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SF5FILESRV22\SF-VDI-Home\zca\Documents\CARE ESA Reports 2017\"/>
    </mc:Choice>
  </mc:AlternateContent>
  <bookViews>
    <workbookView xWindow="0" yWindow="0" windowWidth="20490" windowHeight="7560" tabRatio="738"/>
  </bookViews>
  <sheets>
    <sheet name="SUMMARY -TABLE" sheetId="88" r:id="rId1"/>
    <sheet name="ESA-Table 1" sheetId="67" r:id="rId2"/>
    <sheet name="ESA-Table 1A" sheetId="99" r:id="rId3"/>
    <sheet name="ESA-Table 2" sheetId="106" r:id="rId4"/>
    <sheet name="ESA-Table 2A" sheetId="68" r:id="rId5"/>
    <sheet name="ESA-Table 2B" sheetId="101" r:id="rId6"/>
    <sheet name="ESA-Table 3" sheetId="69" r:id="rId7"/>
    <sheet name="ESA Table 4 " sheetId="94" r:id="rId8"/>
    <sheet name="ESA-Table 5" sheetId="71" r:id="rId9"/>
    <sheet name="ESA-Table 6" sheetId="105" r:id="rId10"/>
    <sheet name="ESA-Table 7" sheetId="73" r:id="rId11"/>
    <sheet name="ESA Table -8" sheetId="92" r:id="rId12"/>
    <sheet name="ESA-Table 9" sheetId="19" r:id="rId13"/>
    <sheet name="ESA-Table 10" sheetId="20" r:id="rId14"/>
    <sheet name="ESA-Table 11" sheetId="21" r:id="rId15"/>
    <sheet name="ESA Table 12 " sheetId="97" r:id="rId16"/>
    <sheet name="ESA-Table 13" sheetId="27" r:id="rId17"/>
    <sheet name="ESA -Table 14 " sheetId="95" r:id="rId18"/>
    <sheet name="ESA-Table 15-Lighting" sheetId="31" r:id="rId19"/>
    <sheet name="ESA-Table 16" sheetId="32" r:id="rId20"/>
    <sheet name="ESA-Table 17" sheetId="103" r:id="rId21"/>
    <sheet name="ESA-Table 18" sheetId="102" r:id="rId22"/>
    <sheet name="CARE- Table 1" sheetId="93" r:id="rId23"/>
    <sheet name="CARE-Table 2 " sheetId="75" r:id="rId24"/>
    <sheet name="CARE -Table 3 " sheetId="90" r:id="rId25"/>
    <sheet name="CARE-Table 4" sheetId="77" r:id="rId26"/>
    <sheet name="CARE-Table 5" sheetId="78" r:id="rId27"/>
    <sheet name="CARE-Table 6" sheetId="79" r:id="rId28"/>
    <sheet name="CARE-Table 7" sheetId="80" r:id="rId29"/>
    <sheet name="CARE-Table 8" sheetId="81" r:id="rId30"/>
    <sheet name="CARE-Table 9" sheetId="82" r:id="rId31"/>
    <sheet name="CARE-Table 10" sheetId="83" r:id="rId32"/>
    <sheet name="CARE-Table 11" sheetId="84" r:id="rId33"/>
    <sheet name="CARE-Table 12 " sheetId="85" r:id="rId34"/>
    <sheet name="CARE-Table 13" sheetId="87" r:id="rId35"/>
    <sheet name="CARE -Table 13A" sheetId="104" r:id="rId36"/>
    <sheet name="CARE-Table 14" sheetId="89"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s>
  <definedNames>
    <definedName name="\0" localSheetId="3">#REF!</definedName>
    <definedName name="\0">#REF!</definedName>
    <definedName name="\a" localSheetId="3">#REF!</definedName>
    <definedName name="\a">#REF!</definedName>
    <definedName name="\b" localSheetId="3">#REF!</definedName>
    <definedName name="\b">#REF!</definedName>
    <definedName name="\c">#REF!</definedName>
    <definedName name="\d">#REF!</definedName>
    <definedName name="\f">#REF!</definedName>
    <definedName name="\k">#REF!</definedName>
    <definedName name="\m">#REF!</definedName>
    <definedName name="\p">#REF!</definedName>
    <definedName name="\s">#REF!</definedName>
    <definedName name="\t">#REF!</definedName>
    <definedName name="\u">#REF!</definedName>
    <definedName name="\x">#REF!</definedName>
    <definedName name="\z">#REF!</definedName>
    <definedName name="_____NPV2003">'[1]All Rates'!$V$7:$X$31</definedName>
    <definedName name="_____NPV2004">'[2]All Rates'!$Z$7:$AB$31</definedName>
    <definedName name="____NPV2003">'[1]All Rates'!$V$7:$X$31</definedName>
    <definedName name="____NPV2004">'[2]All Rates'!$Z$7:$AB$31</definedName>
    <definedName name="___NPV2003">'[1]All Rates'!$V$7:$X$31</definedName>
    <definedName name="___NPV2004">'[2]All Rates'!$Z$7:$AB$31</definedName>
    <definedName name="__NPV2003">'[1]All Rates'!$V$7:$X$31</definedName>
    <definedName name="__NPV2004">'[2]All Rates'!$Z$7:$AB$31</definedName>
    <definedName name="_1995_COSTS">#REF!</definedName>
    <definedName name="_ADJ2">[3]Adjustments!#REF!</definedName>
    <definedName name="_AMO_UniqueIdentifier" hidden="1">"'8ce6b787-8552-4e10-9426-17514a491462'"</definedName>
    <definedName name="_CRD1">#REF!</definedName>
    <definedName name="_CRD2">#REF!</definedName>
    <definedName name="_CRD3">#REF!</definedName>
    <definedName name="_CRD4">#REF!</definedName>
    <definedName name="_CRD5">#REF!</definedName>
    <definedName name="_E1">#REF!</definedName>
    <definedName name="_xlnm._FilterDatabase" localSheetId="28" hidden="1">'CARE-Table 7'!$A$7:$H$46</definedName>
    <definedName name="_GRC1">#REF!</definedName>
    <definedName name="_GS1">#REF!</definedName>
    <definedName name="_GS2">#REF!</definedName>
    <definedName name="_I6">#REF!</definedName>
    <definedName name="_NPV2003" localSheetId="9">'[4]All Rates'!$Q$7:$R$31</definedName>
    <definedName name="_NPV2003">'[1]All Rates'!$V$7:$X$31</definedName>
    <definedName name="_NPV2004">'[2]All Rates'!$Z$7:$AB$31</definedName>
    <definedName name="ACCOUNTS">[5]SummaryPaste!#REF!</definedName>
    <definedName name="ADJUST6">#REF!</definedName>
    <definedName name="ADJUST7">#REF!</definedName>
    <definedName name="adjustments">#REF!</definedName>
    <definedName name="atticinsulation">'[6]Unit Input'!$D$8:$D$9</definedName>
    <definedName name="atticventing">#REF!</definedName>
    <definedName name="atticweatherstripping">'[6]Unit Input'!$D$5:$D$7</definedName>
    <definedName name="AuthBudget">'[7]CARE-Table 1'!$G$6:$G$16</definedName>
    <definedName name="Base_Customers">'[6]Key to Tables'!$B$19</definedName>
    <definedName name="base_rate_annual">#REF!</definedName>
    <definedName name="BCOMP3">#REF!</definedName>
    <definedName name="BCOMP4">#REF!</definedName>
    <definedName name="caulking">'[6]Unit Input'!$D$12:$D$14</definedName>
    <definedName name="centralAC">'[6]Unit Input'!$D$48</definedName>
    <definedName name="CFL">#REF!</definedName>
    <definedName name="CREDITS">#REF!</definedName>
    <definedName name="Discount">'[8]Energy Rate'!$C$44</definedName>
    <definedName name="Discount_Rate">#REF!</definedName>
    <definedName name="Dixcount_Rate">#REF!</definedName>
    <definedName name="Diycount_Rate">#REF!</definedName>
    <definedName name="DOM">#REF!</definedName>
    <definedName name="DOMRD">#REF!</definedName>
    <definedName name="doorweatherstripping">'[6]Unit Input'!$D$17:$D$19</definedName>
    <definedName name="Double?">'[9]Unit Input'!$D$45</definedName>
    <definedName name="Double1">'[9]Unit Input'!$D$47</definedName>
    <definedName name="ductrepair">'[10]Per Measure Savings'!#REF!</definedName>
    <definedName name="ductsealandrepair">'[6]Unit Input'!$D$49:$D$51</definedName>
    <definedName name="DWL">'[11]Effective-Rates'!#REF!</definedName>
    <definedName name="ecabf_summer">'[11]Effective-Rates'!#REF!</definedName>
    <definedName name="ecabf_winter">'[11]Effective-Rates'!#REF!</definedName>
    <definedName name="educworkshop">'[6]Unit Input'!$D$63</definedName>
    <definedName name="elasticity">#REF!</definedName>
    <definedName name="electricfurnacerepair">'[6]Unit Input'!$D$40</definedName>
    <definedName name="electricfurnacereplacement">'[6]Unit Input'!$D$41</definedName>
    <definedName name="electricwaterheaterreplacement">'[6]Unit Input'!$D$54</definedName>
    <definedName name="EPMC1">#REF!</definedName>
    <definedName name="EPMC2">#REF!</definedName>
    <definedName name="EPMC3">#REF!</definedName>
    <definedName name="EPMC4">#REF!</definedName>
    <definedName name="Escalation_2001_2004">'[12]Customer MC'!$C$63</definedName>
    <definedName name="Escalation_2004_2006">'[13]Customer MC'!$C$72</definedName>
    <definedName name="Estimated_Month">'[10]Key to Tables'!#REF!</definedName>
    <definedName name="EstimatedMonth">'[14]Key to Tables'!#REF!</definedName>
    <definedName name="EUL">#REF!</definedName>
    <definedName name="evap">'[15]Unit Input'!$D$46</definedName>
    <definedName name="evapcoolercover">'[6]Unit Input'!$D$20</definedName>
    <definedName name="evapcoolermaintenance">'[6]Unit Input'!$D$58:$D$60</definedName>
    <definedName name="EXHIBIT">#REF!</definedName>
    <definedName name="faucetaerator">'[6]Unit Input'!$D$21</definedName>
    <definedName name="Final___5_yr_TDBU_Capital_Budget">#REF!</definedName>
    <definedName name="FOOTNOTES">#REF!</definedName>
    <definedName name="furnacefilter">'[6]Unit Input'!$D$22:$D$24</definedName>
    <definedName name="gasfurnacerepair">'[6]Unit Input'!$D$38</definedName>
    <definedName name="gasfurnacereplacement">'[6]Unit Input'!$D$39</definedName>
    <definedName name="gaskets">'[6]Unit Input'!$D$29</definedName>
    <definedName name="gaswaterheaterreplacement">'[6]Unit Input'!$D$53</definedName>
    <definedName name="Gen.plant_loading_factor">[16]Loaders!$B$9</definedName>
    <definedName name="GRC">#REF!</definedName>
    <definedName name="inhomeeduc">'[6]Unit Input'!$D$62</definedName>
    <definedName name="iso.T.land">[17]RCN!$E$23:$CG$23,[17]RCN!$E$15:$CG$15</definedName>
    <definedName name="JETSET">#REF!</definedName>
    <definedName name="kWh">'[6]Key to Tables'!$B$17</definedName>
    <definedName name="landlordcentralac">'[6]Unit Input'!$D$45</definedName>
    <definedName name="landlordrefrigerator">'[6]Unit Input'!$D$43</definedName>
    <definedName name="landlordwindowac">'[6]Unit Input'!$D$44</definedName>
    <definedName name="low_income_discount_Baseline">'[11]Effective-Rates'!#REF!</definedName>
    <definedName name="lowflowshowerhead">'[6]Unit Input'!$D$25</definedName>
    <definedName name="LS_1_allnight">'[11]Effective-Rates'!#REF!</definedName>
    <definedName name="LS_1_midnight">'[11]Effective-Rates'!#REF!</definedName>
    <definedName name="LS_2_allnight">'[11]Effective-Rates'!#REF!</definedName>
    <definedName name="LS_2_midnight">'[11]Effective-Rates'!#REF!</definedName>
    <definedName name="LS_3">'[11]Effective-Rates'!#REF!</definedName>
    <definedName name="MC__T_Land">#REF!</definedName>
    <definedName name="mc_dist_circuits">#REF!</definedName>
    <definedName name="mc_dist_land">#REF!</definedName>
    <definedName name="mc_dist_station">#REF!</definedName>
    <definedName name="mc_non_iso_t_circuits">#REF!</definedName>
    <definedName name="MC_non_iso_T_Land">#REF!</definedName>
    <definedName name="MC_non_iso_t_station">#REF!</definedName>
    <definedName name="mc_t_circuits">#REF!</definedName>
    <definedName name="MC_T_Land">#REF!</definedName>
    <definedName name="MC_t_station">#REF!</definedName>
    <definedName name="MCRR_22">#REF!</definedName>
    <definedName name="MCRR_TABLE">#REF!</definedName>
    <definedName name="MCRR_TABLE_W_RD">#REF!</definedName>
    <definedName name="MDD_Sector_1">#REF!</definedName>
    <definedName name="MDD_Sector_2">#REF!</definedName>
    <definedName name="minorhomerepair">'[6]Unit Input'!$D$26:$D$28</definedName>
    <definedName name="misc">'[6]Unit Input'!$D$42</definedName>
    <definedName name="Month">'[18]Key to Tables'!$B$15</definedName>
    <definedName name="Name">'[19]Proposed-RTP-Scalers'!#REF!</definedName>
    <definedName name="Name1">'[19]Proposed-RTP-Scalers'!#REF!</definedName>
    <definedName name="non.iso.T.land">[17]RCN!$E$53:$CG$53,[17]RCN!$E$61:$CG$61</definedName>
    <definedName name="OL_1_Allnight">'[11]Effective-Rates'!#REF!</definedName>
    <definedName name="OL_1_Midnight">'[11]Effective-Rates'!#REF!</definedName>
    <definedName name="Other_offsets">#REF!</definedName>
    <definedName name="outreachassess">#REF!</definedName>
    <definedName name="PAGE1.1_MCRR_21">#REF!</definedName>
    <definedName name="PAGE1_MCRR_16">#REF!</definedName>
    <definedName name="PAGE1_MCRR_21">#REF!</definedName>
    <definedName name="PAGE1_MCRR_30">#REF!</definedName>
    <definedName name="PAGE2.1_MCRR_21">#REF!</definedName>
    <definedName name="PAGE2_MCRR_16">#REF!</definedName>
    <definedName name="PAGE2_MCRR_21">#REF!</definedName>
    <definedName name="PAGE2_MCRR_30">#REF!</definedName>
    <definedName name="PAGE3.1_MCRR_21">#REF!</definedName>
    <definedName name="PAGE3_MCRR_16">#REF!</definedName>
    <definedName name="PAGE3_MCRR_21">#REF!</definedName>
    <definedName name="PAGE3_MCRR_30">#REF!</definedName>
    <definedName name="PAGE4_MCRR_16">#REF!</definedName>
    <definedName name="PAGE4_MCRR_21">#REF!</definedName>
    <definedName name="PAGE4_MCRR_30">#REF!</definedName>
    <definedName name="PAGE5_MCRR_16">#REF!</definedName>
    <definedName name="PAGE6.1_MCRR_16">#REF!</definedName>
    <definedName name="PAGE6_MCRR_16">#REF!</definedName>
    <definedName name="PAGE7.1_MCRR_16">#N/A</definedName>
    <definedName name="PAGE7_MCRR_16">#REF!</definedName>
    <definedName name="PAGE8_MCRR_16">#N/A</definedName>
    <definedName name="Percent_AC">#REF!</definedName>
    <definedName name="Percent_Elec_Water">#REF!</definedName>
    <definedName name="Percent_Gas_Heat">'[6]Per Measure Savings'!$M$8</definedName>
    <definedName name="Percent_Gas_Water">'[6]Per Measure Savings'!$L$8</definedName>
    <definedName name="Percent_SH">#REF!</definedName>
    <definedName name="permanentevapcooler">'[6]Unit Input'!$D$46</definedName>
    <definedName name="portableevapcooler">'[6]Unit Input'!$D$30</definedName>
    <definedName name="_xlnm.Print_Area" localSheetId="22">'CARE- Table 1'!$A$1:$H$55</definedName>
    <definedName name="_xlnm.Print_Area" localSheetId="35">'CARE -Table 13A'!$A$1:$I$10</definedName>
    <definedName name="_xlnm.Print_Area" localSheetId="24">'CARE -Table 3 '!$A$1:$I$46</definedName>
    <definedName name="_xlnm.Print_Area" localSheetId="31">'CARE-Table 10'!$A$1:$F$25</definedName>
    <definedName name="_xlnm.Print_Area" localSheetId="32">'CARE-Table 11'!$A$1:$F$44</definedName>
    <definedName name="_xlnm.Print_Area" localSheetId="33">'CARE-Table 12 '!$A$1:$G$34</definedName>
    <definedName name="_xlnm.Print_Area" localSheetId="34">'CARE-Table 13'!$A$1:$J$13</definedName>
    <definedName name="_xlnm.Print_Area" localSheetId="36">'CARE-Table 14'!$A$1:$B$19</definedName>
    <definedName name="_xlnm.Print_Area" localSheetId="23">'CARE-Table 2 '!$A$4:$Y$25</definedName>
    <definedName name="_xlnm.Print_Area" localSheetId="25">'CARE-Table 4'!$A$1:$G$14</definedName>
    <definedName name="_xlnm.Print_Area" localSheetId="26">'CARE-Table 5'!$A$1:$J$21</definedName>
    <definedName name="_xlnm.Print_Area" localSheetId="27">'CARE-Table 6'!$A$1:$H$23</definedName>
    <definedName name="_xlnm.Print_Area" localSheetId="28">'CARE-Table 7'!$A$1:$I$48</definedName>
    <definedName name="_xlnm.Print_Area" localSheetId="29">'CARE-Table 8'!$A$1:$H$20</definedName>
    <definedName name="_xlnm.Print_Area" localSheetId="30">'CARE-Table 9'!$A$1:$D$24</definedName>
    <definedName name="_xlnm.Print_Area" localSheetId="15">'ESA Table 12 '!$A$1:$Z$38</definedName>
    <definedName name="_xlnm.Print_Area" localSheetId="17">'ESA -Table 14 '!$A$1:$L$24</definedName>
    <definedName name="_xlnm.Print_Area" localSheetId="7">'ESA Table 4 '!$A$1:$G$75</definedName>
    <definedName name="_xlnm.Print_Area" localSheetId="11">'ESA Table -8'!$A$1:$H$29</definedName>
    <definedName name="_xlnm.Print_Area" localSheetId="1">'ESA-Table 1'!$A$1:$J$79</definedName>
    <definedName name="_xlnm.Print_Area" localSheetId="13">'ESA-Table 10'!$A$1:$C$30</definedName>
    <definedName name="_xlnm.Print_Area" localSheetId="14">'ESA-Table 11'!$A$1:$E$10</definedName>
    <definedName name="_xlnm.Print_Area" localSheetId="16">'ESA-Table 13'!$A$1:$B$20</definedName>
    <definedName name="_xlnm.Print_Area" localSheetId="18">'ESA-Table 15-Lighting'!$A$1:$F$33</definedName>
    <definedName name="_xlnm.Print_Area" localSheetId="19">'ESA-Table 16'!$A$1:$G$175</definedName>
    <definedName name="_xlnm.Print_Area" localSheetId="20">'ESA-Table 17'!$A$1:$J$20</definedName>
    <definedName name="_xlnm.Print_Area" localSheetId="21">'ESA-Table 18'!$A$1:$E$22</definedName>
    <definedName name="_xlnm.Print_Area" localSheetId="2">'ESA-Table 1A'!$A$1:$J$21</definedName>
    <definedName name="_xlnm.Print_Area" localSheetId="3">'ESA-Table 2'!$A$1:$AF$84</definedName>
    <definedName name="_xlnm.Print_Area" localSheetId="4">'ESA-Table 2A'!$A$1:$H$77</definedName>
    <definedName name="_xlnm.Print_Area" localSheetId="5">'ESA-Table 2B'!$A$1:$H$85</definedName>
    <definedName name="_xlnm.Print_Area" localSheetId="6">'ESA-Table 3'!$A$1:$E$11</definedName>
    <definedName name="_xlnm.Print_Area" localSheetId="8">'ESA-Table 5'!$A$1:$G$90</definedName>
    <definedName name="_xlnm.Print_Area" localSheetId="9">'ESA-Table 6'!$A$1:$S$69</definedName>
    <definedName name="_xlnm.Print_Area" localSheetId="10">'ESA-Table 7'!$A$1:$E$31</definedName>
    <definedName name="_xlnm.Print_Area" localSheetId="12">'ESA-Table 9'!$A$1:$G$70</definedName>
    <definedName name="_xlnm.Print_Area" localSheetId="0">'SUMMARY -TABLE'!$A$1:$D$70</definedName>
    <definedName name="_xlnm.Print_Area">#REF!</definedName>
    <definedName name="PRINT_AREA_MI">#REF!</definedName>
    <definedName name="_xlnm.Print_Titles" localSheetId="19">'ESA-Table 16'!$5:$6</definedName>
    <definedName name="RCN_sector_1">#REF!</definedName>
    <definedName name="RCN_sector_2">#REF!</definedName>
    <definedName name="refrigerator">'[6]Unit Input'!$D$31:$D$33</definedName>
    <definedName name="RELAMP">#REF!</definedName>
    <definedName name="setbackthermostat">'[6]Unit Input'!$D$55</definedName>
    <definedName name="SUMM_1">#REF!</definedName>
    <definedName name="SYS_ADJ2">#REF!</definedName>
    <definedName name="t">'[6]Unit Input'!$D$21</definedName>
    <definedName name="table">'[6]Unit Input'!$D$48</definedName>
    <definedName name="table29">'[20]Unit Input'!$D$29</definedName>
    <definedName name="table29a">'[6]Unit Input'!$D$29</definedName>
    <definedName name="tbale">'[6]Unit Input'!$D$40</definedName>
    <definedName name="TC_1">#REF!</definedName>
    <definedName name="Therm">'[6]Key to Tables'!$B$18</definedName>
    <definedName name="total_offsets_summer">#REF!</definedName>
    <definedName name="Total_offsets_winter">'[11]Effective-Rates'!#REF!</definedName>
    <definedName name="total_rates_summer">'[11]Effective-Rates'!#REF!</definedName>
    <definedName name="total_rates_winter">'[11]Effective-Rates'!#REF!</definedName>
    <definedName name="TOU_HEADER">#REF!</definedName>
    <definedName name="TOU_PA_5_1">#REF!</definedName>
    <definedName name="TOU_PA_5_2">'[21]RevReq-Detail'!#REF!</definedName>
    <definedName name="UMC_PAGE1">#REF!</definedName>
    <definedName name="UMC_PAGE2">#REF!</definedName>
    <definedName name="UMC_PAGE3">#REF!</definedName>
    <definedName name="UMC_PAGE4">#REF!</definedName>
    <definedName name="UMC_PAGE4.1">#REF!</definedName>
    <definedName name="UMC_PAGE5">#REF!</definedName>
    <definedName name="UMC_PAGE6">#REF!</definedName>
    <definedName name="waterheaterblanket">'[6]Unit Input'!$D$34:$D$36</definedName>
    <definedName name="waterheaterpipewrap">'[6]Unit Input'!$D$37</definedName>
    <definedName name="wholehousefan">'[6]Unit Input'!$D$52</definedName>
    <definedName name="windowAC">'[6]Unit Input'!$D$47</definedName>
    <definedName name="working_capital_factor">[16]Loaders!$D$20</definedName>
    <definedName name="xx">#REF!</definedName>
    <definedName name="Year">'[22]Key to Tables'!$B$16</definedName>
  </definedNames>
  <calcPr calcId="171027"/>
</workbook>
</file>

<file path=xl/calcChain.xml><?xml version="1.0" encoding="utf-8"?>
<calcChain xmlns="http://schemas.openxmlformats.org/spreadsheetml/2006/main">
  <c r="S65" i="105" l="1"/>
  <c r="R65" i="105"/>
  <c r="S64" i="105"/>
  <c r="R64" i="105"/>
  <c r="N65" i="105"/>
  <c r="N64" i="105"/>
  <c r="L65" i="105"/>
  <c r="L64" i="105"/>
  <c r="J65" i="105"/>
  <c r="J64" i="105"/>
  <c r="H65" i="105"/>
  <c r="H64" i="105"/>
  <c r="F65" i="105"/>
  <c r="F64" i="105"/>
  <c r="D65" i="105"/>
  <c r="D64" i="105"/>
  <c r="S38" i="105"/>
  <c r="R38" i="105"/>
  <c r="N38" i="105"/>
  <c r="L38" i="105"/>
  <c r="J38" i="105"/>
  <c r="H38" i="105"/>
  <c r="F38" i="105"/>
  <c r="D38" i="105"/>
  <c r="S26" i="105"/>
  <c r="R26" i="105"/>
  <c r="S25" i="105"/>
  <c r="R25" i="105"/>
  <c r="N26" i="105"/>
  <c r="N25" i="105"/>
  <c r="L26" i="105"/>
  <c r="L25" i="105"/>
  <c r="J26" i="105"/>
  <c r="J25" i="105"/>
  <c r="H26" i="105"/>
  <c r="H25" i="105"/>
  <c r="F25" i="105"/>
  <c r="D26" i="105"/>
  <c r="D25" i="105"/>
  <c r="S23" i="105"/>
  <c r="R23" i="105"/>
  <c r="S22" i="105"/>
  <c r="R22" i="105"/>
  <c r="N23" i="105"/>
  <c r="N22" i="105"/>
  <c r="L23" i="105"/>
  <c r="L22" i="105"/>
  <c r="J23" i="105"/>
  <c r="J22" i="105"/>
  <c r="H22" i="105"/>
  <c r="F23" i="105"/>
  <c r="F22" i="105"/>
  <c r="D23" i="105"/>
  <c r="D22" i="105"/>
  <c r="S12" i="105"/>
  <c r="S13" i="105"/>
  <c r="S14" i="105"/>
  <c r="S15" i="105"/>
  <c r="S16" i="105"/>
  <c r="S19" i="105"/>
  <c r="R12" i="105"/>
  <c r="R13" i="105"/>
  <c r="R14" i="105"/>
  <c r="R15" i="105"/>
  <c r="R16" i="105"/>
  <c r="R19" i="105"/>
  <c r="S11" i="105"/>
  <c r="R11" i="105"/>
  <c r="N12" i="105"/>
  <c r="N13" i="105"/>
  <c r="N14" i="105"/>
  <c r="N15" i="105"/>
  <c r="N16" i="105"/>
  <c r="N19" i="105"/>
  <c r="N11" i="105"/>
  <c r="L12" i="105"/>
  <c r="L13" i="105"/>
  <c r="L14" i="105"/>
  <c r="L15" i="105"/>
  <c r="L16" i="105"/>
  <c r="L19" i="105"/>
  <c r="L11" i="105"/>
  <c r="J12" i="105"/>
  <c r="J13" i="105"/>
  <c r="J14" i="105"/>
  <c r="J15" i="105"/>
  <c r="J16" i="105"/>
  <c r="J19" i="105"/>
  <c r="J11" i="105"/>
  <c r="H12" i="105"/>
  <c r="H13" i="105"/>
  <c r="H14" i="105"/>
  <c r="H15" i="105"/>
  <c r="H16" i="105"/>
  <c r="H19" i="105"/>
  <c r="H11" i="105"/>
  <c r="F12" i="105"/>
  <c r="F13" i="105"/>
  <c r="F14" i="105"/>
  <c r="F15" i="105"/>
  <c r="F16" i="105"/>
  <c r="F19" i="105"/>
  <c r="F11" i="105"/>
  <c r="D12" i="105"/>
  <c r="D13" i="105"/>
  <c r="D14" i="105"/>
  <c r="D15" i="105"/>
  <c r="D16" i="105"/>
  <c r="D19" i="105"/>
  <c r="D11" i="105"/>
  <c r="S7" i="105"/>
  <c r="R7" i="105"/>
  <c r="N7" i="105"/>
  <c r="L7" i="105"/>
  <c r="J7" i="105"/>
  <c r="H7" i="105"/>
  <c r="F7" i="105"/>
  <c r="D7" i="105"/>
  <c r="S5" i="105"/>
  <c r="R5" i="105"/>
  <c r="N5" i="105"/>
  <c r="L5" i="105"/>
  <c r="J5" i="105"/>
  <c r="H5" i="105"/>
  <c r="F5" i="105"/>
  <c r="D5" i="105"/>
  <c r="AF62" i="106"/>
  <c r="AF61" i="106"/>
  <c r="AF56" i="106"/>
  <c r="AF57" i="106"/>
  <c r="AF55" i="106"/>
  <c r="AF45" i="106"/>
  <c r="AF46" i="106"/>
  <c r="AF47" i="106"/>
  <c r="AF48" i="106"/>
  <c r="AF49" i="106"/>
  <c r="AF50" i="106"/>
  <c r="AF51" i="106"/>
  <c r="AF52" i="106"/>
  <c r="AF53" i="106"/>
  <c r="AF44" i="106"/>
  <c r="AF42" i="106"/>
  <c r="AF41" i="106"/>
  <c r="AF29" i="106"/>
  <c r="AF30" i="106"/>
  <c r="AF31" i="106"/>
  <c r="AF32" i="106"/>
  <c r="AF33" i="106"/>
  <c r="AF34" i="106"/>
  <c r="AF35" i="106"/>
  <c r="AF36" i="106"/>
  <c r="AF37" i="106"/>
  <c r="AF38" i="106"/>
  <c r="AF39" i="106"/>
  <c r="AF28" i="106"/>
  <c r="AF25" i="106"/>
  <c r="AF26" i="106"/>
  <c r="AF24" i="106"/>
  <c r="AF14" i="106"/>
  <c r="AF15" i="106"/>
  <c r="AF16" i="106"/>
  <c r="AF17" i="106"/>
  <c r="AF18" i="106"/>
  <c r="AF19" i="106"/>
  <c r="AF20" i="106"/>
  <c r="AF21" i="106"/>
  <c r="AF22" i="106"/>
  <c r="AF13" i="106"/>
  <c r="AF10" i="106"/>
  <c r="AF11" i="106"/>
  <c r="AF9" i="106"/>
  <c r="X62" i="106"/>
  <c r="X61" i="106"/>
  <c r="X56" i="106"/>
  <c r="X57" i="106"/>
  <c r="X55" i="106"/>
  <c r="X45" i="106"/>
  <c r="X46" i="106"/>
  <c r="X47" i="106"/>
  <c r="X48" i="106"/>
  <c r="X49" i="106"/>
  <c r="X50" i="106"/>
  <c r="X51" i="106"/>
  <c r="X52" i="106"/>
  <c r="X53" i="106"/>
  <c r="X44" i="106"/>
  <c r="X41" i="106"/>
  <c r="X29" i="106"/>
  <c r="X30" i="106"/>
  <c r="X31" i="106"/>
  <c r="X32" i="106"/>
  <c r="X33" i="106"/>
  <c r="X34" i="106"/>
  <c r="X35" i="106"/>
  <c r="X36" i="106"/>
  <c r="X37" i="106"/>
  <c r="X38" i="106"/>
  <c r="X39" i="106"/>
  <c r="X28" i="106"/>
  <c r="X25" i="106"/>
  <c r="X26" i="106"/>
  <c r="X24" i="106"/>
  <c r="X14" i="106"/>
  <c r="X15" i="106"/>
  <c r="X16" i="106"/>
  <c r="X17" i="106"/>
  <c r="X18" i="106"/>
  <c r="X19" i="106"/>
  <c r="X20" i="106"/>
  <c r="X21" i="106"/>
  <c r="X22" i="106"/>
  <c r="X13" i="106"/>
  <c r="X10" i="106"/>
  <c r="X11" i="106"/>
  <c r="X9" i="106"/>
  <c r="P62" i="106"/>
  <c r="P61" i="106"/>
  <c r="P56" i="106"/>
  <c r="P57" i="106"/>
  <c r="P55" i="106"/>
  <c r="P45" i="106"/>
  <c r="P46" i="106"/>
  <c r="P47" i="106"/>
  <c r="P48" i="106"/>
  <c r="P49" i="106"/>
  <c r="P50" i="106"/>
  <c r="P51" i="106"/>
  <c r="P52" i="106"/>
  <c r="P53" i="106"/>
  <c r="P44" i="106"/>
  <c r="P42" i="106"/>
  <c r="P41" i="106"/>
  <c r="P29" i="106"/>
  <c r="P30" i="106"/>
  <c r="P31" i="106"/>
  <c r="P32" i="106"/>
  <c r="P33" i="106"/>
  <c r="P34" i="106"/>
  <c r="P35" i="106"/>
  <c r="P36" i="106"/>
  <c r="P37" i="106"/>
  <c r="P38" i="106"/>
  <c r="P39" i="106"/>
  <c r="P28" i="106"/>
  <c r="P25" i="106"/>
  <c r="P26" i="106"/>
  <c r="P24" i="106"/>
  <c r="P14" i="106"/>
  <c r="P15" i="106"/>
  <c r="P16" i="106"/>
  <c r="P17" i="106"/>
  <c r="P18" i="106"/>
  <c r="P19" i="106"/>
  <c r="P20" i="106"/>
  <c r="P21" i="106"/>
  <c r="P22" i="106"/>
  <c r="P13" i="106"/>
  <c r="P10" i="106"/>
  <c r="P11" i="106"/>
  <c r="P9" i="106"/>
  <c r="H62" i="106"/>
  <c r="H61" i="106"/>
  <c r="H56" i="106"/>
  <c r="H57" i="106"/>
  <c r="H55" i="106"/>
  <c r="H45" i="106"/>
  <c r="H46" i="106"/>
  <c r="H47" i="106"/>
  <c r="H48" i="106"/>
  <c r="H49" i="106"/>
  <c r="H50" i="106"/>
  <c r="H51" i="106"/>
  <c r="H52" i="106"/>
  <c r="H53" i="106"/>
  <c r="H44" i="106"/>
  <c r="H42" i="106"/>
  <c r="H41" i="106"/>
  <c r="H29" i="106"/>
  <c r="H30" i="106"/>
  <c r="H31" i="106"/>
  <c r="H32" i="106"/>
  <c r="H33" i="106"/>
  <c r="H34" i="106"/>
  <c r="H35" i="106"/>
  <c r="H36" i="106"/>
  <c r="H37" i="106"/>
  <c r="H38" i="106"/>
  <c r="H39" i="106"/>
  <c r="H28" i="106"/>
  <c r="H25" i="106"/>
  <c r="H26" i="106"/>
  <c r="H24" i="106"/>
  <c r="H14" i="106"/>
  <c r="H15" i="106"/>
  <c r="H16" i="106"/>
  <c r="H17" i="106"/>
  <c r="H18" i="106"/>
  <c r="H19" i="106"/>
  <c r="H20" i="106"/>
  <c r="H21" i="106"/>
  <c r="H22" i="106"/>
  <c r="H13" i="106"/>
  <c r="H10" i="106"/>
  <c r="H11" i="106"/>
  <c r="H9" i="106"/>
  <c r="F14" i="99" l="1"/>
  <c r="G64" i="106" l="1"/>
  <c r="G62" i="106"/>
  <c r="G61" i="106"/>
  <c r="G56" i="106"/>
  <c r="G57" i="106"/>
  <c r="G55" i="106"/>
  <c r="G45" i="106"/>
  <c r="G46" i="106"/>
  <c r="G47" i="106"/>
  <c r="G48" i="106"/>
  <c r="G49" i="106"/>
  <c r="G50" i="106"/>
  <c r="G51" i="106"/>
  <c r="G52" i="106"/>
  <c r="G53" i="106"/>
  <c r="G44" i="106"/>
  <c r="G42" i="106"/>
  <c r="G41" i="106"/>
  <c r="G29" i="106"/>
  <c r="G30" i="106"/>
  <c r="G31" i="106"/>
  <c r="G32" i="106"/>
  <c r="G33" i="106"/>
  <c r="G34" i="106"/>
  <c r="G35" i="106"/>
  <c r="G36" i="106"/>
  <c r="G37" i="106"/>
  <c r="G38" i="106"/>
  <c r="G39" i="106"/>
  <c r="G28" i="106"/>
  <c r="G25" i="106"/>
  <c r="G26" i="106"/>
  <c r="G24" i="106"/>
  <c r="G14" i="106"/>
  <c r="G15" i="106"/>
  <c r="G16" i="106"/>
  <c r="G17" i="106"/>
  <c r="G18" i="106"/>
  <c r="G19" i="106"/>
  <c r="G20" i="106"/>
  <c r="G21" i="106"/>
  <c r="G22" i="106"/>
  <c r="G13" i="106"/>
  <c r="G10" i="106"/>
  <c r="G11" i="106"/>
  <c r="G9" i="106"/>
  <c r="F64" i="106"/>
  <c r="F56" i="106"/>
  <c r="F57" i="106"/>
  <c r="F55" i="106"/>
  <c r="F45" i="106"/>
  <c r="F46" i="106"/>
  <c r="F47" i="106"/>
  <c r="F48" i="106"/>
  <c r="F49" i="106"/>
  <c r="F50" i="106"/>
  <c r="F51" i="106"/>
  <c r="F52" i="106"/>
  <c r="F53" i="106"/>
  <c r="F44" i="106"/>
  <c r="F42" i="106"/>
  <c r="F41" i="106"/>
  <c r="F29" i="106"/>
  <c r="F30" i="106"/>
  <c r="F31" i="106"/>
  <c r="F32" i="106"/>
  <c r="F33" i="106"/>
  <c r="F34" i="106"/>
  <c r="F35" i="106"/>
  <c r="F36" i="106"/>
  <c r="F37" i="106"/>
  <c r="F38" i="106"/>
  <c r="F39" i="106"/>
  <c r="F28" i="106"/>
  <c r="F25" i="106"/>
  <c r="F26" i="106"/>
  <c r="F24" i="106"/>
  <c r="F14" i="106"/>
  <c r="F15" i="106"/>
  <c r="F16" i="106"/>
  <c r="F17" i="106"/>
  <c r="F18" i="106"/>
  <c r="F19" i="106"/>
  <c r="F20" i="106"/>
  <c r="F21" i="106"/>
  <c r="F22" i="106"/>
  <c r="F13" i="106"/>
  <c r="F10" i="106"/>
  <c r="F11" i="106"/>
  <c r="F9" i="106"/>
  <c r="C75" i="106"/>
  <c r="C70" i="106"/>
  <c r="C71" i="106"/>
  <c r="C72" i="106"/>
  <c r="C69" i="106"/>
  <c r="C66" i="106"/>
  <c r="C62" i="106"/>
  <c r="C61" i="106"/>
  <c r="C56" i="106"/>
  <c r="C57" i="106"/>
  <c r="C55" i="106"/>
  <c r="C45" i="106"/>
  <c r="C46" i="106"/>
  <c r="C47" i="106"/>
  <c r="C48" i="106"/>
  <c r="C49" i="106"/>
  <c r="C50" i="106"/>
  <c r="C51" i="106"/>
  <c r="C52" i="106"/>
  <c r="C53" i="106"/>
  <c r="C44" i="106"/>
  <c r="C42" i="106"/>
  <c r="C41" i="106"/>
  <c r="C29" i="106"/>
  <c r="C30" i="106"/>
  <c r="C31" i="106"/>
  <c r="C32" i="106"/>
  <c r="C33" i="106"/>
  <c r="C34" i="106"/>
  <c r="C35" i="106"/>
  <c r="C36" i="106"/>
  <c r="C37" i="106"/>
  <c r="C38" i="106"/>
  <c r="C39" i="106"/>
  <c r="C28" i="106"/>
  <c r="C25" i="106"/>
  <c r="C26" i="106"/>
  <c r="C24" i="106"/>
  <c r="C14" i="106"/>
  <c r="C15" i="106"/>
  <c r="C16" i="106"/>
  <c r="C17" i="106"/>
  <c r="C18" i="106"/>
  <c r="C19" i="106"/>
  <c r="C20" i="106"/>
  <c r="C21" i="106"/>
  <c r="C22" i="106"/>
  <c r="C13" i="106"/>
  <c r="C10" i="106"/>
  <c r="C11" i="106"/>
  <c r="C9" i="106"/>
  <c r="C74" i="106" l="1"/>
  <c r="H18" i="103" l="1"/>
  <c r="G14" i="103"/>
  <c r="G26" i="67" l="1"/>
  <c r="G18" i="67"/>
  <c r="G19" i="67"/>
  <c r="G20" i="67"/>
  <c r="G21" i="67"/>
  <c r="G22" i="67"/>
  <c r="G23" i="67"/>
  <c r="G24" i="67"/>
  <c r="G17" i="67"/>
  <c r="G6" i="67"/>
  <c r="G7" i="67"/>
  <c r="G8" i="67"/>
  <c r="G9" i="67"/>
  <c r="G10" i="67"/>
  <c r="G11" i="67"/>
  <c r="G12" i="67"/>
  <c r="G13" i="67"/>
  <c r="G14" i="67"/>
  <c r="G15" i="67"/>
  <c r="G5" i="67"/>
  <c r="D26" i="67"/>
  <c r="D18" i="67"/>
  <c r="D19" i="67"/>
  <c r="D20" i="67"/>
  <c r="D21" i="67"/>
  <c r="D22" i="67"/>
  <c r="D23" i="67"/>
  <c r="D24" i="67"/>
  <c r="D17" i="67"/>
  <c r="D6" i="67"/>
  <c r="D7" i="67"/>
  <c r="D8" i="67"/>
  <c r="D9" i="67"/>
  <c r="D10" i="67"/>
  <c r="D11" i="67"/>
  <c r="D12" i="67"/>
  <c r="D13" i="67"/>
  <c r="D14" i="67"/>
  <c r="D15" i="67"/>
  <c r="D5" i="67"/>
  <c r="B18" i="79" l="1"/>
  <c r="G30" i="94" l="1"/>
  <c r="G26" i="94"/>
  <c r="G10" i="99" l="1"/>
  <c r="G61" i="19" l="1"/>
  <c r="G64" i="19" s="1"/>
  <c r="E23" i="97" l="1"/>
  <c r="G32" i="97"/>
  <c r="D32" i="97"/>
  <c r="C8" i="21" l="1"/>
  <c r="E8" i="21" s="1"/>
  <c r="E4" i="21"/>
  <c r="E5" i="21"/>
  <c r="E6" i="21"/>
  <c r="E7" i="21"/>
  <c r="B1075" i="88" l="1"/>
  <c r="B1061" i="88"/>
  <c r="B1062" i="88"/>
  <c r="B1063" i="88"/>
  <c r="B1064" i="88"/>
  <c r="B1065" i="88"/>
  <c r="B1066" i="88"/>
  <c r="B1067" i="88"/>
  <c r="B1068" i="88"/>
  <c r="B1069" i="88"/>
  <c r="B1070" i="88"/>
  <c r="B1071" i="88"/>
  <c r="B1072" i="88"/>
  <c r="B1073" i="88"/>
  <c r="B1074" i="88"/>
  <c r="B1060" i="88"/>
  <c r="A1061" i="88"/>
  <c r="A1062" i="88"/>
  <c r="A1063" i="88"/>
  <c r="A1064" i="88"/>
  <c r="A1065" i="88"/>
  <c r="A1066" i="88"/>
  <c r="A1067" i="88"/>
  <c r="A1068" i="88"/>
  <c r="A1069" i="88"/>
  <c r="A1070" i="88"/>
  <c r="A1071" i="88"/>
  <c r="A1072" i="88"/>
  <c r="A1073" i="88"/>
  <c r="A1074" i="88"/>
  <c r="A1075" i="88"/>
  <c r="A1060" i="88"/>
  <c r="B1077" i="88" l="1"/>
  <c r="I33" i="97" l="1"/>
  <c r="T33" i="97"/>
  <c r="Q33" i="97"/>
  <c r="N33" i="97"/>
  <c r="G12" i="93" l="1"/>
  <c r="G8" i="93" l="1"/>
  <c r="G10" i="93"/>
  <c r="G7" i="93"/>
  <c r="C32" i="88"/>
  <c r="C31" i="88"/>
  <c r="B32" i="88"/>
  <c r="B31" i="88"/>
  <c r="C30" i="88"/>
  <c r="B30" i="88"/>
  <c r="C33" i="88" l="1"/>
  <c r="B33" i="88"/>
  <c r="D32" i="88"/>
  <c r="Q38" i="105" l="1"/>
  <c r="P38" i="105"/>
  <c r="O38" i="105"/>
  <c r="Q26" i="105"/>
  <c r="P26" i="105"/>
  <c r="O26" i="105"/>
  <c r="Q25" i="105"/>
  <c r="P25" i="105"/>
  <c r="O25" i="105"/>
  <c r="Q23" i="105"/>
  <c r="P23" i="105"/>
  <c r="O23" i="105"/>
  <c r="Q22" i="105"/>
  <c r="P22" i="105"/>
  <c r="O22" i="105"/>
  <c r="Q19" i="105"/>
  <c r="P19" i="105"/>
  <c r="O19" i="105"/>
  <c r="Q16" i="105"/>
  <c r="P16" i="105"/>
  <c r="O16" i="105"/>
  <c r="Q15" i="105"/>
  <c r="P15" i="105"/>
  <c r="O15" i="105"/>
  <c r="Q14" i="105"/>
  <c r="P14" i="105"/>
  <c r="O14" i="105"/>
  <c r="Q13" i="105"/>
  <c r="P13" i="105"/>
  <c r="O13" i="105"/>
  <c r="Q12" i="105"/>
  <c r="P12" i="105"/>
  <c r="O12" i="105"/>
  <c r="Q11" i="105"/>
  <c r="P11" i="105"/>
  <c r="O11" i="105"/>
  <c r="Q7" i="105"/>
  <c r="P7" i="105"/>
  <c r="O7" i="105"/>
  <c r="F21" i="94" l="1"/>
  <c r="E21" i="94"/>
  <c r="D21" i="94"/>
  <c r="C21" i="94"/>
  <c r="F17" i="94"/>
  <c r="E17" i="94"/>
  <c r="D17" i="94"/>
  <c r="C17" i="94"/>
  <c r="F30" i="94"/>
  <c r="E30" i="94"/>
  <c r="D30" i="94"/>
  <c r="C30" i="94"/>
  <c r="F26" i="94"/>
  <c r="E26" i="94"/>
  <c r="D26" i="94"/>
  <c r="C26" i="94"/>
  <c r="F8" i="93" l="1"/>
  <c r="F9" i="93"/>
  <c r="F10" i="93"/>
  <c r="F12" i="93"/>
  <c r="F14" i="93"/>
  <c r="F15" i="93"/>
  <c r="F16" i="93"/>
  <c r="F7" i="93"/>
  <c r="E18" i="93" l="1"/>
  <c r="G7" i="95" l="1"/>
  <c r="G8" i="95"/>
  <c r="G9" i="95"/>
  <c r="G10" i="95"/>
  <c r="G11" i="95"/>
  <c r="H7" i="95" l="1"/>
  <c r="H11" i="95"/>
  <c r="H10" i="95"/>
  <c r="H9" i="95"/>
  <c r="H8" i="95"/>
  <c r="F45" i="80" l="1"/>
  <c r="F23" i="83" l="1"/>
  <c r="F22" i="83"/>
  <c r="F21" i="83"/>
  <c r="F20" i="83"/>
  <c r="D21" i="83"/>
  <c r="D22" i="83"/>
  <c r="D23" i="83"/>
  <c r="D20" i="83"/>
  <c r="F19" i="78" l="1"/>
  <c r="E19" i="78"/>
  <c r="C19" i="78"/>
  <c r="B19" i="78"/>
  <c r="I18" i="78"/>
  <c r="H18" i="78"/>
  <c r="G18" i="78"/>
  <c r="D18" i="78"/>
  <c r="I17" i="78"/>
  <c r="H17" i="78"/>
  <c r="G17" i="78"/>
  <c r="D17" i="78"/>
  <c r="I16" i="78"/>
  <c r="H16" i="78"/>
  <c r="G16" i="78"/>
  <c r="D16" i="78"/>
  <c r="I15" i="78"/>
  <c r="H15" i="78"/>
  <c r="G15" i="78"/>
  <c r="D15" i="78"/>
  <c r="J15" i="78" s="1"/>
  <c r="I14" i="78"/>
  <c r="H14" i="78"/>
  <c r="G14" i="78"/>
  <c r="D14" i="78"/>
  <c r="I13" i="78"/>
  <c r="H13" i="78"/>
  <c r="G13" i="78"/>
  <c r="D13" i="78"/>
  <c r="I12" i="78"/>
  <c r="H12" i="78"/>
  <c r="G12" i="78"/>
  <c r="D12" i="78"/>
  <c r="I11" i="78"/>
  <c r="H11" i="78"/>
  <c r="G11" i="78"/>
  <c r="D11" i="78"/>
  <c r="J11" i="78" s="1"/>
  <c r="I10" i="78"/>
  <c r="H10" i="78"/>
  <c r="G10" i="78"/>
  <c r="D10" i="78"/>
  <c r="I9" i="78"/>
  <c r="H9" i="78"/>
  <c r="G9" i="78"/>
  <c r="D9" i="78"/>
  <c r="I8" i="78"/>
  <c r="G8" i="78"/>
  <c r="D8" i="78"/>
  <c r="I7" i="78"/>
  <c r="H7" i="78"/>
  <c r="G7" i="78"/>
  <c r="D7" i="78"/>
  <c r="G19" i="78" l="1"/>
  <c r="I19" i="78"/>
  <c r="J9" i="78"/>
  <c r="J10" i="78"/>
  <c r="J12" i="78"/>
  <c r="J13" i="78"/>
  <c r="J14" i="78"/>
  <c r="J16" i="78"/>
  <c r="J17" i="78"/>
  <c r="J18" i="78"/>
  <c r="D19" i="78"/>
  <c r="J19" i="78" s="1"/>
  <c r="J8" i="78"/>
  <c r="H19" i="78"/>
  <c r="J7" i="78"/>
  <c r="G7" i="77" l="1"/>
  <c r="F7" i="77"/>
  <c r="E7" i="77"/>
  <c r="D7" i="77"/>
  <c r="C7" i="77"/>
  <c r="X20" i="75"/>
  <c r="W20" i="75"/>
  <c r="B18" i="90"/>
  <c r="C37" i="88" l="1"/>
  <c r="B37" i="88"/>
  <c r="F18" i="79" l="1"/>
  <c r="E18" i="79"/>
  <c r="Y19" i="75"/>
  <c r="Y18" i="75"/>
  <c r="Y17" i="75"/>
  <c r="Y16" i="75"/>
  <c r="Y15" i="75"/>
  <c r="Y14" i="75"/>
  <c r="Y13" i="75"/>
  <c r="Y12" i="75"/>
  <c r="Y11" i="75"/>
  <c r="Y10" i="75"/>
  <c r="Y9" i="75"/>
  <c r="Y8" i="75"/>
  <c r="J9" i="75"/>
  <c r="J10" i="75"/>
  <c r="J11" i="75"/>
  <c r="J12" i="75"/>
  <c r="J13" i="75"/>
  <c r="J14" i="75"/>
  <c r="J15" i="75"/>
  <c r="J16" i="75"/>
  <c r="J20" i="75" s="1"/>
  <c r="J17" i="75"/>
  <c r="J18" i="75"/>
  <c r="J19" i="75"/>
  <c r="J8" i="75"/>
  <c r="E18" i="75"/>
  <c r="E17" i="75"/>
  <c r="E16" i="75"/>
  <c r="E15" i="75"/>
  <c r="E14" i="75"/>
  <c r="E13" i="75"/>
  <c r="E12" i="75"/>
  <c r="E11" i="75"/>
  <c r="E10" i="75"/>
  <c r="E9" i="75"/>
  <c r="E8" i="75"/>
  <c r="K8" i="75" s="1"/>
  <c r="C35" i="88" l="1"/>
  <c r="D35" i="88"/>
  <c r="C20" i="75"/>
  <c r="G20" i="75"/>
  <c r="E19" i="75"/>
  <c r="E20" i="75" s="1"/>
  <c r="B35" i="88" s="1"/>
  <c r="D20" i="75"/>
  <c r="H20" i="75"/>
  <c r="B20" i="75"/>
  <c r="F20" i="75"/>
  <c r="I20" i="75"/>
  <c r="D26" i="92" l="1"/>
  <c r="E17" i="81" l="1"/>
  <c r="E7" i="81"/>
  <c r="E8" i="81"/>
  <c r="H8" i="81" s="1"/>
  <c r="E9" i="81"/>
  <c r="H9" i="81" s="1"/>
  <c r="E10" i="81"/>
  <c r="E11" i="81"/>
  <c r="H11" i="81" s="1"/>
  <c r="E12" i="81"/>
  <c r="H12" i="81" s="1"/>
  <c r="E13" i="81"/>
  <c r="H13" i="81" s="1"/>
  <c r="E14" i="81"/>
  <c r="E15" i="81"/>
  <c r="H15" i="81" s="1"/>
  <c r="E16" i="81"/>
  <c r="H16" i="81" s="1"/>
  <c r="E6" i="81"/>
  <c r="I33" i="80"/>
  <c r="I32" i="80"/>
  <c r="I31" i="80"/>
  <c r="I30" i="80"/>
  <c r="I29" i="80"/>
  <c r="I28" i="80"/>
  <c r="I27" i="80"/>
  <c r="I26" i="80"/>
  <c r="I25" i="80"/>
  <c r="I24" i="80"/>
  <c r="I23" i="80"/>
  <c r="I22" i="80"/>
  <c r="I21" i="80"/>
  <c r="I20" i="80"/>
  <c r="I19" i="80"/>
  <c r="I18" i="80"/>
  <c r="I17" i="80"/>
  <c r="I16" i="80"/>
  <c r="I15" i="80"/>
  <c r="I14" i="80"/>
  <c r="I13" i="80"/>
  <c r="I12" i="80"/>
  <c r="I11" i="80"/>
  <c r="I10" i="80"/>
  <c r="I9" i="80"/>
  <c r="I8" i="80"/>
  <c r="H7" i="81" l="1"/>
  <c r="H14" i="81"/>
  <c r="H10" i="81"/>
  <c r="H17" i="81"/>
  <c r="G7" i="99"/>
  <c r="G8" i="99"/>
  <c r="G9" i="99"/>
  <c r="G11" i="99"/>
  <c r="G12" i="99"/>
  <c r="G13" i="99"/>
  <c r="G14" i="99"/>
  <c r="G15" i="99"/>
  <c r="G16" i="99"/>
  <c r="G6" i="99"/>
  <c r="G5" i="99"/>
  <c r="D16" i="99"/>
  <c r="D15" i="99"/>
  <c r="D14" i="99"/>
  <c r="D13" i="99"/>
  <c r="D12" i="99"/>
  <c r="D11" i="99"/>
  <c r="D10" i="99"/>
  <c r="D9" i="99"/>
  <c r="D8" i="99"/>
  <c r="D7" i="99"/>
  <c r="D6" i="99"/>
  <c r="D5" i="99"/>
  <c r="I17" i="67" l="1"/>
  <c r="I10" i="99" l="1"/>
  <c r="D23" i="88"/>
  <c r="D20" i="88"/>
  <c r="D19" i="88"/>
  <c r="D16" i="88"/>
  <c r="D15" i="88"/>
  <c r="D12" i="88"/>
  <c r="H18" i="79"/>
  <c r="C18" i="79"/>
  <c r="D18" i="79" s="1"/>
  <c r="H17" i="79"/>
  <c r="G17" i="79"/>
  <c r="D17" i="79"/>
  <c r="H16" i="79"/>
  <c r="G16" i="79"/>
  <c r="D16" i="79"/>
  <c r="H15" i="79"/>
  <c r="G15" i="79"/>
  <c r="D15" i="79"/>
  <c r="H14" i="79"/>
  <c r="G14" i="79"/>
  <c r="D14" i="79"/>
  <c r="H13" i="79"/>
  <c r="G13" i="79"/>
  <c r="D13" i="79"/>
  <c r="H12" i="79"/>
  <c r="G12" i="79"/>
  <c r="D12" i="79"/>
  <c r="H11" i="79"/>
  <c r="G11" i="79"/>
  <c r="D11" i="79"/>
  <c r="H10" i="79"/>
  <c r="G10" i="79"/>
  <c r="D10" i="79"/>
  <c r="H9" i="79"/>
  <c r="G9" i="79"/>
  <c r="D9" i="79"/>
  <c r="H8" i="79"/>
  <c r="G8" i="79"/>
  <c r="D8" i="79"/>
  <c r="H7" i="79"/>
  <c r="G7" i="79"/>
  <c r="D7" i="79"/>
  <c r="H6" i="79"/>
  <c r="G6" i="79"/>
  <c r="D6" i="79"/>
  <c r="F42" i="90"/>
  <c r="E42" i="90"/>
  <c r="C42" i="90"/>
  <c r="G42" i="90"/>
  <c r="F18" i="90"/>
  <c r="E18" i="90"/>
  <c r="C18" i="90"/>
  <c r="D18" i="90" s="1"/>
  <c r="G17" i="90"/>
  <c r="I17" i="90" s="1"/>
  <c r="D17" i="90"/>
  <c r="G16" i="90"/>
  <c r="I16" i="90" s="1"/>
  <c r="D16" i="90"/>
  <c r="G15" i="90"/>
  <c r="I15" i="90" s="1"/>
  <c r="D15" i="90"/>
  <c r="G14" i="90"/>
  <c r="I14" i="90" s="1"/>
  <c r="D14" i="90"/>
  <c r="G13" i="90"/>
  <c r="I13" i="90" s="1"/>
  <c r="D13" i="90"/>
  <c r="G12" i="90"/>
  <c r="I12" i="90" s="1"/>
  <c r="D12" i="90"/>
  <c r="G11" i="90"/>
  <c r="I11" i="90" s="1"/>
  <c r="D11" i="90"/>
  <c r="G10" i="90"/>
  <c r="I10" i="90" s="1"/>
  <c r="D10" i="90"/>
  <c r="G9" i="90"/>
  <c r="I9" i="90" s="1"/>
  <c r="D9" i="90"/>
  <c r="G8" i="90"/>
  <c r="D8" i="90"/>
  <c r="G7" i="90"/>
  <c r="D7" i="90"/>
  <c r="G6" i="90"/>
  <c r="I6" i="90" s="1"/>
  <c r="D6" i="90"/>
  <c r="Y20" i="75"/>
  <c r="S20" i="75"/>
  <c r="R20" i="75"/>
  <c r="Q20" i="75"/>
  <c r="P20" i="75"/>
  <c r="N20" i="75"/>
  <c r="M20" i="75"/>
  <c r="L20" i="75"/>
  <c r="T19" i="75"/>
  <c r="O19" i="75"/>
  <c r="T18" i="75"/>
  <c r="O18" i="75"/>
  <c r="K18" i="75"/>
  <c r="T17" i="75"/>
  <c r="O17" i="75"/>
  <c r="K17" i="75"/>
  <c r="T16" i="75"/>
  <c r="O16" i="75"/>
  <c r="K16" i="75"/>
  <c r="T15" i="75"/>
  <c r="O15" i="75"/>
  <c r="T14" i="75"/>
  <c r="O14" i="75"/>
  <c r="K14" i="75"/>
  <c r="T13" i="75"/>
  <c r="O13" i="75"/>
  <c r="K13" i="75"/>
  <c r="T12" i="75"/>
  <c r="O12" i="75"/>
  <c r="K12" i="75"/>
  <c r="T11" i="75"/>
  <c r="O11" i="75"/>
  <c r="T10" i="75"/>
  <c r="O10" i="75"/>
  <c r="K10" i="75"/>
  <c r="T9" i="75"/>
  <c r="O9" i="75"/>
  <c r="K9" i="75"/>
  <c r="T8" i="75"/>
  <c r="O8" i="75"/>
  <c r="T20" i="75" l="1"/>
  <c r="I8" i="90"/>
  <c r="H8" i="90"/>
  <c r="I7" i="90"/>
  <c r="H7" i="90"/>
  <c r="G18" i="79"/>
  <c r="G18" i="90"/>
  <c r="I18" i="90" s="1"/>
  <c r="H18" i="90"/>
  <c r="H9" i="90"/>
  <c r="H10" i="90"/>
  <c r="H11" i="90"/>
  <c r="H12" i="90"/>
  <c r="H13" i="90"/>
  <c r="H14" i="90"/>
  <c r="H15" i="90"/>
  <c r="H16" i="90"/>
  <c r="H17" i="90"/>
  <c r="H6" i="90"/>
  <c r="O20" i="75"/>
  <c r="K11" i="75"/>
  <c r="U11" i="75" s="1"/>
  <c r="K15" i="75"/>
  <c r="K19" i="75"/>
  <c r="U19" i="75" s="1"/>
  <c r="V12" i="75"/>
  <c r="U12" i="75"/>
  <c r="V16" i="75"/>
  <c r="U16" i="75"/>
  <c r="U9" i="75"/>
  <c r="V9" i="75"/>
  <c r="U13" i="75"/>
  <c r="V13" i="75"/>
  <c r="V17" i="75"/>
  <c r="U17" i="75"/>
  <c r="V10" i="75"/>
  <c r="U10" i="75"/>
  <c r="U14" i="75"/>
  <c r="V14" i="75"/>
  <c r="V18" i="75"/>
  <c r="U18" i="75"/>
  <c r="V15" i="75"/>
  <c r="U15" i="75"/>
  <c r="V19" i="75" l="1"/>
  <c r="V11" i="75"/>
  <c r="V8" i="75"/>
  <c r="K20" i="75"/>
  <c r="U8" i="75"/>
  <c r="U20" i="75" s="1"/>
  <c r="V20" i="75" l="1"/>
  <c r="I17" i="103"/>
  <c r="I16" i="103"/>
  <c r="I15" i="103"/>
  <c r="F18" i="103"/>
  <c r="E18" i="103"/>
  <c r="C18" i="103"/>
  <c r="G17" i="103"/>
  <c r="D17" i="103"/>
  <c r="G16" i="103"/>
  <c r="D16" i="103"/>
  <c r="G15" i="103"/>
  <c r="D15" i="103"/>
  <c r="D14" i="103"/>
  <c r="F11" i="103"/>
  <c r="E11" i="103"/>
  <c r="C11" i="103"/>
  <c r="B11" i="103"/>
  <c r="B18" i="103" s="1"/>
  <c r="I11" i="103"/>
  <c r="H11" i="103"/>
  <c r="G11" i="103"/>
  <c r="D11" i="103"/>
  <c r="D7" i="21"/>
  <c r="D6" i="21"/>
  <c r="D5" i="21"/>
  <c r="B4" i="20"/>
  <c r="B5" i="20" s="1"/>
  <c r="B6" i="20" s="1"/>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C4" i="20"/>
  <c r="C5" i="20" s="1"/>
  <c r="C6" i="20" s="1"/>
  <c r="C7" i="20" s="1"/>
  <c r="C8" i="20" s="1"/>
  <c r="C9" i="20" s="1"/>
  <c r="C10" i="20" s="1"/>
  <c r="C11" i="20" s="1"/>
  <c r="C12" i="20" s="1"/>
  <c r="C13" i="20" s="1"/>
  <c r="C14" i="20" s="1"/>
  <c r="C15" i="20" s="1"/>
  <c r="C16" i="20" s="1"/>
  <c r="C17" i="20" s="1"/>
  <c r="C18" i="20" s="1"/>
  <c r="C19" i="20" s="1"/>
  <c r="C20" i="20" s="1"/>
  <c r="C21" i="20" s="1"/>
  <c r="C22" i="20" s="1"/>
  <c r="C23" i="20" s="1"/>
  <c r="C24" i="20" s="1"/>
  <c r="C25" i="20" s="1"/>
  <c r="C26" i="20" s="1"/>
  <c r="C27" i="20" s="1"/>
  <c r="G69" i="101"/>
  <c r="H69" i="101" s="1"/>
  <c r="F69" i="101"/>
  <c r="E69" i="101"/>
  <c r="D69" i="101"/>
  <c r="G64" i="68"/>
  <c r="F64" i="68"/>
  <c r="E64" i="68"/>
  <c r="D64" i="68"/>
  <c r="I16" i="99"/>
  <c r="I15" i="99"/>
  <c r="I14" i="99"/>
  <c r="I13" i="99"/>
  <c r="F17" i="99"/>
  <c r="C17" i="99"/>
  <c r="J13" i="99"/>
  <c r="I12" i="99"/>
  <c r="I11" i="99"/>
  <c r="I9" i="99"/>
  <c r="J9" i="99"/>
  <c r="I8" i="99"/>
  <c r="I7" i="99"/>
  <c r="J7" i="99"/>
  <c r="I6" i="99"/>
  <c r="I5" i="99"/>
  <c r="J5" i="99"/>
  <c r="G17" i="99" l="1"/>
  <c r="J17" i="99" s="1"/>
  <c r="C11" i="88"/>
  <c r="D17" i="99"/>
  <c r="B11" i="88"/>
  <c r="J17" i="103"/>
  <c r="J16" i="103"/>
  <c r="J15" i="103"/>
  <c r="D18" i="103"/>
  <c r="I18" i="103"/>
  <c r="H14" i="101"/>
  <c r="H11" i="101"/>
  <c r="H20" i="101"/>
  <c r="H30" i="101"/>
  <c r="H38" i="101"/>
  <c r="H48" i="101"/>
  <c r="H57" i="101"/>
  <c r="H12" i="101"/>
  <c r="H21" i="101"/>
  <c r="H31" i="101"/>
  <c r="H39" i="101"/>
  <c r="H49" i="101"/>
  <c r="H58" i="101"/>
  <c r="H60" i="101"/>
  <c r="H15" i="101"/>
  <c r="H23" i="101"/>
  <c r="H33" i="101"/>
  <c r="H42" i="101"/>
  <c r="H51" i="101"/>
  <c r="H61" i="101"/>
  <c r="H32" i="101"/>
  <c r="H16" i="101"/>
  <c r="H25" i="101"/>
  <c r="H34" i="101"/>
  <c r="H43" i="101"/>
  <c r="H52" i="101"/>
  <c r="H62" i="101"/>
  <c r="H22" i="101"/>
  <c r="H17" i="101"/>
  <c r="H26" i="101"/>
  <c r="H35" i="101"/>
  <c r="H45" i="101"/>
  <c r="H53" i="101"/>
  <c r="H66" i="101"/>
  <c r="H50" i="101"/>
  <c r="H18" i="101"/>
  <c r="H27" i="101"/>
  <c r="H36" i="101"/>
  <c r="H46" i="101"/>
  <c r="H54" i="101"/>
  <c r="H67" i="101"/>
  <c r="H40" i="101"/>
  <c r="H10" i="101"/>
  <c r="H19" i="101"/>
  <c r="H29" i="101"/>
  <c r="H37" i="101"/>
  <c r="H47" i="101"/>
  <c r="H56" i="101"/>
  <c r="H64" i="68"/>
  <c r="J10" i="99"/>
  <c r="J14" i="99"/>
  <c r="J15" i="99"/>
  <c r="J16" i="99"/>
  <c r="I17" i="99"/>
  <c r="J11" i="103"/>
  <c r="G18" i="103"/>
  <c r="J12" i="99"/>
  <c r="J6" i="99"/>
  <c r="J8" i="99"/>
  <c r="J11" i="99"/>
  <c r="D11" i="88" l="1"/>
  <c r="J18" i="103"/>
  <c r="D37" i="88"/>
  <c r="I34" i="80" l="1"/>
  <c r="I35" i="80"/>
  <c r="I36" i="80"/>
  <c r="I37" i="80"/>
  <c r="I38" i="80"/>
  <c r="I39" i="80"/>
  <c r="I40" i="80"/>
  <c r="I41" i="80"/>
  <c r="I42" i="80"/>
  <c r="I43" i="80"/>
  <c r="I44" i="80"/>
  <c r="I7" i="80"/>
  <c r="I45" i="80" l="1"/>
  <c r="F15" i="67" l="1"/>
  <c r="F26" i="67" s="1"/>
  <c r="C10" i="88" s="1"/>
  <c r="D33" i="88"/>
  <c r="D31" i="88"/>
  <c r="D30" i="88"/>
  <c r="G28" i="67"/>
  <c r="G21" i="94"/>
  <c r="G17" i="94"/>
  <c r="G12" i="94"/>
  <c r="F12" i="94"/>
  <c r="E12" i="94"/>
  <c r="D12" i="94"/>
  <c r="G8" i="94"/>
  <c r="F8" i="94"/>
  <c r="E8" i="94"/>
  <c r="E38" i="94" s="1"/>
  <c r="D8" i="94"/>
  <c r="I24" i="67"/>
  <c r="I23" i="67"/>
  <c r="I22" i="67"/>
  <c r="I21" i="67"/>
  <c r="I19" i="67"/>
  <c r="I18" i="67"/>
  <c r="H30" i="97"/>
  <c r="E30" i="97"/>
  <c r="H29" i="97"/>
  <c r="E29" i="97"/>
  <c r="H28" i="97"/>
  <c r="E28" i="97"/>
  <c r="H27" i="97"/>
  <c r="E27" i="97"/>
  <c r="H26" i="97"/>
  <c r="E26" i="97"/>
  <c r="H25" i="97"/>
  <c r="E25" i="97"/>
  <c r="H24" i="97"/>
  <c r="E24" i="97"/>
  <c r="H23" i="97"/>
  <c r="G21" i="97"/>
  <c r="G33" i="97" s="1"/>
  <c r="H33" i="97" s="1"/>
  <c r="F21" i="97"/>
  <c r="F32" i="97" s="1"/>
  <c r="D21" i="97"/>
  <c r="C21" i="97"/>
  <c r="C32" i="97" s="1"/>
  <c r="H20" i="97"/>
  <c r="E20" i="97"/>
  <c r="H19" i="97"/>
  <c r="E19" i="97"/>
  <c r="H18" i="97"/>
  <c r="E18" i="97"/>
  <c r="H17" i="97"/>
  <c r="E17" i="97"/>
  <c r="H16" i="97"/>
  <c r="E16" i="97"/>
  <c r="H15" i="97"/>
  <c r="E15" i="97"/>
  <c r="H14" i="97"/>
  <c r="E14" i="97"/>
  <c r="H13" i="97"/>
  <c r="E13" i="97"/>
  <c r="H12" i="97"/>
  <c r="E12" i="97"/>
  <c r="H11" i="97"/>
  <c r="E11" i="97"/>
  <c r="H10" i="97"/>
  <c r="E10" i="97"/>
  <c r="G7" i="81"/>
  <c r="G8" i="81"/>
  <c r="G9" i="81"/>
  <c r="G10" i="81"/>
  <c r="G11" i="81"/>
  <c r="G12" i="81"/>
  <c r="G13" i="81"/>
  <c r="G14" i="81"/>
  <c r="G15" i="81"/>
  <c r="G16" i="81"/>
  <c r="G17" i="81"/>
  <c r="E59" i="94"/>
  <c r="B17" i="27"/>
  <c r="C16" i="92"/>
  <c r="D16" i="92"/>
  <c r="E16" i="92"/>
  <c r="F16" i="92"/>
  <c r="G16" i="92"/>
  <c r="H16" i="92"/>
  <c r="B16" i="92"/>
  <c r="C12" i="94"/>
  <c r="C8" i="94"/>
  <c r="G65" i="71"/>
  <c r="G18" i="93"/>
  <c r="G23" i="93" s="1"/>
  <c r="D15" i="73"/>
  <c r="D26" i="73" s="1"/>
  <c r="C15" i="73"/>
  <c r="C26" i="73" s="1"/>
  <c r="B15" i="73"/>
  <c r="E24" i="73"/>
  <c r="E23" i="73"/>
  <c r="E22" i="73"/>
  <c r="E21" i="73"/>
  <c r="E20" i="73"/>
  <c r="E19" i="73"/>
  <c r="E18" i="73"/>
  <c r="E17" i="73"/>
  <c r="E14" i="73"/>
  <c r="E13" i="73"/>
  <c r="E12" i="73"/>
  <c r="E11" i="73"/>
  <c r="E10" i="73"/>
  <c r="E9" i="73"/>
  <c r="E8" i="73"/>
  <c r="E7" i="73"/>
  <c r="E6" i="73"/>
  <c r="E5" i="73"/>
  <c r="I13" i="67"/>
  <c r="I12" i="67"/>
  <c r="I9" i="67"/>
  <c r="I8" i="67"/>
  <c r="I7" i="67"/>
  <c r="I6" i="67"/>
  <c r="I5" i="67"/>
  <c r="G29" i="67"/>
  <c r="C15" i="67"/>
  <c r="D8" i="85"/>
  <c r="D9" i="85"/>
  <c r="D10" i="85"/>
  <c r="D11" i="85"/>
  <c r="D12" i="85"/>
  <c r="D13" i="85"/>
  <c r="D14" i="85"/>
  <c r="D15" i="85"/>
  <c r="D16" i="85"/>
  <c r="D17" i="85"/>
  <c r="D18" i="85"/>
  <c r="D19" i="85"/>
  <c r="D9" i="82"/>
  <c r="D10" i="82"/>
  <c r="E23" i="93"/>
  <c r="D21" i="93"/>
  <c r="F21" i="93" s="1"/>
  <c r="D20" i="93"/>
  <c r="F20" i="93" s="1"/>
  <c r="D16" i="93"/>
  <c r="D15" i="93"/>
  <c r="D14" i="93"/>
  <c r="D13" i="93"/>
  <c r="D12" i="93"/>
  <c r="D11" i="93"/>
  <c r="D10" i="93"/>
  <c r="D9" i="93"/>
  <c r="C32" i="85"/>
  <c r="F41" i="84"/>
  <c r="E41" i="84"/>
  <c r="D41" i="84"/>
  <c r="C41" i="84"/>
  <c r="B41" i="84"/>
  <c r="H45" i="80"/>
  <c r="G45" i="80"/>
  <c r="E58" i="94"/>
  <c r="T30" i="97"/>
  <c r="Q30" i="97"/>
  <c r="N30" i="97"/>
  <c r="J30" i="97"/>
  <c r="I30" i="97"/>
  <c r="T29" i="97"/>
  <c r="Q29" i="97"/>
  <c r="N29" i="97"/>
  <c r="J29" i="97"/>
  <c r="T28" i="97"/>
  <c r="Q28" i="97"/>
  <c r="N28" i="97"/>
  <c r="J28" i="97"/>
  <c r="I28" i="97"/>
  <c r="T27" i="97"/>
  <c r="Q27" i="97"/>
  <c r="N27" i="97"/>
  <c r="I27" i="97"/>
  <c r="J27" i="97"/>
  <c r="T26" i="97"/>
  <c r="Q26" i="97"/>
  <c r="N26" i="97"/>
  <c r="J26" i="97"/>
  <c r="I26" i="97"/>
  <c r="T25" i="97"/>
  <c r="Q25" i="97"/>
  <c r="N25" i="97"/>
  <c r="I25" i="97"/>
  <c r="J25" i="97"/>
  <c r="T24" i="97"/>
  <c r="Q24" i="97"/>
  <c r="N24" i="97"/>
  <c r="J24" i="97"/>
  <c r="I24" i="97"/>
  <c r="T23" i="97"/>
  <c r="Q23" i="97"/>
  <c r="N23" i="97"/>
  <c r="J23" i="97"/>
  <c r="I23" i="97"/>
  <c r="S21" i="97"/>
  <c r="S32" i="97" s="1"/>
  <c r="R21" i="97"/>
  <c r="R32" i="97" s="1"/>
  <c r="M21" i="97"/>
  <c r="M32" i="97" s="1"/>
  <c r="L21" i="97"/>
  <c r="L32" i="97" s="1"/>
  <c r="T20" i="97"/>
  <c r="Q20" i="97"/>
  <c r="N20" i="97"/>
  <c r="J20" i="97"/>
  <c r="I20" i="97"/>
  <c r="T19" i="97"/>
  <c r="Q19" i="97"/>
  <c r="N19" i="97"/>
  <c r="J19" i="97"/>
  <c r="I19" i="97"/>
  <c r="T18" i="97"/>
  <c r="N18" i="97"/>
  <c r="J18" i="97"/>
  <c r="P21" i="97" s="1"/>
  <c r="P32" i="97" s="1"/>
  <c r="I18" i="97"/>
  <c r="O18" i="97" s="1"/>
  <c r="T17" i="97"/>
  <c r="Q17" i="97"/>
  <c r="N17" i="97"/>
  <c r="J17" i="97"/>
  <c r="I17" i="97"/>
  <c r="T16" i="97"/>
  <c r="N16" i="97"/>
  <c r="J16" i="97"/>
  <c r="I16" i="97"/>
  <c r="T15" i="97"/>
  <c r="Q15" i="97"/>
  <c r="N15" i="97"/>
  <c r="J15" i="97"/>
  <c r="I15" i="97"/>
  <c r="T14" i="97"/>
  <c r="Q14" i="97"/>
  <c r="N14" i="97"/>
  <c r="J14" i="97"/>
  <c r="T13" i="97"/>
  <c r="Q13" i="97"/>
  <c r="N13" i="97"/>
  <c r="J13" i="97"/>
  <c r="T12" i="97"/>
  <c r="Q12" i="97"/>
  <c r="N12" i="97"/>
  <c r="J12" i="97"/>
  <c r="I12" i="97"/>
  <c r="T11" i="97"/>
  <c r="Q11" i="97"/>
  <c r="N11" i="97"/>
  <c r="J11" i="97"/>
  <c r="I11" i="97"/>
  <c r="T10" i="97"/>
  <c r="Q10" i="97"/>
  <c r="N10" i="97"/>
  <c r="J10" i="97"/>
  <c r="I10" i="97"/>
  <c r="I14" i="97"/>
  <c r="K14" i="97" s="1"/>
  <c r="I13" i="97"/>
  <c r="I29" i="97"/>
  <c r="Q16" i="97"/>
  <c r="F32" i="85"/>
  <c r="E32" i="85"/>
  <c r="D32" i="85"/>
  <c r="D4" i="21"/>
  <c r="E57" i="94"/>
  <c r="E55" i="94"/>
  <c r="E56" i="94"/>
  <c r="G38" i="94" l="1"/>
  <c r="K13" i="97"/>
  <c r="J15" i="67"/>
  <c r="C64" i="94"/>
  <c r="J17" i="67"/>
  <c r="K23" i="97"/>
  <c r="K24" i="97"/>
  <c r="K28" i="97"/>
  <c r="K20" i="97"/>
  <c r="D38" i="94"/>
  <c r="J7" i="67"/>
  <c r="J6" i="67"/>
  <c r="I15" i="67"/>
  <c r="F38" i="94"/>
  <c r="D8" i="93"/>
  <c r="K29" i="97"/>
  <c r="K10" i="97"/>
  <c r="U14" i="97"/>
  <c r="K17" i="97"/>
  <c r="U23" i="97"/>
  <c r="U27" i="97"/>
  <c r="J24" i="67"/>
  <c r="K11" i="97"/>
  <c r="T21" i="97"/>
  <c r="U13" i="97"/>
  <c r="U15" i="97"/>
  <c r="U16" i="97"/>
  <c r="U17" i="97"/>
  <c r="K19" i="97"/>
  <c r="B18" i="93"/>
  <c r="B23" i="93" s="1"/>
  <c r="J8" i="67"/>
  <c r="J12" i="67"/>
  <c r="N21" i="97"/>
  <c r="I21" i="97"/>
  <c r="I32" i="97" s="1"/>
  <c r="K25" i="97"/>
  <c r="K26" i="97"/>
  <c r="K30" i="97"/>
  <c r="C18" i="93"/>
  <c r="C23" i="93" s="1"/>
  <c r="J13" i="67"/>
  <c r="J18" i="67"/>
  <c r="J19" i="67"/>
  <c r="J23" i="67"/>
  <c r="H32" i="97"/>
  <c r="E32" i="97"/>
  <c r="U10" i="97"/>
  <c r="U20" i="97"/>
  <c r="U24" i="97"/>
  <c r="U26" i="97"/>
  <c r="U28" i="97"/>
  <c r="U29" i="97"/>
  <c r="E15" i="73"/>
  <c r="C38" i="94"/>
  <c r="B60" i="94" s="1"/>
  <c r="H21" i="97"/>
  <c r="K18" i="97"/>
  <c r="U12" i="97"/>
  <c r="K16" i="97"/>
  <c r="U25" i="97"/>
  <c r="K27" i="97"/>
  <c r="U30" i="97"/>
  <c r="J5" i="67"/>
  <c r="J22" i="67"/>
  <c r="G6" i="81"/>
  <c r="K12" i="97"/>
  <c r="U11" i="97"/>
  <c r="K15" i="97"/>
  <c r="U19" i="97"/>
  <c r="B26" i="73"/>
  <c r="E26" i="73" s="1"/>
  <c r="E21" i="97"/>
  <c r="T32" i="97"/>
  <c r="Q18" i="97"/>
  <c r="Q21" i="97" s="1"/>
  <c r="O21" i="97"/>
  <c r="O32" i="97" s="1"/>
  <c r="Q32" i="97" s="1"/>
  <c r="J21" i="97"/>
  <c r="J32" i="97" s="1"/>
  <c r="N32" i="97"/>
  <c r="J21" i="67"/>
  <c r="D7" i="93"/>
  <c r="C26" i="67"/>
  <c r="J9" i="67"/>
  <c r="V11" i="97" l="1"/>
  <c r="V26" i="97"/>
  <c r="B64" i="94"/>
  <c r="E60" i="94"/>
  <c r="V30" i="97"/>
  <c r="V12" i="97"/>
  <c r="V24" i="97"/>
  <c r="V16" i="97"/>
  <c r="V29" i="97"/>
  <c r="V20" i="97"/>
  <c r="V19" i="97"/>
  <c r="V25" i="97"/>
  <c r="V28" i="97"/>
  <c r="V10" i="97"/>
  <c r="V13" i="97"/>
  <c r="V27" i="97"/>
  <c r="V15" i="97"/>
  <c r="V14" i="97"/>
  <c r="U18" i="97"/>
  <c r="V18" i="97" s="1"/>
  <c r="V17" i="97"/>
  <c r="V23" i="97"/>
  <c r="B10" i="88"/>
  <c r="D10" i="88" s="1"/>
  <c r="B8" i="21"/>
  <c r="D8" i="21" s="1"/>
  <c r="I26" i="67"/>
  <c r="K32" i="97"/>
  <c r="K21" i="97"/>
  <c r="D18" i="93"/>
  <c r="U21" i="97" l="1"/>
  <c r="V21" i="97" s="1"/>
  <c r="J26" i="67"/>
  <c r="F18" i="93"/>
  <c r="D23" i="93"/>
  <c r="F23" i="93" s="1"/>
  <c r="U32" i="97" l="1"/>
  <c r="V32" i="97" s="1"/>
  <c r="D33" i="97" l="1"/>
  <c r="E33" i="97" s="1"/>
  <c r="J33" i="97"/>
  <c r="K33" i="97" s="1"/>
</calcChain>
</file>

<file path=xl/sharedStrings.xml><?xml version="1.0" encoding="utf-8"?>
<sst xmlns="http://schemas.openxmlformats.org/spreadsheetml/2006/main" count="2732" uniqueCount="1058">
  <si>
    <t>Utility in Shared Service Territory</t>
  </si>
  <si>
    <t>Eligible Households in Shared Service Territory</t>
  </si>
  <si>
    <t>Eligible households treated by both utilities in shared service territory</t>
  </si>
  <si>
    <t xml:space="preserve"> </t>
  </si>
  <si>
    <t>Electric</t>
  </si>
  <si>
    <t>Energy Efficiency</t>
  </si>
  <si>
    <t>Energy Efficiency TOTAL</t>
  </si>
  <si>
    <t>Training Center</t>
  </si>
  <si>
    <t>Inspections</t>
  </si>
  <si>
    <t>Regulatory Compliance</t>
  </si>
  <si>
    <t>CPUC Energy Division</t>
  </si>
  <si>
    <t>TOTAL PROGRAM COSTS</t>
  </si>
  <si>
    <t>Indirect Costs</t>
  </si>
  <si>
    <t>Measures</t>
  </si>
  <si>
    <t>Units</t>
  </si>
  <si>
    <t>Each</t>
  </si>
  <si>
    <t>Home</t>
  </si>
  <si>
    <t>Refrigerators</t>
  </si>
  <si>
    <t>Measure Description</t>
  </si>
  <si>
    <t>Life Cycle Bill Savings Per Home</t>
  </si>
  <si>
    <t>Year</t>
  </si>
  <si>
    <t>$/Therm</t>
  </si>
  <si>
    <t>Ratio of Benefits Over Costs</t>
  </si>
  <si>
    <t>Program Year</t>
  </si>
  <si>
    <t>Program Costs</t>
  </si>
  <si>
    <t>Program Lifecycle Bill Savings</t>
  </si>
  <si>
    <t>Per Home Average Lifecycle Bill Savings</t>
  </si>
  <si>
    <t>Contractor Type
(Check one or more if applicable)</t>
  </si>
  <si>
    <t>Contractor</t>
  </si>
  <si>
    <t>Private</t>
  </si>
  <si>
    <t>CBO</t>
  </si>
  <si>
    <t>WMDVBE</t>
  </si>
  <si>
    <t>LIHEAP</t>
  </si>
  <si>
    <t>Pilots</t>
  </si>
  <si>
    <t>Single Family</t>
  </si>
  <si>
    <t>Unit of Measure</t>
  </si>
  <si>
    <t xml:space="preserve">CBO/WMDVBE </t>
  </si>
  <si>
    <t xml:space="preserve">Non-CBO/WMDVBE </t>
  </si>
  <si>
    <t>Units Installed</t>
  </si>
  <si>
    <t>Dwellings</t>
  </si>
  <si>
    <t>Costs</t>
  </si>
  <si>
    <t>Cost/ Unit</t>
  </si>
  <si>
    <t>Installations</t>
  </si>
  <si>
    <t>%</t>
  </si>
  <si>
    <t>$</t>
  </si>
  <si>
    <t>General Administration</t>
  </si>
  <si>
    <t>Multi Family</t>
  </si>
  <si>
    <t xml:space="preserve"> - Mobile Homes Treated</t>
  </si>
  <si>
    <t>Total</t>
  </si>
  <si>
    <t>Per 
Measure 
Gas Impact 
(Therms)</t>
  </si>
  <si>
    <t>Effective 
Useful 
Life 
(EUL)</t>
  </si>
  <si>
    <t>Total Homes Served By the Program</t>
  </si>
  <si>
    <t>Mobile Homes</t>
  </si>
  <si>
    <t>Cost/ 
Household</t>
  </si>
  <si>
    <t>Housing Type</t>
  </si>
  <si>
    <t>Climate Zone</t>
  </si>
  <si>
    <t># Homes Treated</t>
  </si>
  <si>
    <t>Gas and Electric Customers</t>
  </si>
  <si>
    <t>Owners - Total</t>
  </si>
  <si>
    <t xml:space="preserve">Single Family </t>
  </si>
  <si>
    <t xml:space="preserve">Mobile Homes </t>
  </si>
  <si>
    <t>Renters - Total</t>
  </si>
  <si>
    <t>Electric Customers (only)</t>
  </si>
  <si>
    <t>Gas Customers (only)</t>
  </si>
  <si>
    <t>Customer</t>
  </si>
  <si>
    <t>Bulb Name / Identification</t>
  </si>
  <si>
    <t>Bulb Cost (material)</t>
  </si>
  <si>
    <t>Number of Homes Provided CFLs</t>
  </si>
  <si>
    <t>Avg. # of CFL bulbs given per home</t>
  </si>
  <si>
    <t>Partner</t>
  </si>
  <si>
    <t>Meets all Criteria</t>
  </si>
  <si>
    <t>If not,  Explain</t>
  </si>
  <si>
    <t>Relationship outside the IOU?</t>
  </si>
  <si>
    <t>To/From Year</t>
  </si>
  <si>
    <t>Enrollment</t>
  </si>
  <si>
    <t>County</t>
  </si>
  <si>
    <t>Penetration Rate</t>
  </si>
  <si>
    <t>Type of Enrollment</t>
  </si>
  <si>
    <t>MW</t>
  </si>
  <si>
    <t>Lighting</t>
  </si>
  <si>
    <t>Evaporative Cooler Maintenance</t>
  </si>
  <si>
    <t>Attic Insulation</t>
  </si>
  <si>
    <t>Interior Hard wired CFL fixtures</t>
  </si>
  <si>
    <t>Exterior Hard wired CFL fixtures</t>
  </si>
  <si>
    <t>Torchiere</t>
  </si>
  <si>
    <t>Pool Pumps</t>
  </si>
  <si>
    <t>Furnace Clean and Tune</t>
  </si>
  <si>
    <t>LED Night Lights</t>
  </si>
  <si>
    <t>Customer Enrollment</t>
  </si>
  <si>
    <t>Outreach &amp; Assessment</t>
  </si>
  <si>
    <t>In-Home Education</t>
  </si>
  <si>
    <t>High Efficiency Clothes Washer</t>
  </si>
  <si>
    <t>Thermostatic Shower Valve</t>
  </si>
  <si>
    <t>Occupancy Sensor</t>
  </si>
  <si>
    <t>% of Expenditure</t>
  </si>
  <si>
    <t>Total Homes Treated since 2002</t>
  </si>
  <si>
    <t>Quantity Installed</t>
  </si>
  <si>
    <t>Bulb Description (wattage, lumens)</t>
  </si>
  <si>
    <t>Categorical Enrollment</t>
  </si>
  <si>
    <t>Instructions:  Please identify the CFL bulbs used within your ESA program and fill in the remaining columns for each</t>
  </si>
  <si>
    <t>Number of Homes Treated in ESA Program</t>
  </si>
  <si>
    <t>Funded Outside of ESA Program Budget</t>
  </si>
  <si>
    <t>ESA Program:</t>
  </si>
  <si>
    <t>ESA Program CFL Tracking Table</t>
  </si>
  <si>
    <t>TOTAL PROGRAM COSTS &amp; CUSTOMER DISCOUNTS</t>
  </si>
  <si>
    <t>Service Establishment Charge Discount</t>
  </si>
  <si>
    <t>CARE Rate Discount</t>
  </si>
  <si>
    <t>TOTAL Program Costs</t>
  </si>
  <si>
    <t>Measurement &amp; Evaluation</t>
  </si>
  <si>
    <t>Cool Centers</t>
  </si>
  <si>
    <t>IT Programming</t>
  </si>
  <si>
    <t>Post Enrollment Verification</t>
  </si>
  <si>
    <t>Gas</t>
  </si>
  <si>
    <t>Authorized Budget</t>
  </si>
  <si>
    <t>Category</t>
  </si>
  <si>
    <t>YTD Total</t>
  </si>
  <si>
    <t>December</t>
  </si>
  <si>
    <t>November</t>
  </si>
  <si>
    <t>October</t>
  </si>
  <si>
    <t>September</t>
  </si>
  <si>
    <t>August</t>
  </si>
  <si>
    <t>July</t>
  </si>
  <si>
    <t>June</t>
  </si>
  <si>
    <t>May</t>
  </si>
  <si>
    <t>April</t>
  </si>
  <si>
    <t>March</t>
  </si>
  <si>
    <t>February</t>
  </si>
  <si>
    <t>January</t>
  </si>
  <si>
    <t>Recertification</t>
  </si>
  <si>
    <t>Capitation</t>
  </si>
  <si>
    <t>Automatic Enrollment</t>
  </si>
  <si>
    <t>Duplicates</t>
  </si>
  <si>
    <t>Pending/ Never Completed</t>
  </si>
  <si>
    <t>Denied</t>
  </si>
  <si>
    <t>Approved</t>
  </si>
  <si>
    <t>Received</t>
  </si>
  <si>
    <t>Urban</t>
  </si>
  <si>
    <t>Total Participants</t>
  </si>
  <si>
    <t>Estimated Eligible</t>
  </si>
  <si>
    <t>Rural</t>
  </si>
  <si>
    <t>Contractor Type 
(Check one or more if applicable)</t>
  </si>
  <si>
    <t>Eligible Households</t>
  </si>
  <si>
    <t>Electric Only</t>
  </si>
  <si>
    <t>Gas Only</t>
  </si>
  <si>
    <t>Gas and Electric</t>
  </si>
  <si>
    <t>CARE</t>
  </si>
  <si>
    <t>Non-CARE</t>
  </si>
  <si>
    <t>(Dollars per Customer)</t>
  </si>
  <si>
    <r>
      <t>Residential Non-CARE vs. CARE Customers</t>
    </r>
    <r>
      <rPr>
        <b/>
        <vertAlign val="superscript"/>
        <sz val="11"/>
        <rFont val="Arial"/>
        <family val="2"/>
      </rPr>
      <t>1</t>
    </r>
  </si>
  <si>
    <t>Tier 1</t>
  </si>
  <si>
    <t>Electric KWh</t>
  </si>
  <si>
    <t>Tier 2</t>
  </si>
  <si>
    <t>Gas Therms</t>
  </si>
  <si>
    <t>Average Monthly Gas / Electric Usage</t>
  </si>
  <si>
    <t>Commercial</t>
  </si>
  <si>
    <t>Collected</t>
  </si>
  <si>
    <t>as Percent of Bill</t>
  </si>
  <si>
    <t>Monthly Bill</t>
  </si>
  <si>
    <t>Class</t>
  </si>
  <si>
    <t>CARE Surcharge</t>
  </si>
  <si>
    <t>Average Monthly</t>
  </si>
  <si>
    <t>CARE Surcharge and Revenue Collected by Customer Class</t>
  </si>
  <si>
    <t>Large/Indust</t>
  </si>
  <si>
    <t>Agricultural</t>
  </si>
  <si>
    <t>Duplicate</t>
  </si>
  <si>
    <t xml:space="preserve">Entity </t>
  </si>
  <si>
    <t>Percentage</t>
  </si>
  <si>
    <t>Pending/Never Completed</t>
  </si>
  <si>
    <t>CARE Expansion Self-Certification and Self-Recertification Applications</t>
  </si>
  <si>
    <t>Commercial Facilities</t>
  </si>
  <si>
    <t>Residential Facilities</t>
  </si>
  <si>
    <t>KWh</t>
  </si>
  <si>
    <t>Therms</t>
  </si>
  <si>
    <t>Total Electric</t>
  </si>
  <si>
    <t>CARE Commercial Facilities</t>
  </si>
  <si>
    <t>CARE Residential Facilities</t>
  </si>
  <si>
    <t>Total Gas</t>
  </si>
  <si>
    <t>Participating Facilities by Month</t>
  </si>
  <si>
    <t>Total Authorized</t>
  </si>
  <si>
    <t xml:space="preserve">"Add Back" Measures </t>
  </si>
  <si>
    <t xml:space="preserve">Percentage </t>
  </si>
  <si>
    <t xml:space="preserve">Total </t>
  </si>
  <si>
    <t>ESA Program</t>
  </si>
  <si>
    <t>Authorized / Planning Assumptions</t>
  </si>
  <si>
    <t>Budget</t>
  </si>
  <si>
    <t>CARE Program</t>
  </si>
  <si>
    <t>% of Budget Spent</t>
  </si>
  <si>
    <t xml:space="preserve">Total Program Costs and Discounts </t>
  </si>
  <si>
    <t>Estimated Eligible Participants</t>
  </si>
  <si>
    <t>Participants</t>
  </si>
  <si>
    <t>Total Enrolled</t>
  </si>
  <si>
    <t>Method</t>
  </si>
  <si>
    <t>Stage 1 - IRS Documentation and ESA Agreement</t>
  </si>
  <si>
    <t>Stage 2 - ESA Participation</t>
  </si>
  <si>
    <t>Stage 3 - Usage Monitoring</t>
  </si>
  <si>
    <t>Households Requested to Verify</t>
  </si>
  <si>
    <t>Completed</t>
  </si>
  <si>
    <r>
      <rPr>
        <vertAlign val="superscript"/>
        <sz val="10"/>
        <color theme="1"/>
        <rFont val="Arial"/>
        <family val="2"/>
      </rPr>
      <t>4</t>
    </r>
    <r>
      <rPr>
        <sz val="10"/>
        <rFont val="Arial"/>
        <family val="2"/>
      </rPr>
      <t xml:space="preserve"> Customers removed for exceeding 600% of baseline in any monthly billing cycle.</t>
    </r>
  </si>
  <si>
    <t>Total CARE Households Enrolled</t>
  </si>
  <si>
    <t>Reason Provided</t>
  </si>
  <si>
    <t>Customer Unavailable -Scheduling Conflicts</t>
  </si>
  <si>
    <t>Hazardous Environment (unsafe/unclean)</t>
  </si>
  <si>
    <t>Household Income Exceeds Allowable Limits</t>
  </si>
  <si>
    <t>Unable to Provide Required Documentation</t>
  </si>
  <si>
    <t>(mWh)</t>
  </si>
  <si>
    <t>Totals:</t>
  </si>
  <si>
    <t xml:space="preserve"> Current Year Penetration Rate for Homes Treated</t>
  </si>
  <si>
    <t>Brief Description of Effort</t>
  </si>
  <si>
    <t>MOU Present?</t>
  </si>
  <si>
    <t>Expenditures</t>
  </si>
  <si>
    <t>(Shift) or Carried Forward
(Budget - Expenditures = Variance)</t>
  </si>
  <si>
    <t>(1) Shift of Current Year Authorized</t>
  </si>
  <si>
    <t xml:space="preserve">(2) Shift of Carry Forward </t>
  </si>
  <si>
    <t>(3) Shift of Carry Back</t>
  </si>
  <si>
    <t>Fund Shifting Source
1. Current Year Authorized
2. Carried Forward
3. Carried Back</t>
  </si>
  <si>
    <t>Fund Shift Description</t>
  </si>
  <si>
    <t>Authorization</t>
  </si>
  <si>
    <t>ex. $x,xxx</t>
  </si>
  <si>
    <t>ex.  $x,xxx</t>
  </si>
  <si>
    <t>($x,xxx)</t>
  </si>
  <si>
    <t>x%</t>
  </si>
  <si>
    <t xml:space="preserve">     Appliance</t>
  </si>
  <si>
    <t xml:space="preserve">     Domestic Hot Water</t>
  </si>
  <si>
    <t xml:space="preserve">     Enclosure</t>
  </si>
  <si>
    <t xml:space="preserve">     HVAC</t>
  </si>
  <si>
    <t>1.
2.
3.</t>
  </si>
  <si>
    <t xml:space="preserve">     Maintenance</t>
  </si>
  <si>
    <t xml:space="preserve">     Lighting</t>
  </si>
  <si>
    <t>In Home Education</t>
  </si>
  <si>
    <t>Pilot</t>
  </si>
  <si>
    <t>Marketing and Outreach</t>
  </si>
  <si>
    <t>TOTAL PROGRAM INCLUDING CARRY FORWARD / CARRY BACK</t>
  </si>
  <si>
    <t>FUND SHIFT AMOUNT</t>
  </si>
  <si>
    <t>Among Categories within Program Year 1-3</t>
  </si>
  <si>
    <t xml:space="preserve">Self Certified as Categorically Eligible </t>
  </si>
  <si>
    <t xml:space="preserve">Self Certified as Income Eligible  </t>
  </si>
  <si>
    <t>Appliances</t>
  </si>
  <si>
    <t xml:space="preserve">Domestic Hot Water </t>
  </si>
  <si>
    <t>Maintenance</t>
  </si>
  <si>
    <t>Statewide Marketing Education and Outreach</t>
  </si>
  <si>
    <t>Measurement and Evaluation  Studies</t>
  </si>
  <si>
    <t xml:space="preserve">Enclosure </t>
  </si>
  <si>
    <t xml:space="preserve">HVAC </t>
  </si>
  <si>
    <t xml:space="preserve">Miscellaneous </t>
  </si>
  <si>
    <t xml:space="preserve">Expenses ($) </t>
  </si>
  <si>
    <t>G-xxxx, D.xx- xx-xxx</t>
  </si>
  <si>
    <t xml:space="preserve">Automatically Enrolled via Data Sharing, ESA Participation, etc </t>
  </si>
  <si>
    <t>$/kWh</t>
  </si>
  <si>
    <t>New Enrollment</t>
  </si>
  <si>
    <t>Self-Certification (Income or Categorical)</t>
  </si>
  <si>
    <t>Scheduled</t>
  </si>
  <si>
    <t>Automatic</t>
  </si>
  <si>
    <t>Failed Recertification</t>
  </si>
  <si>
    <t>Online</t>
  </si>
  <si>
    <t>Paper</t>
  </si>
  <si>
    <t>Phone</t>
  </si>
  <si>
    <t>Variance</t>
  </si>
  <si>
    <t>Residential</t>
  </si>
  <si>
    <t>Residential Non-CARE vs. CARE Customers</t>
  </si>
  <si>
    <t>Smart Power Strips</t>
  </si>
  <si>
    <t>Miscellaneous</t>
  </si>
  <si>
    <t>Compact Fluorescent Lights (CFLs)</t>
  </si>
  <si>
    <t>Central A/C Tune-up</t>
  </si>
  <si>
    <t>Duct Testing and Sealing</t>
  </si>
  <si>
    <t>Evaporative Coolers (Installation)</t>
  </si>
  <si>
    <t>Evaporative Coolers (Replacement)</t>
  </si>
  <si>
    <t>Heat Pump Replacement</t>
  </si>
  <si>
    <t>Central A/C Replacement</t>
  </si>
  <si>
    <t>Room A/C Replacement</t>
  </si>
  <si>
    <t>Furnace Repair/Replacement</t>
  </si>
  <si>
    <t>FAU Standing Pilot Light Conversion</t>
  </si>
  <si>
    <t>HVAC</t>
  </si>
  <si>
    <t>Air Sealing / Envelope</t>
  </si>
  <si>
    <t>Enclosure</t>
  </si>
  <si>
    <t>Water Heater Repair/Replacement</t>
  </si>
  <si>
    <t>Faucet Aerator</t>
  </si>
  <si>
    <t>Water Heater Pipe Insulation</t>
  </si>
  <si>
    <t>Low Flow Shower Head</t>
  </si>
  <si>
    <t>Water Heater Blanket</t>
  </si>
  <si>
    <t>Domestic Hot Water</t>
  </si>
  <si>
    <t xml:space="preserve">Penetration History </t>
  </si>
  <si>
    <t>Overall Program Expenses</t>
  </si>
  <si>
    <t xml:space="preserve">CARE Table 1 </t>
  </si>
  <si>
    <t xml:space="preserve">CARE Table 2 </t>
  </si>
  <si>
    <t>Enrollment, Recertification, Attrition, &amp; Penetration</t>
  </si>
  <si>
    <t xml:space="preserve">CARE Table 4 </t>
  </si>
  <si>
    <t>CARE Enrollment by County</t>
  </si>
  <si>
    <t xml:space="preserve">CARE Table 5 </t>
  </si>
  <si>
    <t>CARE Recertification Results</t>
  </si>
  <si>
    <t>CARE Table 6</t>
  </si>
  <si>
    <t>CARE Capitation Contractors</t>
  </si>
  <si>
    <t>CARE Table 7</t>
  </si>
  <si>
    <t>CARE Table 8</t>
  </si>
  <si>
    <r>
      <t>Rural</t>
    </r>
    <r>
      <rPr>
        <b/>
        <vertAlign val="superscript"/>
        <sz val="11"/>
        <rFont val="Arial"/>
        <family val="2"/>
      </rPr>
      <t xml:space="preserve"> 1</t>
    </r>
  </si>
  <si>
    <t>CARE Average Monthly Usage &amp; Bill</t>
  </si>
  <si>
    <t>CARE Table 9</t>
  </si>
  <si>
    <t>CARE Surcharge &amp; Revenue</t>
  </si>
  <si>
    <t xml:space="preserve">CARE Table 10 </t>
  </si>
  <si>
    <t>CARE Table 11</t>
  </si>
  <si>
    <t>CARE Expansion Program</t>
  </si>
  <si>
    <t>CARE Table 12</t>
  </si>
  <si>
    <r>
      <t>Average Monthly Gas / Electric Usage</t>
    </r>
    <r>
      <rPr>
        <b/>
        <vertAlign val="superscript"/>
        <sz val="11"/>
        <rFont val="Arial"/>
        <family val="2"/>
      </rPr>
      <t>1</t>
    </r>
  </si>
  <si>
    <t>CARE Table 13</t>
  </si>
  <si>
    <t>Actual</t>
  </si>
  <si>
    <t>Administrative Expenses</t>
  </si>
  <si>
    <t>Service Establishment Charge</t>
  </si>
  <si>
    <t>Subsidies</t>
  </si>
  <si>
    <t>CARE Table 14</t>
  </si>
  <si>
    <t>NGAT Costs</t>
  </si>
  <si>
    <t>Medicaid/Medi-Cal</t>
  </si>
  <si>
    <t>Healthy Families A&amp;B</t>
  </si>
  <si>
    <t>Women, Infants, and Children Program (WIC)</t>
  </si>
  <si>
    <t>Supplemental Security Income (SSI)</t>
  </si>
  <si>
    <t>CalWORKs/Temporary Assistance for Needy Families (TANF)</t>
  </si>
  <si>
    <t>Tribal TANF</t>
  </si>
  <si>
    <t>National School Lunch Program (NSLP) - Free Lunch</t>
  </si>
  <si>
    <t>Low-income Home Energy Assistance Program (LIHEAP)</t>
  </si>
  <si>
    <t>Bureau of Indian Affairs General Assistance</t>
  </si>
  <si>
    <t>Head Start Income Eligible - (Tribal Only)</t>
  </si>
  <si>
    <t>CalFresh/Supplemental Nutrition Assistance Program - Food Stamps</t>
  </si>
  <si>
    <t xml:space="preserve">% of Budget Spent </t>
  </si>
  <si>
    <t xml:space="preserve">Medicaid/Medi-Cal for Families </t>
  </si>
  <si>
    <t>N/A</t>
  </si>
  <si>
    <t>Tier 2 and Above</t>
  </si>
  <si>
    <t>Revenue Collected</t>
  </si>
  <si>
    <t>GAS</t>
  </si>
  <si>
    <t>Total CARE
Surcharge Revenue</t>
  </si>
  <si>
    <t>Percentage of
CARE Surcharge</t>
  </si>
  <si>
    <t>Natural Gas Vehicle</t>
  </si>
  <si>
    <t>Industrial</t>
  </si>
  <si>
    <r>
      <t xml:space="preserve">Contractor Name </t>
    </r>
    <r>
      <rPr>
        <b/>
        <vertAlign val="superscript"/>
        <sz val="10"/>
        <rFont val="Arial"/>
        <family val="2"/>
      </rPr>
      <t>1</t>
    </r>
  </si>
  <si>
    <r>
      <t xml:space="preserve">CalWORKs/Temporary Assistance for Needy Families (TANF) </t>
    </r>
    <r>
      <rPr>
        <vertAlign val="superscript"/>
        <sz val="10"/>
        <rFont val="Arial"/>
        <family val="2"/>
      </rPr>
      <t>2</t>
    </r>
  </si>
  <si>
    <r>
      <t xml:space="preserve">Tribal TANF </t>
    </r>
    <r>
      <rPr>
        <vertAlign val="superscript"/>
        <sz val="10"/>
        <rFont val="Arial"/>
        <family val="2"/>
      </rPr>
      <t>2</t>
    </r>
  </si>
  <si>
    <t>Total Contractor Expenditures</t>
  </si>
  <si>
    <t>Orange</t>
  </si>
  <si>
    <t>1.
2. 
3.</t>
  </si>
  <si>
    <t>CARE Participants as of Month-End</t>
  </si>
  <si>
    <t>Overall Expenditures</t>
  </si>
  <si>
    <t xml:space="preserve">Admin Cost (overhead, contractor fee, marketing, etc.) </t>
  </si>
  <si>
    <t>% of Authorized Total</t>
  </si>
  <si>
    <t>Budget Impact of "Add Back"</t>
  </si>
  <si>
    <t>1.
2. .
3.</t>
  </si>
  <si>
    <r>
      <rPr>
        <vertAlign val="superscript"/>
        <sz val="10"/>
        <rFont val="Arial"/>
        <family val="2"/>
      </rPr>
      <t>1</t>
    </r>
    <r>
      <rPr>
        <sz val="10"/>
        <rFont val="Arial"/>
        <family val="2"/>
      </rPr>
      <t xml:space="preserve"> Includes sub-metered customers.</t>
    </r>
  </si>
  <si>
    <r>
      <rPr>
        <vertAlign val="superscript"/>
        <sz val="10"/>
        <rFont val="Arial"/>
        <family val="2"/>
      </rPr>
      <t>1</t>
    </r>
    <r>
      <rPr>
        <sz val="10"/>
        <rFont val="Arial"/>
        <family val="2"/>
      </rPr>
      <t xml:space="preserve"> Excludes master meter usage.</t>
    </r>
  </si>
  <si>
    <r>
      <rPr>
        <vertAlign val="superscript"/>
        <sz val="10"/>
        <rFont val="Arial"/>
        <family val="2"/>
      </rPr>
      <t>1</t>
    </r>
    <r>
      <rPr>
        <sz val="10"/>
        <rFont val="Arial"/>
        <family val="2"/>
      </rPr>
      <t xml:space="preserve"> Number of customers enrolled reflects categorical programs selected by customer.  Customers may select more than one eligible program for a single account.</t>
    </r>
  </si>
  <si>
    <t>Fields not applicable to specific efforts are marked "N/A"</t>
  </si>
  <si>
    <t>Net Benefits  $</t>
  </si>
  <si>
    <t>Program
Year</t>
  </si>
  <si>
    <t>ESACET</t>
  </si>
  <si>
    <t>Notes:</t>
  </si>
  <si>
    <t>- All program measures "resource and non-resource measures" are included in the ESACET.  Only measures considered "resource measures" are included in the Resource TRC.</t>
  </si>
  <si>
    <t xml:space="preserve">- The ESACET includes energy and non-energy benefits and all program costs including measure, installation, and administrative costs.  </t>
  </si>
  <si>
    <t>- The Resource TRC includes energy benefits and program measure and installation costs.</t>
  </si>
  <si>
    <t>- Ordering Paragraph 34 of D.14-08-030 adopts the 2013 ESA Impact Evaluation. The results from that study were used in this Annual Report.</t>
  </si>
  <si>
    <t>(mTherm)</t>
  </si>
  <si>
    <t>Program Bill Savings/ Cost Ratio</t>
  </si>
  <si>
    <r>
      <t>Budget</t>
    </r>
    <r>
      <rPr>
        <b/>
        <vertAlign val="superscript"/>
        <sz val="9"/>
        <rFont val="Arial"/>
        <family val="2"/>
      </rPr>
      <t xml:space="preserve"> </t>
    </r>
    <r>
      <rPr>
        <b/>
        <vertAlign val="superscript"/>
        <sz val="11"/>
        <rFont val="Arial"/>
        <family val="2"/>
      </rPr>
      <t>1</t>
    </r>
  </si>
  <si>
    <r>
      <rPr>
        <vertAlign val="superscript"/>
        <sz val="10"/>
        <color theme="1"/>
        <rFont val="Arial"/>
        <family val="2"/>
      </rPr>
      <t>3</t>
    </r>
    <r>
      <rPr>
        <sz val="10"/>
        <rFont val="Arial"/>
        <family val="2"/>
      </rPr>
      <t xml:space="preserve"> Includes customers who previously participated in ESA Program, did not meet the three-measure minimum, landlord refused, etc.  These customers move directly to Stage 3.</t>
    </r>
  </si>
  <si>
    <r>
      <rPr>
        <vertAlign val="superscript"/>
        <sz val="10"/>
        <color theme="1"/>
        <rFont val="Arial"/>
        <family val="2"/>
      </rPr>
      <t xml:space="preserve">1 </t>
    </r>
    <r>
      <rPr>
        <sz val="10"/>
        <rFont val="Arial"/>
        <family val="2"/>
      </rPr>
      <t>Includes customers who were verified as over income, requested to be removed, or did not agree to participate in ESA Program.</t>
    </r>
  </si>
  <si>
    <r>
      <t xml:space="preserve">Fund Shifting Offset </t>
    </r>
    <r>
      <rPr>
        <vertAlign val="superscript"/>
        <sz val="9"/>
        <rFont val="Arial"/>
        <family val="2"/>
      </rPr>
      <t>2</t>
    </r>
  </si>
  <si>
    <r>
      <t>2</t>
    </r>
    <r>
      <rPr>
        <sz val="10"/>
        <rFont val="Arial"/>
        <family val="2"/>
      </rPr>
      <t xml:space="preserve"> Includes new enrollments and recertification applications approved.</t>
    </r>
  </si>
  <si>
    <t>Income Verified and Referred to ESA</t>
  </si>
  <si>
    <r>
      <rPr>
        <vertAlign val="superscript"/>
        <sz val="10"/>
        <color theme="1"/>
        <rFont val="Arial"/>
        <family val="2"/>
      </rPr>
      <t>2</t>
    </r>
    <r>
      <rPr>
        <sz val="10"/>
        <rFont val="Arial"/>
        <family val="2"/>
      </rPr>
      <t xml:space="preserve"> Includes customers who declined to participate in ESA Program, failed to respond to appointment requests, or missed multiple appointments or denied access to all rooms.</t>
    </r>
  </si>
  <si>
    <t xml:space="preserve">      Do all models comply with Europe's RoHS standards on toxicity?   </t>
  </si>
  <si>
    <t>Total Enrollments and Expenditures</t>
  </si>
  <si>
    <t>Outreach</t>
  </si>
  <si>
    <r>
      <t>2</t>
    </r>
    <r>
      <rPr>
        <sz val="10"/>
        <rFont val="Arial"/>
        <family val="2"/>
      </rPr>
      <t xml:space="preserve"> Includes customers verified as over income or who requested to be de-enrolled.</t>
    </r>
  </si>
  <si>
    <r>
      <rPr>
        <vertAlign val="superscript"/>
        <sz val="10"/>
        <rFont val="Arial"/>
        <family val="2"/>
      </rPr>
      <t>3</t>
    </r>
    <r>
      <rPr>
        <sz val="10"/>
        <rFont val="Arial"/>
        <family val="2"/>
      </rPr>
      <t xml:space="preserve"> Verification results are tied to the month initiated and the verification process allows customers 90 days to respond to the verification request.  Results may be pending due to the time permitted for a participant to respond.</t>
    </r>
  </si>
  <si>
    <r>
      <rPr>
        <vertAlign val="superscript"/>
        <sz val="10"/>
        <rFont val="Arial"/>
        <family val="2"/>
      </rPr>
      <t>4</t>
    </r>
    <r>
      <rPr>
        <b/>
        <sz val="10"/>
        <rFont val="Arial"/>
        <family val="2"/>
      </rPr>
      <t xml:space="preserve"> </t>
    </r>
    <r>
      <rPr>
        <sz val="10"/>
        <rFont val="Arial"/>
        <family val="2"/>
      </rPr>
      <t xml:space="preserve">Percentage of customers dropped compared to the total participants requested to provide verification in that month. </t>
    </r>
  </si>
  <si>
    <r>
      <t>2</t>
    </r>
    <r>
      <rPr>
        <sz val="10"/>
        <rFont val="Arial"/>
        <family val="2"/>
      </rPr>
      <t xml:space="preserve"> Includes customers verified as over income, who requested to be de-enrolled, did not reduce usage, or did not agree to be weatherized.</t>
    </r>
  </si>
  <si>
    <t>Per Measure 
Electric 
Impact  
(kWh)</t>
  </si>
  <si>
    <t>Lifecycle Bill Savings Impact</t>
  </si>
  <si>
    <t>- Ordering Paragraph 43 of D.14-08-030 directs the application of the two new cost effectiveness tests, ESACET and Resource TRC.</t>
  </si>
  <si>
    <t>Total Expenditures</t>
  </si>
  <si>
    <t>2017 Energy Savings Assistance Program Summary</t>
  </si>
  <si>
    <t xml:space="preserve">2017 CARE Program Summary </t>
  </si>
  <si>
    <t>2017 CARE Penetration</t>
  </si>
  <si>
    <t>Funded from 2009-2016 Unspent Funds</t>
  </si>
  <si>
    <t xml:space="preserve">Energy Savings Assistance Program </t>
  </si>
  <si>
    <t>And</t>
  </si>
  <si>
    <t>California Alternate Rates for Energy Program</t>
  </si>
  <si>
    <t>2017 Annual Expenses</t>
  </si>
  <si>
    <t>Leveraging - CSD</t>
  </si>
  <si>
    <t>ESA Program (Summary)Total</t>
  </si>
  <si>
    <t>ESA Program (First Touch Homes Treated)</t>
  </si>
  <si>
    <t>ESA Program (Re-Treated Homes/Go Backs)</t>
  </si>
  <si>
    <t>Year-To-Date Completed &amp; Expensed Installation</t>
  </si>
  <si>
    <t xml:space="preserve">Refrigerators </t>
  </si>
  <si>
    <t>New - Combined Showerhead/TSV</t>
  </si>
  <si>
    <t>New - Heat Pump Water Heater</t>
  </si>
  <si>
    <t>New - Tub Diverter/ Tub Spout</t>
  </si>
  <si>
    <t>New - Thermostat-controlled Shower Valve</t>
  </si>
  <si>
    <t>Caulking</t>
  </si>
  <si>
    <t xml:space="preserve">Attic Insulation </t>
  </si>
  <si>
    <t>FAU Standing Pilot Conversion</t>
  </si>
  <si>
    <t>Central A/C replacement</t>
  </si>
  <si>
    <t>Evaporative Cooler (Replacement)</t>
  </si>
  <si>
    <t>Evaporative Cooler (Installation)</t>
  </si>
  <si>
    <t>New - Energy Efficient Fan Control</t>
  </si>
  <si>
    <t>New - Prescriptive Duct Sealing</t>
  </si>
  <si>
    <t>New - High Efficiency Forced Air Unit (HE FAU)</t>
  </si>
  <si>
    <t>New - A/C Time Delay</t>
  </si>
  <si>
    <t>Central A/C Tune up</t>
  </si>
  <si>
    <t xml:space="preserve">Lighting </t>
  </si>
  <si>
    <t>Compact Fluorescent Lights (CFL)</t>
  </si>
  <si>
    <t>New - LED Diffuse Bulb (60W Replacement)</t>
  </si>
  <si>
    <t>New - LED Reflector Bulb</t>
  </si>
  <si>
    <t>New - LED Reflector Downlight Retrofit Kits</t>
  </si>
  <si>
    <t>New - LED A-Lamps</t>
  </si>
  <si>
    <t>Smart Power Strips - Tier 1</t>
  </si>
  <si>
    <t>New - Smart Power Strips - Tier 2</t>
  </si>
  <si>
    <t>Total Savings/Expenditures</t>
  </si>
  <si>
    <t xml:space="preserve">Households Treated </t>
  </si>
  <si>
    <t>Total (K+S)</t>
  </si>
  <si>
    <t>First Touches</t>
  </si>
  <si>
    <t>Re-treated Homes/Go-Backs</t>
  </si>
  <si>
    <t>Aliso Canyon</t>
  </si>
  <si>
    <t xml:space="preserve"> - Single Family Households Treated</t>
  </si>
  <si>
    <t xml:space="preserve"> - Multi-family Households Treated</t>
  </si>
  <si>
    <t>Total Number of Households Treated</t>
  </si>
  <si>
    <t>% of Households Treated</t>
  </si>
  <si>
    <t xml:space="preserve"> - Master-Meter Households Treated</t>
  </si>
  <si>
    <t xml:space="preserve">      minor home repairs.  Minor home repairs predominantly are door jamb repair / replacement, door repair, and window putty.</t>
  </si>
  <si>
    <t>Evergreen Economics  “Impact Evaluation of the 2011 CA Low Income Energy Efficiency Program, Final Report.”  August 30, 2013</t>
  </si>
  <si>
    <t>ESA Program - CSD Leveraging</t>
  </si>
  <si>
    <t>Expenses ($)</t>
  </si>
  <si>
    <t>Ancillary Services</t>
  </si>
  <si>
    <t xml:space="preserve">Commissioning </t>
  </si>
  <si>
    <t>Audit</t>
  </si>
  <si>
    <t xml:space="preserve">Administration </t>
  </si>
  <si>
    <t>`</t>
  </si>
  <si>
    <t>CSD MF Buildings Treated</t>
  </si>
  <si>
    <t xml:space="preserve"> - Multifamily</t>
  </si>
  <si>
    <t>Multifamily Buildings Treated</t>
  </si>
  <si>
    <t xml:space="preserve">Households </t>
  </si>
  <si>
    <t>Customer Unwilling/Declined Program Measures</t>
  </si>
  <si>
    <t>Landlord Refused to Authorize Participation</t>
  </si>
  <si>
    <t>Other Infeasible/ Ineligible</t>
  </si>
  <si>
    <t>2017
Number 
Installed</t>
  </si>
  <si>
    <t xml:space="preserve">2017
Total 
Measure 
Life Cycle 
Bill Savings </t>
  </si>
  <si>
    <t>2017 Program Total</t>
  </si>
  <si>
    <t>Authorized 2017 Funding</t>
  </si>
  <si>
    <t>% of Budget Expensed</t>
  </si>
  <si>
    <t>Total Pilots</t>
  </si>
  <si>
    <t>Studies</t>
  </si>
  <si>
    <t>Rapid Feedback Research and Analysis</t>
  </si>
  <si>
    <t>Low Income Needs Assessment Study</t>
  </si>
  <si>
    <t>Load Impact Evaluation Study</t>
  </si>
  <si>
    <t>2017 Potential and Goals Study</t>
  </si>
  <si>
    <t xml:space="preserve">Total Studies </t>
  </si>
  <si>
    <t>Expenditures for Pilots and Studies</t>
  </si>
  <si>
    <t>2017 Expenses</t>
  </si>
  <si>
    <t>Received Refrigerator</t>
  </si>
  <si>
    <t>Second Refrigerators</t>
  </si>
  <si>
    <t>Opt-Out</t>
  </si>
  <si>
    <t>Already Enrolled</t>
  </si>
  <si>
    <t>Opt-In</t>
  </si>
  <si>
    <t>Households that Received  ESA Program Measures and Elect to:</t>
  </si>
  <si>
    <t>First Touches Homes Treated</t>
  </si>
  <si>
    <t>Go-Backs/Retreated Homes</t>
  </si>
  <si>
    <t>Opt-In to a New Program (DR or alternative tariff)</t>
  </si>
  <si>
    <t>Not eligible for Refrigerator due to Less than Six Occupants</t>
  </si>
  <si>
    <t>2017
Expenses</t>
  </si>
  <si>
    <t>Households that Only Received Education</t>
  </si>
  <si>
    <t>Total Shifted</t>
  </si>
  <si>
    <t>Processing, Certification, Recertification</t>
  </si>
  <si>
    <t>PY 2017 CARE Annual Report</t>
  </si>
  <si>
    <t>Attrition (Drop Offs)</t>
  </si>
  <si>
    <t xml:space="preserve">Estimated CARE Eligible </t>
  </si>
  <si>
    <t>Non-Scheduled (Duplicates)</t>
  </si>
  <si>
    <t xml:space="preserve">Other </t>
  </si>
  <si>
    <t>Combined (F+G+H+I)</t>
  </si>
  <si>
    <r>
      <t>1</t>
    </r>
    <r>
      <rPr>
        <sz val="10"/>
        <rFont val="Arial"/>
        <family val="2"/>
      </rPr>
      <t xml:space="preserve"> Enrollments via data sharing between the IOUs.</t>
    </r>
  </si>
  <si>
    <r>
      <t>2</t>
    </r>
    <r>
      <rPr>
        <sz val="10"/>
        <rFont val="Arial"/>
        <family val="2"/>
      </rPr>
      <t xml:space="preserve"> Enrollments via data sharing between departments and/or programs within the utility.</t>
    </r>
  </si>
  <si>
    <r>
      <t>3</t>
    </r>
    <r>
      <rPr>
        <sz val="10"/>
        <rFont val="Arial"/>
        <family val="2"/>
      </rPr>
      <t xml:space="preserve"> Enrollments via data sharing with programs outside the IOU that serve low-income customers.</t>
    </r>
  </si>
  <si>
    <r>
      <t xml:space="preserve">4 </t>
    </r>
    <r>
      <rPr>
        <sz val="10"/>
        <rFont val="Arial"/>
        <family val="2"/>
      </rPr>
      <t>No response includes no response to both Recertification and Verification.</t>
    </r>
  </si>
  <si>
    <t>Month</t>
  </si>
  <si>
    <r>
      <t>Households Requested to Verify</t>
    </r>
    <r>
      <rPr>
        <b/>
        <vertAlign val="superscript"/>
        <sz val="10"/>
        <rFont val="Arial"/>
        <family val="2"/>
      </rPr>
      <t>1</t>
    </r>
  </si>
  <si>
    <t>% of CARE Enrolled Requested to Verify Total</t>
  </si>
  <si>
    <t>CARE  Households De-enrolled (Due to no response)</t>
  </si>
  <si>
    <r>
      <t>CARE Households De-enrolled (Verified as Ineligible)</t>
    </r>
    <r>
      <rPr>
        <b/>
        <vertAlign val="superscript"/>
        <sz val="10"/>
        <rFont val="Arial"/>
        <family val="2"/>
      </rPr>
      <t>2</t>
    </r>
  </si>
  <si>
    <r>
      <t>Total Households De-enrolled</t>
    </r>
    <r>
      <rPr>
        <b/>
        <vertAlign val="superscript"/>
        <sz val="10"/>
        <rFont val="Arial"/>
        <family val="2"/>
      </rPr>
      <t>3</t>
    </r>
  </si>
  <si>
    <r>
      <t>% De-enrolled through Post Enrollment Verification</t>
    </r>
    <r>
      <rPr>
        <b/>
        <vertAlign val="superscript"/>
        <sz val="10"/>
        <rFont val="Arial"/>
        <family val="2"/>
      </rPr>
      <t>4</t>
    </r>
  </si>
  <si>
    <t>% of Total CARE Households  De-enrolled</t>
  </si>
  <si>
    <t>CARE Table 3B Post-Enrollment Verification Results (Electric only High Usage)</t>
  </si>
  <si>
    <r>
      <t xml:space="preserve">1 </t>
    </r>
    <r>
      <rPr>
        <sz val="10"/>
        <rFont val="Arial"/>
        <family val="2"/>
      </rPr>
      <t xml:space="preserve">Includes all participants who were selected for high usage verification process. </t>
    </r>
  </si>
  <si>
    <r>
      <rPr>
        <vertAlign val="superscript"/>
        <sz val="10"/>
        <rFont val="Arial"/>
        <family val="2"/>
      </rPr>
      <t>3</t>
    </r>
    <r>
      <rPr>
        <sz val="10"/>
        <rFont val="Arial"/>
        <family val="2"/>
      </rPr>
      <t xml:space="preserve"> Medium (400%) and high usage (600%) customers are dropped at 60 days (2 or 3 bill cycles) for non-response to HUV (high usage income verification request). Additionally, 600% + users that have not reduced usage within the 60 day window (2 or 3 bill cycles) are removed from the program. Results may be pending due to the time permitted for a participant to respond.</t>
    </r>
  </si>
  <si>
    <t xml:space="preserve">Total (Y-T-D) </t>
  </si>
  <si>
    <t>Total CARE Households</t>
  </si>
  <si>
    <t>YTD</t>
  </si>
  <si>
    <r>
      <rPr>
        <vertAlign val="superscript"/>
        <sz val="10"/>
        <rFont val="Arial"/>
        <family val="2"/>
      </rPr>
      <t>1</t>
    </r>
    <r>
      <rPr>
        <sz val="10"/>
        <rFont val="Arial"/>
        <family val="2"/>
      </rPr>
      <t xml:space="preserve"> Excludes count of customers recertified through the probability model.</t>
    </r>
  </si>
  <si>
    <r>
      <rPr>
        <vertAlign val="superscript"/>
        <sz val="10"/>
        <rFont val="Arial"/>
        <family val="2"/>
      </rPr>
      <t>2</t>
    </r>
    <r>
      <rPr>
        <sz val="10"/>
        <rFont val="Arial"/>
        <family val="2"/>
      </rPr>
      <t xml:space="preserve"> Recertification results are tied to the month initiated and the recertification process allows customers 90 days (3 or 4 bill cycles) to respond to the recertification request.  Results may be pending due to the time permitted for a participant to respond.  </t>
    </r>
  </si>
  <si>
    <r>
      <rPr>
        <vertAlign val="superscript"/>
        <sz val="10"/>
        <rFont val="Arial"/>
        <family val="2"/>
      </rPr>
      <t>3</t>
    </r>
    <r>
      <rPr>
        <sz val="10"/>
        <rFont val="Arial"/>
        <family val="2"/>
      </rPr>
      <t xml:space="preserve"> Includes customers who did not respond or who requested to be de-enrolled.</t>
    </r>
  </si>
  <si>
    <r>
      <rPr>
        <vertAlign val="superscript"/>
        <sz val="10"/>
        <rFont val="Arial"/>
        <family val="2"/>
      </rPr>
      <t>4</t>
    </r>
    <r>
      <rPr>
        <sz val="10"/>
        <rFont val="Arial"/>
        <family val="2"/>
      </rPr>
      <t xml:space="preserve"> Percentage of customers recertified compared to the total participants requested to recertify in that month. </t>
    </r>
  </si>
  <si>
    <t xml:space="preserve">PY 2017 CARE Annual Report </t>
  </si>
  <si>
    <t>- kWh Saved</t>
  </si>
  <si>
    <t>- kW Demand Reduced</t>
  </si>
  <si>
    <t>- Therms Saved</t>
  </si>
  <si>
    <t>Gas and Electric Total</t>
  </si>
  <si>
    <t>Note: The applicable MF common area measures will need to be reflected in the appropriate subsections above.</t>
  </si>
  <si>
    <t>Program Year 2017</t>
  </si>
  <si>
    <t>Carry Forward from 2016</t>
  </si>
  <si>
    <t>Carry Back from 2018</t>
  </si>
  <si>
    <t xml:space="preserve">Note:  Numbers reported in standard accounting format, with negative amounts displayed in parentheses ($xxx). </t>
  </si>
  <si>
    <t>Note: This Table should be used for 2017 and not applicable with 2018 activity pursuant to D.16-11-022 directive.</t>
  </si>
  <si>
    <t>PY 2017</t>
  </si>
  <si>
    <t>SOUTHERN CALIFORNIA GAS COMPANY</t>
  </si>
  <si>
    <t>PY 2017 Summary Highlights</t>
  </si>
  <si>
    <t>Summary Homes Treated</t>
  </si>
  <si>
    <t>Summary kWh Saved</t>
  </si>
  <si>
    <t>Summary kW Demand Reduced</t>
  </si>
  <si>
    <t>Summary Therms Saved</t>
  </si>
  <si>
    <t xml:space="preserve">PY 2017 Energy Savings Assistance Program Annual Report
ESA Program Table 1
ESA Program Overall Program Expenses                                                                                                                                                                                                                                                    SOUTHERN CALIFORNIA GAS COMPANY                                                                                                                                                                                                                              </t>
  </si>
  <si>
    <t>Bar Chart 1 - Total Spent vs. Authorized by Category</t>
  </si>
  <si>
    <t xml:space="preserve"> PY 2017 Energy Savings Assistance Program Annual Report
ESA Program Table 1A
Expenses Funded from 2009-2016 Unspent Program Funds                                                                                                                                                                                                          SOUTHERN CALIFORNIA GAS COMPANY
                                                                                                                                                                                                                                 </t>
  </si>
  <si>
    <r>
      <rPr>
        <vertAlign val="superscript"/>
        <sz val="10"/>
        <rFont val="Arial"/>
        <family val="2"/>
      </rPr>
      <t>1</t>
    </r>
    <r>
      <rPr>
        <sz val="10"/>
        <rFont val="Arial"/>
        <family val="2"/>
      </rPr>
      <t xml:space="preserve"> D.16-11-022 specifically directed funding for new initiatives to come from unspent 2009-2016 ESA Program funds.</t>
    </r>
  </si>
  <si>
    <t xml:space="preserve">     Appliances</t>
  </si>
  <si>
    <t xml:space="preserve">     Customer Enrollment</t>
  </si>
  <si>
    <t>PY 2017 Energy Savings Assistance Program Annual Report</t>
  </si>
  <si>
    <t>ESA Program Table 2</t>
  </si>
  <si>
    <t>ESA Program Expenses and Energy Savings by Measures Installed</t>
  </si>
  <si>
    <t>CARE Table 3A</t>
  </si>
  <si>
    <t xml:space="preserve"> Post-Enrollment Verification Results (Model) 2017</t>
  </si>
  <si>
    <r>
      <t>CARE Self-Certification and Self-Recertification Applications</t>
    </r>
    <r>
      <rPr>
        <b/>
        <vertAlign val="superscript"/>
        <sz val="11"/>
        <rFont val="Arial"/>
        <family val="2"/>
      </rPr>
      <t xml:space="preserve"> 1</t>
    </r>
  </si>
  <si>
    <t>Fresno</t>
  </si>
  <si>
    <t>Imperial</t>
  </si>
  <si>
    <t>Kern</t>
  </si>
  <si>
    <t>Kings</t>
  </si>
  <si>
    <t>Los Angeles</t>
  </si>
  <si>
    <t>Riverside</t>
  </si>
  <si>
    <t>San Bernardino</t>
  </si>
  <si>
    <t>San Luis Obispo</t>
  </si>
  <si>
    <t>Santa Barbara</t>
  </si>
  <si>
    <t>Tulare</t>
  </si>
  <si>
    <t>Ventura</t>
  </si>
  <si>
    <t xml:space="preserve">Community Action Partnership of Orange County </t>
  </si>
  <si>
    <t>ELA Communications Energy ED Program</t>
  </si>
  <si>
    <t>PACE – Pacific Asian Consortium in Employment</t>
  </si>
  <si>
    <t>Proteus, Inc.</t>
  </si>
  <si>
    <t>Community Pantry of Hemet</t>
  </si>
  <si>
    <t>Community Action Partnership of San Bernardino</t>
  </si>
  <si>
    <t>LA Works</t>
  </si>
  <si>
    <t>Children’s Hospital of Orange County</t>
  </si>
  <si>
    <t>All Peoples Christian Center</t>
  </si>
  <si>
    <t>LA County 211</t>
  </si>
  <si>
    <t>YMCA Montebello-Commerce</t>
  </si>
  <si>
    <t>Sr. Citizens Emergency Fund I.V., Inc.</t>
  </si>
  <si>
    <t>Coachella Valley Housing Coalition</t>
  </si>
  <si>
    <t>HABBM</t>
  </si>
  <si>
    <t>Second Harvest Food Bank of Orange County</t>
  </si>
  <si>
    <t>Southeast Community Development Corp.</t>
  </si>
  <si>
    <t>Latino Resource Organization</t>
  </si>
  <si>
    <t>Independent Living Center of Southern California</t>
  </si>
  <si>
    <t>Community Action Partnership - Kern County</t>
  </si>
  <si>
    <t>El Concilio del Condado de Ventura</t>
  </si>
  <si>
    <t>Blessed Sacrament Church</t>
  </si>
  <si>
    <t>Hermandad Mexicana</t>
  </si>
  <si>
    <t>CSET</t>
  </si>
  <si>
    <t>Crest Forest Family and Community Service</t>
  </si>
  <si>
    <t>CUI – Campesinos Unidos, Inc.</t>
  </si>
  <si>
    <t>Veterans in Community Service</t>
  </si>
  <si>
    <t>Chinatown Service Center</t>
  </si>
  <si>
    <t>Koreatown Youth and Community Center</t>
  </si>
  <si>
    <t>MEND</t>
  </si>
  <si>
    <t>Armenian Relief Society</t>
  </si>
  <si>
    <t>Catholic Charities of LA – Brownson House</t>
  </si>
  <si>
    <t>OCCC, Inc. (Orange County Community Center)</t>
  </si>
  <si>
    <t>Green Light Shipping</t>
  </si>
  <si>
    <t>APAC Service Center</t>
  </si>
  <si>
    <t>Visalia Emergency Aid Council</t>
  </si>
  <si>
    <r>
      <t>CARE Capitation Applications</t>
    </r>
    <r>
      <rPr>
        <b/>
        <vertAlign val="superscript"/>
        <sz val="11"/>
        <rFont val="Arial"/>
        <family val="2"/>
      </rPr>
      <t xml:space="preserve"> 1</t>
    </r>
  </si>
  <si>
    <r>
      <t xml:space="preserve">Measure </t>
    </r>
    <r>
      <rPr>
        <b/>
        <vertAlign val="superscript"/>
        <sz val="11"/>
        <rFont val="Arial"/>
        <family val="2"/>
      </rPr>
      <t>1, 2</t>
    </r>
  </si>
  <si>
    <r>
      <rPr>
        <vertAlign val="superscript"/>
        <sz val="10"/>
        <rFont val="Arial"/>
        <family val="2"/>
      </rPr>
      <t>1</t>
    </r>
    <r>
      <rPr>
        <sz val="10"/>
        <rFont val="Arial"/>
        <family val="2"/>
      </rPr>
      <t xml:space="preserve"> Based on Appendix J.1 and J.2 in D.12-08-044 and D.14-08-030.</t>
    </r>
  </si>
  <si>
    <r>
      <t xml:space="preserve">Total Bulb Cost (material + admin) </t>
    </r>
    <r>
      <rPr>
        <b/>
        <vertAlign val="superscript"/>
        <sz val="11"/>
        <rFont val="Arial"/>
        <family val="2"/>
      </rPr>
      <t xml:space="preserve"> 2</t>
    </r>
  </si>
  <si>
    <r>
      <rPr>
        <vertAlign val="superscript"/>
        <sz val="10"/>
        <rFont val="Arial"/>
        <family val="2"/>
      </rPr>
      <t>2</t>
    </r>
    <r>
      <rPr>
        <sz val="10"/>
        <rFont val="Arial"/>
        <family val="2"/>
      </rPr>
      <t xml:space="preserve"> Bulb cost and admin cost were combined effective 2013.</t>
    </r>
  </si>
  <si>
    <r>
      <t xml:space="preserve">AB 1109 Compliant? </t>
    </r>
    <r>
      <rPr>
        <b/>
        <vertAlign val="superscript"/>
        <sz val="11"/>
        <rFont val="Arial"/>
        <family val="2"/>
      </rPr>
      <t>3</t>
    </r>
  </si>
  <si>
    <r>
      <rPr>
        <vertAlign val="superscript"/>
        <sz val="10"/>
        <rFont val="Arial"/>
        <family val="2"/>
      </rPr>
      <t xml:space="preserve">3 </t>
    </r>
    <r>
      <rPr>
        <sz val="10"/>
        <rFont val="Arial"/>
        <family val="2"/>
      </rPr>
      <t xml:space="preserve">Compliant in regards to: 1) Do bulbs meet or exceed CEC energy efficiency standards for general purpose lighting?  </t>
    </r>
  </si>
  <si>
    <r>
      <t xml:space="preserve">Est. total energy savings from installed CFLs </t>
    </r>
    <r>
      <rPr>
        <b/>
        <vertAlign val="superscript"/>
        <sz val="11"/>
        <rFont val="Arial"/>
        <family val="2"/>
      </rPr>
      <t>4</t>
    </r>
  </si>
  <si>
    <r>
      <rPr>
        <vertAlign val="superscript"/>
        <sz val="10"/>
        <rFont val="Arial"/>
        <family val="2"/>
      </rPr>
      <t>4</t>
    </r>
    <r>
      <rPr>
        <sz val="10"/>
        <rFont val="Arial"/>
        <family val="2"/>
      </rPr>
      <t xml:space="preserve"> Ordering Paragraph 34 of D.14-08-030 adopts the 2013 ESA Impact Evaluation. The results from that study were used in this Annual Report.</t>
    </r>
  </si>
  <si>
    <r>
      <rPr>
        <vertAlign val="superscript"/>
        <sz val="10"/>
        <rFont val="Arial"/>
        <family val="2"/>
      </rPr>
      <t>1</t>
    </r>
    <r>
      <rPr>
        <sz val="10"/>
        <rFont val="Arial"/>
        <family val="2"/>
      </rPr>
      <t xml:space="preserve">  Summary data which includes ESA Program, CSD Leveraging, and MF efforts.</t>
    </r>
  </si>
  <si>
    <r>
      <t xml:space="preserve">Categorical and Other Enrollment </t>
    </r>
    <r>
      <rPr>
        <b/>
        <vertAlign val="superscript"/>
        <sz val="11"/>
        <rFont val="Arial"/>
        <family val="2"/>
      </rPr>
      <t>1</t>
    </r>
  </si>
  <si>
    <t>Number of Homes Treated</t>
  </si>
  <si>
    <t>ESA Program Table 13</t>
  </si>
  <si>
    <t>ESA Program Table 15</t>
  </si>
  <si>
    <t>ESA Program Table 16</t>
  </si>
  <si>
    <t>ESA Program Table 17</t>
  </si>
  <si>
    <t>ESA Program Table 18</t>
  </si>
  <si>
    <r>
      <rPr>
        <vertAlign val="superscript"/>
        <sz val="10"/>
        <rFont val="Arial"/>
        <family val="2"/>
      </rPr>
      <t>1</t>
    </r>
    <r>
      <rPr>
        <sz val="10"/>
        <rFont val="Arial"/>
        <family val="2"/>
      </rPr>
      <t xml:space="preserve"> Summary data which includes ESA Program, CSD Leveraging, and MF Common Area efforts.</t>
    </r>
  </si>
  <si>
    <r>
      <t xml:space="preserve">PY 2017 Energy Savings Assistance Program Annual Report
ESA Program Table 10
Energy Rate Used for Bill Savings Calculations </t>
    </r>
    <r>
      <rPr>
        <b/>
        <vertAlign val="superscript"/>
        <sz val="12"/>
        <rFont val="Arial"/>
        <family val="2"/>
      </rPr>
      <t xml:space="preserve">1, 2 </t>
    </r>
    <r>
      <rPr>
        <b/>
        <sz val="12"/>
        <rFont val="Arial"/>
        <family val="2"/>
      </rPr>
      <t xml:space="preserve">                                                                                       SOUTHERN CALIFORNIA GAS COMPANY</t>
    </r>
  </si>
  <si>
    <t xml:space="preserve">PY 2017  Energy Savings Assistance Program Annual Report
ESA Program Table 3
Program Cost Effectiveness                                                                                                           SOUTHERN CALIFORNIA GAS COMPANY                                                                                                                                                                                                       </t>
  </si>
  <si>
    <t>ESA Program Table 2A</t>
  </si>
  <si>
    <t>ESA Program Table 2B</t>
  </si>
  <si>
    <r>
      <t xml:space="preserve">TOTAL UNSPENT PROGRAM COSTS </t>
    </r>
    <r>
      <rPr>
        <b/>
        <vertAlign val="superscript"/>
        <sz val="10"/>
        <rFont val="Arial"/>
        <family val="2"/>
      </rPr>
      <t>1</t>
    </r>
  </si>
  <si>
    <r>
      <t xml:space="preserve">kWh </t>
    </r>
    <r>
      <rPr>
        <b/>
        <vertAlign val="superscript"/>
        <sz val="10"/>
        <rFont val="Arial"/>
        <family val="2"/>
      </rPr>
      <t>4</t>
    </r>
    <r>
      <rPr>
        <b/>
        <sz val="10"/>
        <rFont val="Arial"/>
        <family val="2"/>
      </rPr>
      <t xml:space="preserve"> (Annual)</t>
    </r>
  </si>
  <si>
    <r>
      <t xml:space="preserve">kW </t>
    </r>
    <r>
      <rPr>
        <b/>
        <vertAlign val="superscript"/>
        <sz val="10"/>
        <rFont val="Arial"/>
        <family val="2"/>
      </rPr>
      <t>4</t>
    </r>
    <r>
      <rPr>
        <b/>
        <sz val="10"/>
        <rFont val="Arial"/>
        <family val="2"/>
      </rPr>
      <t xml:space="preserve"> (Annual)</t>
    </r>
  </si>
  <si>
    <r>
      <t xml:space="preserve">Therms </t>
    </r>
    <r>
      <rPr>
        <b/>
        <vertAlign val="superscript"/>
        <sz val="10"/>
        <rFont val="Arial"/>
        <family val="2"/>
      </rPr>
      <t>4</t>
    </r>
    <r>
      <rPr>
        <b/>
        <sz val="10"/>
        <rFont val="Arial"/>
        <family val="2"/>
      </rPr>
      <t xml:space="preserve"> (Annual)</t>
    </r>
  </si>
  <si>
    <r>
      <t>Microwaves</t>
    </r>
    <r>
      <rPr>
        <vertAlign val="superscript"/>
        <sz val="10"/>
        <rFont val="Arial"/>
        <family val="2"/>
      </rPr>
      <t xml:space="preserve"> 5</t>
    </r>
  </si>
  <si>
    <r>
      <t xml:space="preserve">Air Sealing / Envelope </t>
    </r>
    <r>
      <rPr>
        <vertAlign val="superscript"/>
        <sz val="10"/>
        <rFont val="Arial"/>
        <family val="2"/>
      </rPr>
      <t>1</t>
    </r>
  </si>
  <si>
    <r>
      <t>Total Households Weatherized</t>
    </r>
    <r>
      <rPr>
        <vertAlign val="superscript"/>
        <sz val="10"/>
        <rFont val="Arial"/>
        <family val="2"/>
      </rPr>
      <t xml:space="preserve"> 2</t>
    </r>
  </si>
  <si>
    <r>
      <t xml:space="preserve"># Eligible Households to be Treated for PY </t>
    </r>
    <r>
      <rPr>
        <b/>
        <vertAlign val="superscript"/>
        <sz val="10"/>
        <rFont val="Arial"/>
        <family val="2"/>
      </rPr>
      <t>3</t>
    </r>
  </si>
  <si>
    <r>
      <rPr>
        <vertAlign val="superscript"/>
        <sz val="10"/>
        <rFont val="Arial"/>
        <family val="2"/>
      </rPr>
      <t>5</t>
    </r>
    <r>
      <rPr>
        <sz val="10"/>
        <rFont val="Arial"/>
        <family val="2"/>
      </rPr>
      <t xml:space="preserve"> Microwave savings are from ECONorthWest Studies received in December of 2011</t>
    </r>
  </si>
  <si>
    <r>
      <rPr>
        <vertAlign val="superscript"/>
        <sz val="10"/>
        <rFont val="Arial"/>
        <family val="2"/>
      </rPr>
      <t>6</t>
    </r>
    <r>
      <rPr>
        <sz val="10"/>
        <rFont val="Arial"/>
        <family val="2"/>
      </rPr>
      <t xml:space="preserve"> Data for Aliso Canyon includes "First Touches and Re-Treatments".  </t>
    </r>
  </si>
  <si>
    <r>
      <t xml:space="preserve">ESA Program (Aliso Canyon - SCG &amp; SCE) </t>
    </r>
    <r>
      <rPr>
        <b/>
        <vertAlign val="superscript"/>
        <sz val="12"/>
        <rFont val="Arial"/>
        <family val="2"/>
      </rPr>
      <t>6</t>
    </r>
  </si>
  <si>
    <r>
      <t>Air Sealing / Envelope</t>
    </r>
    <r>
      <rPr>
        <vertAlign val="superscript"/>
        <sz val="10"/>
        <rFont val="Arial"/>
        <family val="2"/>
      </rPr>
      <t xml:space="preserve"> 1</t>
    </r>
  </si>
  <si>
    <r>
      <t xml:space="preserve">Total Households Weatherized </t>
    </r>
    <r>
      <rPr>
        <vertAlign val="superscript"/>
        <sz val="10"/>
        <rFont val="Arial"/>
        <family val="2"/>
      </rPr>
      <t>2</t>
    </r>
  </si>
  <si>
    <r>
      <t>Administration</t>
    </r>
    <r>
      <rPr>
        <vertAlign val="superscript"/>
        <sz val="10"/>
        <rFont val="Arial"/>
        <family val="2"/>
      </rPr>
      <t xml:space="preserve"> 6</t>
    </r>
  </si>
  <si>
    <t># of Customer Unwilling/Declined Program Measures</t>
  </si>
  <si>
    <t># of Customer Unavailable -Scheduling Conflicts</t>
  </si>
  <si>
    <t># of Hazardous Environment (unsafe/unclean)</t>
  </si>
  <si>
    <t># of Landlord Refused to Authorize Participation</t>
  </si>
  <si>
    <t># of Other Infeasible/ Ineligible</t>
  </si>
  <si>
    <r>
      <t xml:space="preserve">Microwaves </t>
    </r>
    <r>
      <rPr>
        <vertAlign val="superscript"/>
        <sz val="10"/>
        <rFont val="Arial"/>
        <family val="2"/>
      </rPr>
      <t>2</t>
    </r>
  </si>
  <si>
    <r>
      <rPr>
        <vertAlign val="superscript"/>
        <sz val="12"/>
        <rFont val="Arial"/>
        <family val="2"/>
      </rPr>
      <t>1</t>
    </r>
    <r>
      <rPr>
        <sz val="12"/>
        <rFont val="Arial"/>
        <family val="2"/>
      </rPr>
      <t xml:space="preserve"> Leveraging, Interdepartmental integration, Program Coordination, Data Sharing, ME&amp;O, etc.</t>
    </r>
  </si>
  <si>
    <r>
      <rPr>
        <vertAlign val="superscript"/>
        <sz val="12"/>
        <rFont val="Arial"/>
        <family val="2"/>
      </rPr>
      <t>5</t>
    </r>
    <r>
      <rPr>
        <sz val="12"/>
        <rFont val="Arial"/>
        <family val="2"/>
      </rPr>
      <t xml:space="preserve"> In footnotes, provide information on methodology used to calculate cost and/or resource savings.</t>
    </r>
  </si>
  <si>
    <t>Households Received A/C Cycling Controls when A/C Installed</t>
  </si>
  <si>
    <t># Installed</t>
  </si>
  <si>
    <t>A/C Cycling controls</t>
  </si>
  <si>
    <t>CARE Table 13A</t>
  </si>
  <si>
    <t>CARE Customer Usage and ESA Program Treatment</t>
  </si>
  <si>
    <t>Energy Usage of Long-Term Tenancy CARE Customers
 who Accept ESA Program Treatment</t>
  </si>
  <si>
    <t># of Enrollments led to ESA Program measure Installations</t>
  </si>
  <si>
    <t># of Long-Term tenancy CARE customers who have Not applied for ESA Program</t>
  </si>
  <si>
    <t>Energy Usage before ESA Program treatment</t>
  </si>
  <si>
    <t>Energy Usage within
 3-months of ESA Program treatment</t>
  </si>
  <si>
    <t>Energy Usage within
 6-months of ESA Program treatment</t>
  </si>
  <si>
    <t>Energy Usage within 12-months of ESA Program treatment</t>
  </si>
  <si>
    <t>Energy Usage of CARE customers who do Not accept ESA Program treatment</t>
  </si>
  <si>
    <t xml:space="preserve"> (K+S)</t>
  </si>
  <si>
    <t>(L+T)</t>
  </si>
  <si>
    <t>(M+U)</t>
  </si>
  <si>
    <t>(N+V)</t>
  </si>
  <si>
    <t>(O+W)</t>
  </si>
  <si>
    <t xml:space="preserve"> - Multi-family</t>
  </si>
  <si>
    <r>
      <t xml:space="preserve">kWh </t>
    </r>
    <r>
      <rPr>
        <b/>
        <vertAlign val="superscript"/>
        <sz val="10"/>
        <rFont val="Arial"/>
        <family val="2"/>
      </rPr>
      <t>3</t>
    </r>
    <r>
      <rPr>
        <b/>
        <sz val="10"/>
        <rFont val="Arial"/>
        <family val="2"/>
      </rPr>
      <t xml:space="preserve"> (Annual)</t>
    </r>
  </si>
  <si>
    <r>
      <t xml:space="preserve">kW </t>
    </r>
    <r>
      <rPr>
        <b/>
        <vertAlign val="superscript"/>
        <sz val="10"/>
        <rFont val="Arial"/>
        <family val="2"/>
      </rPr>
      <t>3</t>
    </r>
    <r>
      <rPr>
        <b/>
        <sz val="10"/>
        <rFont val="Arial"/>
        <family val="2"/>
      </rPr>
      <t xml:space="preserve"> (Annual)</t>
    </r>
  </si>
  <si>
    <r>
      <t xml:space="preserve">Therms </t>
    </r>
    <r>
      <rPr>
        <b/>
        <vertAlign val="superscript"/>
        <sz val="10"/>
        <rFont val="Arial"/>
        <family val="2"/>
      </rPr>
      <t>3</t>
    </r>
    <r>
      <rPr>
        <b/>
        <sz val="10"/>
        <rFont val="Arial"/>
        <family val="2"/>
      </rPr>
      <t xml:space="preserve"> (Annual)</t>
    </r>
  </si>
  <si>
    <r>
      <rPr>
        <vertAlign val="superscript"/>
        <sz val="10"/>
        <rFont val="Arial"/>
        <family val="2"/>
      </rPr>
      <t>4</t>
    </r>
    <r>
      <rPr>
        <sz val="10"/>
        <rFont val="Arial"/>
        <family val="2"/>
      </rPr>
      <t xml:space="preserve"> Microwave savings are from ECONorthWest Studies received in December of 2011.</t>
    </r>
  </si>
  <si>
    <r>
      <t>Microwaves</t>
    </r>
    <r>
      <rPr>
        <vertAlign val="superscript"/>
        <sz val="10"/>
        <rFont val="Arial"/>
        <family val="2"/>
      </rPr>
      <t xml:space="preserve"> 4</t>
    </r>
  </si>
  <si>
    <t>X</t>
  </si>
  <si>
    <t>Ventura Cty Comm Human</t>
  </si>
  <si>
    <t>Asian-American Resource Center</t>
  </si>
  <si>
    <t>Delhi Center</t>
  </si>
  <si>
    <r>
      <t xml:space="preserve">1 </t>
    </r>
    <r>
      <rPr>
        <sz val="10"/>
        <rFont val="Arial"/>
        <family val="2"/>
      </rPr>
      <t>Includes all customers who failed SoCalGas' CARE eligibility probability model.</t>
    </r>
  </si>
  <si>
    <r>
      <rPr>
        <vertAlign val="superscript"/>
        <sz val="9"/>
        <rFont val="Arial"/>
        <family val="2"/>
      </rPr>
      <t>2</t>
    </r>
    <r>
      <rPr>
        <sz val="9"/>
        <rFont val="Arial"/>
        <family val="2"/>
      </rPr>
      <t xml:space="preserve"> An estimated number that includes customers whom were provided with CARE self-certification and self-recertification application via direct mail, email, phone, bill insert, door-to-door delivery, utility personnel, and through outreach events.</t>
    </r>
  </si>
  <si>
    <r>
      <t xml:space="preserve">Provided </t>
    </r>
    <r>
      <rPr>
        <b/>
        <vertAlign val="superscript"/>
        <sz val="10"/>
        <rFont val="Arial"/>
        <family val="2"/>
      </rPr>
      <t>2</t>
    </r>
  </si>
  <si>
    <r>
      <rPr>
        <vertAlign val="superscript"/>
        <sz val="9"/>
        <rFont val="Arial"/>
        <family val="2"/>
      </rPr>
      <t xml:space="preserve">3 </t>
    </r>
    <r>
      <rPr>
        <sz val="9"/>
        <rFont val="Arial"/>
        <family val="2"/>
      </rPr>
      <t>Approved includes customers who are approved through mail-in, via web, by phone, and through duplicated applications.</t>
    </r>
  </si>
  <si>
    <r>
      <t xml:space="preserve">Approved </t>
    </r>
    <r>
      <rPr>
        <b/>
        <vertAlign val="superscript"/>
        <sz val="10"/>
        <rFont val="Arial"/>
        <family val="2"/>
      </rPr>
      <t>3</t>
    </r>
  </si>
  <si>
    <r>
      <t xml:space="preserve">Denied </t>
    </r>
    <r>
      <rPr>
        <b/>
        <vertAlign val="superscript"/>
        <sz val="10"/>
        <rFont val="Arial"/>
        <family val="2"/>
      </rPr>
      <t>4</t>
    </r>
  </si>
  <si>
    <r>
      <rPr>
        <vertAlign val="superscript"/>
        <sz val="9"/>
        <rFont val="Arial"/>
        <family val="2"/>
      </rPr>
      <t>4</t>
    </r>
    <r>
      <rPr>
        <sz val="9"/>
        <rFont val="Arial"/>
        <family val="2"/>
      </rPr>
      <t xml:space="preserve"> Customers are denied due to not being CARE eligible, not customer of record, or not the customer's primary residence.</t>
    </r>
  </si>
  <si>
    <r>
      <t xml:space="preserve">Pending/Never Completed </t>
    </r>
    <r>
      <rPr>
        <b/>
        <vertAlign val="superscript"/>
        <sz val="10"/>
        <rFont val="Arial"/>
        <family val="2"/>
      </rPr>
      <t>5</t>
    </r>
  </si>
  <si>
    <r>
      <rPr>
        <vertAlign val="superscript"/>
        <sz val="9"/>
        <rFont val="Arial"/>
        <family val="2"/>
      </rPr>
      <t xml:space="preserve">6 </t>
    </r>
    <r>
      <rPr>
        <sz val="9"/>
        <rFont val="Arial"/>
        <family val="2"/>
      </rPr>
      <t xml:space="preserve">Duplicates are customers who are already enrolled in CARE and mail in another CARE application. SoCalGas treats  them as recertification applications.   </t>
    </r>
  </si>
  <si>
    <r>
      <t xml:space="preserve">Duplicates </t>
    </r>
    <r>
      <rPr>
        <b/>
        <vertAlign val="superscript"/>
        <sz val="10"/>
        <rFont val="Arial"/>
        <family val="2"/>
      </rPr>
      <t>6</t>
    </r>
  </si>
  <si>
    <r>
      <rPr>
        <b/>
        <vertAlign val="superscript"/>
        <sz val="9"/>
        <rFont val="Arial"/>
        <family val="2"/>
      </rPr>
      <t xml:space="preserve">1 </t>
    </r>
    <r>
      <rPr>
        <sz val="9"/>
        <rFont val="Arial"/>
        <family val="2"/>
      </rPr>
      <t>Includes sub-metered customers.</t>
    </r>
  </si>
  <si>
    <t>CHANGES</t>
  </si>
  <si>
    <r>
      <t>Authorized Budget</t>
    </r>
    <r>
      <rPr>
        <b/>
        <vertAlign val="superscript"/>
        <sz val="10"/>
        <rFont val="Arial"/>
        <family val="2"/>
      </rPr>
      <t xml:space="preserve"> 1</t>
    </r>
  </si>
  <si>
    <r>
      <t xml:space="preserve">% Change </t>
    </r>
    <r>
      <rPr>
        <b/>
        <vertAlign val="superscript"/>
        <sz val="10"/>
        <rFont val="Arial"/>
        <family val="2"/>
      </rPr>
      <t>1, 2</t>
    </r>
  </si>
  <si>
    <r>
      <rPr>
        <sz val="9"/>
        <rFont val="Arial"/>
        <family val="2"/>
      </rPr>
      <t>¹</t>
    </r>
    <r>
      <rPr>
        <sz val="10"/>
        <rFont val="Arial"/>
        <family val="2"/>
      </rPr>
      <t xml:space="preserve"> Explain any monthly variance of 5% or more in the number of participants.  </t>
    </r>
  </si>
  <si>
    <r>
      <rPr>
        <vertAlign val="superscript"/>
        <sz val="10"/>
        <rFont val="Arial"/>
        <family val="2"/>
      </rPr>
      <t>2</t>
    </r>
    <r>
      <rPr>
        <sz val="10"/>
        <rFont val="Arial"/>
        <family val="2"/>
      </rPr>
      <t xml:space="preserve"> The SoCalGas population did not vary by a level of 5% or more in any month during 2017.</t>
    </r>
  </si>
  <si>
    <t>Orange County CDC</t>
  </si>
  <si>
    <t>ELA Communications</t>
  </si>
  <si>
    <t>PACE-PacAsianConEmploy</t>
  </si>
  <si>
    <t>Proteus</t>
  </si>
  <si>
    <t>Cmty Pantry of Hemet</t>
  </si>
  <si>
    <t>Cmty Svcs SBDO County</t>
  </si>
  <si>
    <t>Childrens Hospital of OC</t>
  </si>
  <si>
    <t>New Beginning Outrch Inc</t>
  </si>
  <si>
    <t>Sr Citizen Emergency Fund</t>
  </si>
  <si>
    <t>2nd Harvest Food Bank OC</t>
  </si>
  <si>
    <t>Latino Resrce Organizatn</t>
  </si>
  <si>
    <t>Indepnt Living Center So Cal.</t>
  </si>
  <si>
    <t>SoEast Comm Dev Corp</t>
  </si>
  <si>
    <t>El Concilio - Ventura</t>
  </si>
  <si>
    <t xml:space="preserve">Blessed Sacrament Church </t>
  </si>
  <si>
    <t>Crest Forest Family Cmty</t>
  </si>
  <si>
    <t>Campesinos Unidos, Inc.</t>
  </si>
  <si>
    <t>Chinatown Svce Center</t>
  </si>
  <si>
    <t>Meet Ea Need W / Dignity</t>
  </si>
  <si>
    <t>Cath Char Bronson House</t>
  </si>
  <si>
    <t>Orange County Comm Ctr (OCCC)</t>
  </si>
  <si>
    <t xml:space="preserve">Koreatown Youth and Comm Ctr </t>
  </si>
  <si>
    <t>Apac Service Center</t>
  </si>
  <si>
    <t>The Companion Line</t>
  </si>
  <si>
    <t>Across Amer Foun</t>
  </si>
  <si>
    <t xml:space="preserve">All Peoples Christian </t>
  </si>
  <si>
    <r>
      <rPr>
        <vertAlign val="superscript"/>
        <sz val="9"/>
        <rFont val="Arial"/>
        <family val="2"/>
      </rPr>
      <t>5</t>
    </r>
    <r>
      <rPr>
        <sz val="9"/>
        <rFont val="Arial"/>
        <family val="2"/>
      </rPr>
      <t xml:space="preserve"> Pending/Never Completed includes opt-outs, closed accounts, incomplete applications, and customers of other utilities who are not SoCalGas customers.</t>
    </r>
  </si>
  <si>
    <t>Leveraging</t>
  </si>
  <si>
    <t>Yes</t>
  </si>
  <si>
    <t>See note "A".</t>
  </si>
  <si>
    <t>Anaheim Public Utilities (APU)</t>
  </si>
  <si>
    <t>SoCalGas has a signed leveraging contract with APU</t>
  </si>
  <si>
    <t>Los Angles Department of Water &amp; Power (LADWP)</t>
  </si>
  <si>
    <t>SoCalGas has a signed leveraging contract with LADWP</t>
  </si>
  <si>
    <t>Pasadena Water and Power (PWP)</t>
  </si>
  <si>
    <t>SoCalGas has a signed leveraging contract with PWP</t>
  </si>
  <si>
    <t>EMWD</t>
  </si>
  <si>
    <t xml:space="preserve">EMWD co-funded the ESA Program High Efficiency Clothes Washer Measure (HECW) for unit installed in overlapping territory. </t>
  </si>
  <si>
    <t>Liberty Utilities, formerly Park Water</t>
  </si>
  <si>
    <t xml:space="preserve">Liberty Utilities co-funded the ESA Program High Efficiency Clothes Washer Measure (HECW) for unit installed in overlapping territory. </t>
  </si>
  <si>
    <t>Fontana Water Company</t>
  </si>
  <si>
    <t xml:space="preserve">Fontana Water Company co-funded the ESA Program High Efficiency Clothes Washer Measure (HECW) for unit installed in overlapping territory. </t>
  </si>
  <si>
    <t>Metropolitan Water District</t>
  </si>
  <si>
    <t xml:space="preserve">Metropolitan Water District co-funded the ESA Program High Efficiency Clothes Washer Measure (HECW) for unit installed in overlapping territory. </t>
  </si>
  <si>
    <t>San Gabriel Valley Water Company</t>
  </si>
  <si>
    <t xml:space="preserve">San Gabriel Valley Water Company co-funded the ESA Program High Efficiency Clothes Washer Measure (HECW) for unit installed in overlapping territory. </t>
  </si>
  <si>
    <t>"A"</t>
  </si>
  <si>
    <t>Dollar savings based on invoiced amount for co-funded measures.</t>
  </si>
  <si>
    <t>Enrollments calculated by dividing (dollar savings) by (per measure cost).  Result is additional customers that can be treated with High Efficiency Washer (rounded up).</t>
  </si>
  <si>
    <t>Therm savings calculated by multiplying (additional customers that can be treated with High Efficiency Washer) by (per measure therm savings).</t>
  </si>
  <si>
    <r>
      <rPr>
        <vertAlign val="superscript"/>
        <sz val="12"/>
        <rFont val="Arial"/>
        <family val="2"/>
      </rPr>
      <t>3</t>
    </r>
    <r>
      <rPr>
        <sz val="12"/>
        <rFont val="Arial"/>
        <family val="2"/>
      </rPr>
      <t xml:space="preserve"> Annual Energy savings/benefits for measures installation in 2017. Leveraging efforts are measurable and quantifiable in terms of home energy benefits/ savings to the eligible households. Column G &amp; H represents energy savings for kWh and gallons of water respectively.</t>
    </r>
  </si>
  <si>
    <r>
      <rPr>
        <vertAlign val="superscript"/>
        <sz val="12"/>
        <rFont val="Arial"/>
        <family val="2"/>
      </rPr>
      <t>4</t>
    </r>
    <r>
      <rPr>
        <sz val="12"/>
        <rFont val="Arial"/>
        <family val="2"/>
      </rPr>
      <t xml:space="preserve"> Total Enrollments. Leveraging efforts are measurable and quantifiable in terms of program enrollment increases and/or customers served.</t>
    </r>
  </si>
  <si>
    <r>
      <rPr>
        <vertAlign val="superscript"/>
        <sz val="12"/>
        <rFont val="Arial"/>
        <family val="2"/>
      </rPr>
      <t>6</t>
    </r>
    <r>
      <rPr>
        <sz val="12"/>
        <rFont val="Arial"/>
        <family val="2"/>
      </rPr>
      <t xml:space="preserve">  Summary data which includes ESA Program and MF common area efforts.</t>
    </r>
  </si>
  <si>
    <r>
      <rPr>
        <vertAlign val="superscript"/>
        <sz val="12"/>
        <rFont val="Arial"/>
        <family val="2"/>
      </rPr>
      <t>2</t>
    </r>
    <r>
      <rPr>
        <sz val="12"/>
        <rFont val="Arial"/>
        <family val="2"/>
      </rPr>
      <t xml:space="preserve"> Leveraging and Integration efforts are measurable and quantifiable in terms of dollars saved / leveraged by the IOU (Shared/contributed/donated resources, shared marketing materials, shared information technology, shared programmatic infrastructure, among others are just some examples of cost and/or resource savings to the IOU). </t>
    </r>
  </si>
  <si>
    <t>Average Monthly Gas / Electric Bill</t>
  </si>
  <si>
    <t>ADVANCED CONTRACTING SERVICES INC</t>
  </si>
  <si>
    <t>Ke</t>
  </si>
  <si>
    <t>x</t>
  </si>
  <si>
    <t>AMERICAN ECO SERVICES INC</t>
  </si>
  <si>
    <t>SD, Sba, SLO</t>
  </si>
  <si>
    <t>AMERICAN INSULATION INC</t>
  </si>
  <si>
    <t>R, I</t>
  </si>
  <si>
    <t>APPLIANCE RECYCLING CENTERS OF AMERICA</t>
  </si>
  <si>
    <t>LA</t>
  </si>
  <si>
    <t>ASIAN PACIFIC AMERICAN COMMUNITY</t>
  </si>
  <si>
    <t>ASSERT INC</t>
  </si>
  <si>
    <t>LA, Ke</t>
  </si>
  <si>
    <t>ASSOCIATED CONSTRUCTION SERVICES</t>
  </si>
  <si>
    <t>LA, OC, Sbe, R</t>
  </si>
  <si>
    <t>AVALON CARVER COMMUNITY CENTER INC</t>
  </si>
  <si>
    <t>BUSINESS ECONOMIC ANALYS &amp; RESEARCH</t>
  </si>
  <si>
    <t>B&amp;W FURNACE SERVICE INC</t>
  </si>
  <si>
    <t>CAMPESINOS UNIDOS INC</t>
  </si>
  <si>
    <t xml:space="preserve">COMMUNITY ACTION COMMISSION (SANTA BARBARA COUNTY) </t>
  </si>
  <si>
    <t>Sba</t>
  </si>
  <si>
    <t>COMMUNITY ACTION OF VENTURA COUNTY</t>
  </si>
  <si>
    <t>V, LA</t>
  </si>
  <si>
    <t>COMMUNITY ACTION PARTNERSHIP (OF SAN BERNADINO COUNTY)</t>
  </si>
  <si>
    <t>Sbe</t>
  </si>
  <si>
    <t>COMMUNITY ACTION PARTNERSHIP OF (SAN LUIS OBISPO)</t>
  </si>
  <si>
    <t xml:space="preserve">SLO, </t>
  </si>
  <si>
    <t>DOMINION REAL ESTATE CORPORATION</t>
  </si>
  <si>
    <t>COMMUNITY ACTION PARTNERSHIP OF O C</t>
  </si>
  <si>
    <t>OC</t>
  </si>
  <si>
    <t>COMMUNITY ACTION PARTNERSHIP OF RIVERSIDE</t>
  </si>
  <si>
    <t>R</t>
  </si>
  <si>
    <t>COMMUNITY ENHANCEMENT SERVICES</t>
  </si>
  <si>
    <t>EAGLE SYSTEMS INTERNATIONAL INC</t>
  </si>
  <si>
    <t>LA, R, T, Ki</t>
  </si>
  <si>
    <t>EAST LOS ANGELES COMMUNITY UNION</t>
  </si>
  <si>
    <t>LA, R, OC, Sbe</t>
  </si>
  <si>
    <t>EAST SAN GABRIEL VALLEY CONSORTIUM</t>
  </si>
  <si>
    <t>ECO IMPRINTS INC</t>
  </si>
  <si>
    <t>SF</t>
  </si>
  <si>
    <t xml:space="preserve">ECONO WEST INC </t>
  </si>
  <si>
    <t>ENERGY SERVICES &amp; TECHNOLOGIES INC</t>
  </si>
  <si>
    <t>LA, OC, R, Sbe</t>
  </si>
  <si>
    <t>ENVIRONMENTAL ASSESSMENT SERVICES</t>
  </si>
  <si>
    <t>I, LA, OC, R, Sbe</t>
  </si>
  <si>
    <t>FCI MANAGEMENT CONSULTANTS</t>
  </si>
  <si>
    <t>LA, OC, SD</t>
  </si>
  <si>
    <t>GARCIA &amp; SON'S HOME IMPROVEMENT INC</t>
  </si>
  <si>
    <t>Ke, LA, T, Ki, F</t>
  </si>
  <si>
    <t>GARCIA &amp; SONS HOME IMPROVEMENT</t>
  </si>
  <si>
    <t>HARRISON AIR CONDITIONING</t>
  </si>
  <si>
    <t>R, Sbe, I</t>
  </si>
  <si>
    <t>HIGHLANDS ENERGY SERVICES INC</t>
  </si>
  <si>
    <t>T, Ki, F</t>
  </si>
  <si>
    <t>JOHN HARRISON CONTRACTING INC</t>
  </si>
  <si>
    <t>R, Sbe</t>
  </si>
  <si>
    <t>LONG BEACH COMMUNITY</t>
  </si>
  <si>
    <t>MARAVILLA FOUNDATION</t>
  </si>
  <si>
    <t>LA, OC, Sbe, R, K</t>
  </si>
  <si>
    <t>MASCO CONTRACTOR SERVICES OF</t>
  </si>
  <si>
    <t>LA, R, Sbe, I, Ke, Ki, Tu</t>
  </si>
  <si>
    <t>OASIS AIR CONDITIONING</t>
  </si>
  <si>
    <t>PACIFIC ASIAN CONSORTIUM IN</t>
  </si>
  <si>
    <t>ALL, LA, OC, V, Sbe, R, SFERN</t>
  </si>
  <si>
    <t xml:space="preserve">PACIFIC COAST ENERGY CONSERVATION </t>
  </si>
  <si>
    <t>PROTEUS INC</t>
  </si>
  <si>
    <t>T, LA, OC, V, Sbe, R, I, SC, SFERN, Ki, Ke, Sba, SLO, F</t>
  </si>
  <si>
    <t>QUALITY CONSERVATION SERVICES INC</t>
  </si>
  <si>
    <t>LA, OC, Sbe, R, SC, SF, CC, S</t>
  </si>
  <si>
    <t>RELIABLE ENERGY MANAGEMENT INC</t>
  </si>
  <si>
    <t>LA, OC, V, Sbe, R, SFERN, T, Ki, Ke, Sba, SLO, F</t>
  </si>
  <si>
    <t>RICHARD HEATH &amp; ASSOCIATES INC</t>
  </si>
  <si>
    <t>ALL, LA, OC, V, Sbe, R, I, Ke, Sba, SLO</t>
  </si>
  <si>
    <t>SIERRA WEATHERIZATION COMPANY INC</t>
  </si>
  <si>
    <t>LA, V, OC, SC, AL, Scr</t>
  </si>
  <si>
    <t>SILICON VALLEY FOUNDATION</t>
  </si>
  <si>
    <t>SC, OC, LA</t>
  </si>
  <si>
    <t>SOCO AIR CONDITIONING CO</t>
  </si>
  <si>
    <t>SPECIALTY AC HEAT</t>
  </si>
  <si>
    <t>SBN, LA, RIVR, SFERN</t>
  </si>
  <si>
    <t>SPECIALTY AC HEAT INC</t>
  </si>
  <si>
    <t>SBN, LA, RIVR, SFERN, OC</t>
  </si>
  <si>
    <t>STAPLES &amp; ASSOC</t>
  </si>
  <si>
    <t>T, Ki, F, Ke</t>
  </si>
  <si>
    <t>SOUTHEAST COMMUNITY DEVELOPMENT</t>
  </si>
  <si>
    <t>SYNERGY MECHANICAL AIR CONDITIONING</t>
  </si>
  <si>
    <t>Sbe, LA, R, SFERN</t>
  </si>
  <si>
    <t>TONY'S HEATING &amp; A/C SERVICE INC.</t>
  </si>
  <si>
    <t>LA, OC, SFERN</t>
  </si>
  <si>
    <t>TRI-STATE HOME IMPROVEMENTS INC</t>
  </si>
  <si>
    <t>TRUTEAM OF CALIFORNIA INC</t>
  </si>
  <si>
    <t>LA, R, Sbe, I, Ke, Ki, Tu, OC, V, T, F, SFERN</t>
  </si>
  <si>
    <t>VETERANS IN COMMUNITY SERVICES INC</t>
  </si>
  <si>
    <t xml:space="preserve">WATTS LABOR COMMUNITY ACTION COMM </t>
  </si>
  <si>
    <t>WESTERN INSULATION LP</t>
  </si>
  <si>
    <t>WINEGARD ENERGY</t>
  </si>
  <si>
    <t>Alameda</t>
  </si>
  <si>
    <t>AL</t>
  </si>
  <si>
    <t>Orange County</t>
  </si>
  <si>
    <t>V</t>
  </si>
  <si>
    <t>San Bernadino</t>
  </si>
  <si>
    <t>I</t>
  </si>
  <si>
    <t>T</t>
  </si>
  <si>
    <t>Ki</t>
  </si>
  <si>
    <t>SLO</t>
  </si>
  <si>
    <t>F</t>
  </si>
  <si>
    <t>San Diego</t>
  </si>
  <si>
    <t>SD</t>
  </si>
  <si>
    <t>San Fernando</t>
  </si>
  <si>
    <t>SFERN</t>
  </si>
  <si>
    <t>Santa Clara</t>
  </si>
  <si>
    <t>SC</t>
  </si>
  <si>
    <t>San Francisco</t>
  </si>
  <si>
    <t>Santa Cruz</t>
  </si>
  <si>
    <t>Scr</t>
  </si>
  <si>
    <t>Contra Costa</t>
  </si>
  <si>
    <t>CC</t>
  </si>
  <si>
    <t>Solano</t>
  </si>
  <si>
    <t>S</t>
  </si>
  <si>
    <r>
      <t xml:space="preserve">County </t>
    </r>
    <r>
      <rPr>
        <b/>
        <vertAlign val="superscript"/>
        <sz val="11"/>
        <rFont val="Arial"/>
        <family val="2"/>
      </rPr>
      <t>2</t>
    </r>
  </si>
  <si>
    <r>
      <t xml:space="preserve">2017 Annual 
Expenditures </t>
    </r>
    <r>
      <rPr>
        <b/>
        <vertAlign val="superscript"/>
        <sz val="11"/>
        <rFont val="Arial"/>
        <family val="2"/>
      </rPr>
      <t>3</t>
    </r>
  </si>
  <si>
    <r>
      <t xml:space="preserve">Labor </t>
    </r>
    <r>
      <rPr>
        <b/>
        <vertAlign val="superscript"/>
        <sz val="11"/>
        <rFont val="Arial"/>
        <family val="2"/>
      </rPr>
      <t>2</t>
    </r>
  </si>
  <si>
    <r>
      <t xml:space="preserve">Non-Labor </t>
    </r>
    <r>
      <rPr>
        <b/>
        <vertAlign val="superscript"/>
        <sz val="11"/>
        <rFont val="Arial"/>
        <family val="2"/>
      </rPr>
      <t>3</t>
    </r>
  </si>
  <si>
    <r>
      <t xml:space="preserve">Contractor </t>
    </r>
    <r>
      <rPr>
        <b/>
        <vertAlign val="superscript"/>
        <sz val="11"/>
        <rFont val="Arial"/>
        <family val="2"/>
      </rPr>
      <t>4</t>
    </r>
  </si>
  <si>
    <t>Date</t>
  </si>
  <si>
    <t>Statewide ME&amp;O</t>
  </si>
  <si>
    <r>
      <rPr>
        <b/>
        <vertAlign val="superscript"/>
        <sz val="11"/>
        <rFont val="Arial"/>
        <family val="2"/>
      </rPr>
      <t>2</t>
    </r>
    <r>
      <rPr>
        <b/>
        <sz val="11"/>
        <rFont val="Arial"/>
        <family val="2"/>
      </rPr>
      <t xml:space="preserve"> Key</t>
    </r>
  </si>
  <si>
    <r>
      <rPr>
        <vertAlign val="superscript"/>
        <sz val="10"/>
        <rFont val="Arial"/>
        <family val="2"/>
      </rPr>
      <t>1</t>
    </r>
    <r>
      <rPr>
        <sz val="10"/>
        <rFont val="Arial"/>
        <family val="2"/>
      </rPr>
      <t xml:space="preserve"> Pursuant to D.16-11-022, the full year total budget has been updated to reflect Jan 2017 - Dec 2017.  The Annual budget was approved in Resolution G-3532, D.16-11-022 and D.17-12-009.</t>
    </r>
  </si>
  <si>
    <t>Mult-Family</t>
  </si>
  <si>
    <r>
      <t xml:space="preserve">2017 Authorized Budget </t>
    </r>
    <r>
      <rPr>
        <b/>
        <vertAlign val="superscript"/>
        <sz val="10"/>
        <rFont val="Arial"/>
        <family val="2"/>
      </rPr>
      <t>1</t>
    </r>
  </si>
  <si>
    <t>Funds shifted from Processing ,Cert, and Recert.</t>
  </si>
  <si>
    <t>1.
2. Authorized by D.12-08-044, Section 6.2 Fund Shifting Rules.
3.</t>
  </si>
  <si>
    <t>PG&amp;E</t>
  </si>
  <si>
    <t>SCE</t>
  </si>
  <si>
    <t>SDG&amp;E</t>
  </si>
  <si>
    <t>Measure</t>
  </si>
  <si>
    <t>Number of Participants</t>
  </si>
  <si>
    <r>
      <rPr>
        <vertAlign val="superscript"/>
        <sz val="10"/>
        <color theme="1"/>
        <rFont val="Arial"/>
        <family val="2"/>
      </rPr>
      <t>1</t>
    </r>
    <r>
      <rPr>
        <sz val="10"/>
        <color theme="1"/>
        <rFont val="Arial"/>
        <family val="2"/>
      </rPr>
      <t xml:space="preserve"> Excludes CARE customers.</t>
    </r>
  </si>
  <si>
    <r>
      <rPr>
        <vertAlign val="superscript"/>
        <sz val="10"/>
        <rFont val="Arial"/>
        <family val="2"/>
      </rPr>
      <t xml:space="preserve">1 </t>
    </r>
    <r>
      <rPr>
        <sz val="10"/>
        <rFont val="Arial"/>
        <family val="2"/>
      </rPr>
      <t>Those CARE customers who have been on CARE reate at the same meter for a least six years.</t>
    </r>
  </si>
  <si>
    <r>
      <rPr>
        <vertAlign val="superscript"/>
        <sz val="10"/>
        <rFont val="Arial"/>
        <family val="2"/>
      </rPr>
      <t xml:space="preserve">2 </t>
    </r>
    <r>
      <rPr>
        <sz val="10"/>
        <rFont val="Arial"/>
        <family val="2"/>
      </rPr>
      <t>Those CARE customers who have not participated in the ESA Program prior to receiving targeted marketing.</t>
    </r>
  </si>
  <si>
    <r>
      <rPr>
        <vertAlign val="superscript"/>
        <sz val="10"/>
        <rFont val="Arial"/>
        <family val="2"/>
      </rPr>
      <t>1</t>
    </r>
    <r>
      <rPr>
        <sz val="10"/>
        <rFont val="Arial"/>
        <family val="2"/>
      </rPr>
      <t xml:space="preserve"> All capitation contractors with current contracts are listed regardless of whether they have signed up customers or submitted invoices this year.</t>
    </r>
  </si>
  <si>
    <r>
      <rPr>
        <vertAlign val="superscript"/>
        <sz val="10"/>
        <rFont val="Arial"/>
        <family val="2"/>
      </rPr>
      <t>2</t>
    </r>
    <r>
      <rPr>
        <sz val="10"/>
        <rFont val="Arial"/>
        <family val="2"/>
      </rPr>
      <t xml:space="preserve"> Enrollments reflect new enrollments only.</t>
    </r>
  </si>
  <si>
    <r>
      <t>Lighting</t>
    </r>
    <r>
      <rPr>
        <b/>
        <vertAlign val="superscript"/>
        <sz val="11"/>
        <rFont val="Arial"/>
        <family val="2"/>
      </rPr>
      <t xml:space="preserve"> 1</t>
    </r>
  </si>
  <si>
    <t>Note: Does not include MF common area efforts.</t>
  </si>
  <si>
    <r>
      <t xml:space="preserve">Reason Why Household did not Receive Additional Measures from one Utility or Partnering Agency </t>
    </r>
    <r>
      <rPr>
        <b/>
        <vertAlign val="superscript"/>
        <sz val="10"/>
        <rFont val="Arial"/>
        <family val="2"/>
      </rPr>
      <t>1</t>
    </r>
  </si>
  <si>
    <r>
      <rPr>
        <vertAlign val="superscript"/>
        <sz val="11"/>
        <rFont val="Arial"/>
        <family val="2"/>
      </rPr>
      <t>2</t>
    </r>
    <r>
      <rPr>
        <sz val="11"/>
        <rFont val="Arial"/>
        <family val="2"/>
      </rPr>
      <t xml:space="preserve"> Define Labor - Utility staff labor including labor indirects (vacation and sick leave, payroll taxes, and affiliate labor indirects)</t>
    </r>
  </si>
  <si>
    <r>
      <rPr>
        <vertAlign val="superscript"/>
        <sz val="11"/>
        <rFont val="Arial"/>
        <family val="2"/>
      </rPr>
      <t>3</t>
    </r>
    <r>
      <rPr>
        <sz val="11"/>
        <rFont val="Arial"/>
        <family val="2"/>
      </rPr>
      <t xml:space="preserve"> Define Non-Labor - All other non-labor costs excluding contractor costs defined below.  </t>
    </r>
  </si>
  <si>
    <r>
      <rPr>
        <vertAlign val="superscript"/>
        <sz val="11"/>
        <rFont val="Arial"/>
        <family val="2"/>
      </rPr>
      <t>4</t>
    </r>
    <r>
      <rPr>
        <sz val="11"/>
        <rFont val="Arial"/>
        <family val="2"/>
      </rPr>
      <t xml:space="preserve"> Define Contractor - Expenses associated with contractor installations, Weatherization, Inspections, Outreach and Assessment, and In Home Energy Education services.</t>
    </r>
  </si>
  <si>
    <r>
      <rPr>
        <vertAlign val="superscript"/>
        <sz val="10"/>
        <rFont val="Arial"/>
        <family val="2"/>
      </rPr>
      <t>2</t>
    </r>
    <r>
      <rPr>
        <sz val="10"/>
        <rFont val="Arial"/>
        <family val="2"/>
      </rPr>
      <t xml:space="preserve"> Ordering Paragraph 34 of D.14-08-030 adopts the 2013 ESA Impact Evaluation. The results from that study were used in this Annual Report.</t>
    </r>
  </si>
  <si>
    <r>
      <rPr>
        <vertAlign val="superscript"/>
        <sz val="11"/>
        <rFont val="Arial"/>
        <family val="2"/>
      </rPr>
      <t>4</t>
    </r>
    <r>
      <rPr>
        <sz val="11"/>
        <rFont val="Arial"/>
        <family val="2"/>
      </rPr>
      <t xml:space="preserve"> Ineligible &amp; Unwilling defined in ESA Table 8.</t>
    </r>
  </si>
  <si>
    <r>
      <rPr>
        <vertAlign val="superscript"/>
        <sz val="11"/>
        <rFont val="Arial"/>
        <family val="2"/>
      </rPr>
      <t>5</t>
    </r>
    <r>
      <rPr>
        <sz val="11"/>
        <rFont val="Arial"/>
        <family val="2"/>
      </rPr>
      <t xml:space="preserve"> Based on Attachment F of D.12-08-044, D.14-08-030, and Ordering Paragraph 79 of D.16-11-022.</t>
    </r>
  </si>
  <si>
    <r>
      <rPr>
        <vertAlign val="superscript"/>
        <sz val="10"/>
        <rFont val="Arial"/>
        <family val="2"/>
      </rPr>
      <t xml:space="preserve">6 </t>
    </r>
    <r>
      <rPr>
        <sz val="10"/>
        <rFont val="Arial"/>
        <family val="2"/>
      </rPr>
      <t>Per D.16-11-022 at p.210, the CPUC imposes a cap of 10% of ESA Program funds for administrative activities and a ceiling of 20% for direct implementation non-incentive costs.</t>
    </r>
  </si>
  <si>
    <r>
      <t xml:space="preserve">Measurement and Evaluation  Studies </t>
    </r>
    <r>
      <rPr>
        <vertAlign val="superscript"/>
        <sz val="10"/>
        <rFont val="Arial"/>
        <family val="2"/>
      </rPr>
      <t>2</t>
    </r>
  </si>
  <si>
    <t>New - Thermostatic Tub Spout</t>
  </si>
  <si>
    <t>FAU standing pilot light conversion, MF</t>
  </si>
  <si>
    <t>FAU standing pilot light conversion, MH</t>
  </si>
  <si>
    <t>FAU standing pilot light conversion, SF</t>
  </si>
  <si>
    <t>HE Clothes washer, MF</t>
  </si>
  <si>
    <t>HE Clothes washer, MH</t>
  </si>
  <si>
    <t>HE Clothes washer, SF</t>
  </si>
  <si>
    <t>All</t>
  </si>
  <si>
    <t>Air sealing, MF</t>
  </si>
  <si>
    <t>Air sealing, MH</t>
  </si>
  <si>
    <t>Air sealing, SF</t>
  </si>
  <si>
    <t>Attic insulation, MF</t>
  </si>
  <si>
    <t>Attic insulation, SF</t>
  </si>
  <si>
    <t>Duct sealing and testing, MF</t>
  </si>
  <si>
    <t>Duct sealing and testing, MH</t>
  </si>
  <si>
    <t>Duct sealing and testing, SF</t>
  </si>
  <si>
    <t>Furnace clean and tune, MF</t>
  </si>
  <si>
    <t>Furnace clean and tune, MH</t>
  </si>
  <si>
    <t>Furnace clean and tune, SF</t>
  </si>
  <si>
    <t>Heating system, MF</t>
  </si>
  <si>
    <t>Heating system, MH</t>
  </si>
  <si>
    <t>Heating system, SF</t>
  </si>
  <si>
    <t>Low Flow Shower Head, MF</t>
  </si>
  <si>
    <t>Low Flow Shower Head, MH</t>
  </si>
  <si>
    <t>Low Flow Shower Head, SF</t>
  </si>
  <si>
    <t>Thermostatic Shower Valve, MF</t>
  </si>
  <si>
    <t>Thermostatic Shower Valve, MH</t>
  </si>
  <si>
    <t>Thermostatic Shower Valve, SF</t>
  </si>
  <si>
    <t>Water Heater Blanket, MF</t>
  </si>
  <si>
    <t>Water Heater Blanket, MH</t>
  </si>
  <si>
    <t>Water Heater Blanket, SF</t>
  </si>
  <si>
    <t>Water Heater Pipe Insulation, MF</t>
  </si>
  <si>
    <t>Water Heater Pipe Insulation, MH</t>
  </si>
  <si>
    <t>Water Heater Pipe Insulation, SF</t>
  </si>
  <si>
    <t>Water heater repair and replace, MF</t>
  </si>
  <si>
    <t>Water heater repair and replace, MH</t>
  </si>
  <si>
    <t>Water heater repair and replace, SF</t>
  </si>
  <si>
    <t>Faucet Aerator, MF</t>
  </si>
  <si>
    <t>Faucet Aerator, MH</t>
  </si>
  <si>
    <t>Faucet Aerator, SF</t>
  </si>
  <si>
    <t>Thermostatic Tub Spout, MF</t>
  </si>
  <si>
    <t>Thermostatic Tub Spout, MH</t>
  </si>
  <si>
    <t>Thermostatic Tub Spout, SF</t>
  </si>
  <si>
    <t>Quantity Installed (Each or Home)</t>
  </si>
  <si>
    <r>
      <rPr>
        <vertAlign val="superscript"/>
        <sz val="10"/>
        <rFont val="Arial"/>
        <family val="2"/>
      </rPr>
      <t>1</t>
    </r>
    <r>
      <rPr>
        <sz val="10"/>
        <rFont val="Arial"/>
        <family val="2"/>
      </rPr>
      <t xml:space="preserve"> Data not available for 2017</t>
    </r>
  </si>
  <si>
    <t>Resource TRC</t>
  </si>
  <si>
    <t>Total 
Received</t>
  </si>
  <si>
    <t xml:space="preserve">Note: The authorized budget and values shown for planning assumptions are from SoCalGas' Conforming Advice Letter 5111-A filed on April 4, 2017 and authorized by Commission Resolution G-3532 dated December 14, 2017.  </t>
  </si>
  <si>
    <t>Refrigerators (N/A)</t>
  </si>
  <si>
    <t>Microwaves (N/A)</t>
  </si>
  <si>
    <t>Room A/C Replacement (N/A)</t>
  </si>
  <si>
    <t>Heat Pump Replacement (N/A)</t>
  </si>
  <si>
    <t>Evaporative Coolers (Installation) (N/A)</t>
  </si>
  <si>
    <t>New - Energy Efficient Fan Control (N/A)</t>
  </si>
  <si>
    <t>New - High Efficiency Forced Air Unit (HE FAU) (N/A)</t>
  </si>
  <si>
    <t>New - A/C Time Delay (N/A)</t>
  </si>
  <si>
    <t>Central A/C Tune-up (N/A)</t>
  </si>
  <si>
    <t>Evaporative Cooler Maintenance (N/A)</t>
  </si>
  <si>
    <t>Compact Fluorescent Lights (CFLs) (N/A)</t>
  </si>
  <si>
    <t>Exterior Hard wired CFL fixtures (N/A)</t>
  </si>
  <si>
    <t>Occupancy Sensor (N/A)</t>
  </si>
  <si>
    <t>LED Night Lights (N/A)</t>
  </si>
  <si>
    <t>New - LED Reflector Bulb (N/A)</t>
  </si>
  <si>
    <t>New - LED A-Lamps (N/A)</t>
  </si>
  <si>
    <t>Pool Pumps (N/A)</t>
  </si>
  <si>
    <t>New - Smart Power Strips - Tier 2 (N/A)</t>
  </si>
  <si>
    <t>Duct Testing and Sealing (N/A)</t>
  </si>
  <si>
    <t>Central A/C Replacement (N/A)</t>
  </si>
  <si>
    <t>Evaporative Coolers (Replacement) (N/A)</t>
  </si>
  <si>
    <t>New - Prescriptive Duct Sealing (N/A)</t>
  </si>
  <si>
    <t>Interior Hard wired CFL fixtures (N/A)</t>
  </si>
  <si>
    <t>Torchiere (N/A)</t>
  </si>
  <si>
    <t>New - LED Diffuse Bulb (60W Replacement) (N/A)</t>
  </si>
  <si>
    <t>New - LED Reflector Downlight Retrofit Kits (N/A)</t>
  </si>
  <si>
    <t>Smart Power Strips (N/A)</t>
  </si>
  <si>
    <t>New - Combined Showerhead/TSV (N/A)</t>
  </si>
  <si>
    <t>New - Heat Pump Water Heater (N/A)</t>
  </si>
  <si>
    <t>Multi Family Common Area Bldgs - Total</t>
  </si>
  <si>
    <r>
      <t>Amount of Dollars Saved</t>
    </r>
    <r>
      <rPr>
        <b/>
        <vertAlign val="superscript"/>
        <sz val="12"/>
        <rFont val="Arial"/>
        <family val="2"/>
      </rPr>
      <t xml:space="preserve"> 2</t>
    </r>
  </si>
  <si>
    <r>
      <t>CARE Surcharge</t>
    </r>
    <r>
      <rPr>
        <b/>
        <vertAlign val="superscript"/>
        <sz val="11"/>
        <color indexed="8"/>
        <rFont val="Arial"/>
        <family val="2"/>
      </rPr>
      <t>1</t>
    </r>
  </si>
  <si>
    <r>
      <t>2017 CARE New Enrollments</t>
    </r>
    <r>
      <rPr>
        <b/>
        <vertAlign val="superscript"/>
        <sz val="11"/>
        <rFont val="Arial"/>
        <family val="2"/>
      </rPr>
      <t xml:space="preserve"> </t>
    </r>
  </si>
  <si>
    <r>
      <rPr>
        <vertAlign val="superscript"/>
        <sz val="10"/>
        <rFont val="Arial"/>
        <family val="2"/>
      </rPr>
      <t xml:space="preserve">1 </t>
    </r>
    <r>
      <rPr>
        <sz val="10"/>
        <rFont val="Arial"/>
        <family val="2"/>
      </rPr>
      <t>Reflects the funding authorized in D.16-11-022 per year and updated in Commission Resolution G-3532 dated December 14, 2017 which addressed SoCalGas' Conforming Advice Letter 5111-A filed on April 4, 2017.  Budget does not reflect $4.5M for Multi-Family or $261K for CSD also approved in Resolution G-3532 for a total approved budget of $138,130,301.</t>
    </r>
  </si>
  <si>
    <r>
      <rPr>
        <vertAlign val="superscript"/>
        <sz val="10"/>
        <rFont val="Arial"/>
        <family val="2"/>
      </rPr>
      <t>2</t>
    </r>
    <r>
      <rPr>
        <sz val="10"/>
        <rFont val="Arial"/>
        <family val="2"/>
      </rPr>
      <t xml:space="preserve"> Reflects the funding authorized in D.16-11-022 per year and updated in Commission Resolution G-3532 dated December 14, 2017. </t>
    </r>
  </si>
  <si>
    <r>
      <rPr>
        <vertAlign val="superscript"/>
        <sz val="11"/>
        <rFont val="Arial"/>
        <family val="2"/>
      </rPr>
      <t>3</t>
    </r>
    <r>
      <rPr>
        <sz val="11"/>
        <rFont val="Arial"/>
        <family val="2"/>
      </rPr>
      <t xml:space="preserve"> Homes treated since 2002 are reported to track progress toward meeting the 2020 Programmatic Initiative. Also it includes first touches, go-back/retreatment, and CSD leveraging authorized in D.16-11-022 and D.17-12-009.</t>
    </r>
  </si>
  <si>
    <r>
      <rPr>
        <vertAlign val="superscript"/>
        <sz val="11"/>
        <rFont val="Arial"/>
        <family val="2"/>
      </rPr>
      <t>2</t>
    </r>
    <r>
      <rPr>
        <sz val="11"/>
        <rFont val="Arial"/>
        <family val="2"/>
      </rPr>
      <t xml:space="preserve"> The Total Savings/Expenditures amount does not include credits, expenses, or required adjustments that are reflected in ESA Program Table 1.  </t>
    </r>
  </si>
  <si>
    <r>
      <rPr>
        <vertAlign val="superscript"/>
        <sz val="10"/>
        <rFont val="Arial"/>
        <family val="2"/>
      </rPr>
      <t>3</t>
    </r>
    <r>
      <rPr>
        <sz val="10"/>
        <rFont val="Arial"/>
        <family val="2"/>
      </rPr>
      <t xml:space="preserve"> Ordering Paragraph 34 of D.14-08-030 adopts the 2013 ESA Impact Evaluation. The results from that study were used in this Annual Report. </t>
    </r>
  </si>
  <si>
    <r>
      <rPr>
        <vertAlign val="superscript"/>
        <sz val="10"/>
        <rFont val="Arial"/>
        <family val="2"/>
      </rPr>
      <t>2</t>
    </r>
    <r>
      <rPr>
        <sz val="10"/>
        <rFont val="Arial"/>
        <family val="2"/>
      </rPr>
      <t xml:space="preserve"> For 2017, the average cost per kWh and therm paid by ESA Program participants is shown.  Cost is escalated 3% annually for remaining years.</t>
    </r>
  </si>
  <si>
    <r>
      <rPr>
        <vertAlign val="superscript"/>
        <sz val="10"/>
        <rFont val="Arial"/>
        <family val="2"/>
      </rPr>
      <t>2</t>
    </r>
    <r>
      <rPr>
        <sz val="10"/>
        <rFont val="Arial"/>
        <family val="2"/>
      </rPr>
      <t xml:space="preserve"> Measurement and Evaluation studies authorized 2017 - 2020 budget is $500,000 per Resolution G-3532.   </t>
    </r>
  </si>
  <si>
    <r>
      <rPr>
        <vertAlign val="superscript"/>
        <sz val="10"/>
        <rFont val="Arial"/>
        <family val="2"/>
      </rPr>
      <t>1</t>
    </r>
    <r>
      <rPr>
        <sz val="10"/>
        <rFont val="Arial"/>
        <family val="2"/>
      </rPr>
      <t xml:space="preserve"> Reflects the funding authorized in D.16-11-022 per year and updated in Commission Resolution G-3532 dated December 14, 2017 which addressed SoCalGas' Conforming Advice Letter 5111-A filed on April 4, 2017.  </t>
    </r>
  </si>
  <si>
    <t>Shifted to/From/Other Comments?</t>
  </si>
  <si>
    <t>Timing of 2016 payments billed and paid in 2017.</t>
  </si>
  <si>
    <r>
      <rPr>
        <vertAlign val="superscript"/>
        <sz val="10"/>
        <rFont val="Arial"/>
        <family val="2"/>
      </rPr>
      <t>2</t>
    </r>
    <r>
      <rPr>
        <sz val="10"/>
        <rFont val="Arial"/>
        <family val="2"/>
      </rPr>
      <t xml:space="preserve"> Measurement and Evaluation studies authorized 2017 - 2020 budget is $500K.  See ESA Table 12.  </t>
    </r>
  </si>
  <si>
    <r>
      <rPr>
        <vertAlign val="superscript"/>
        <sz val="10"/>
        <rFont val="Arial"/>
        <family val="2"/>
      </rPr>
      <t xml:space="preserve">1 </t>
    </r>
    <r>
      <rPr>
        <sz val="10"/>
        <rFont val="Arial"/>
        <family val="2"/>
      </rPr>
      <t>Applicable to Deed-Restricted, government and non-profit owned multi-family buildings described in D.16-11-022 where 65% of tenants are income eligible based on CPUC  income requirements of at or below 200% of the Federal Poverty Guidelines.</t>
    </r>
  </si>
  <si>
    <r>
      <t>ESA Program - Multifamily Common Area</t>
    </r>
    <r>
      <rPr>
        <b/>
        <vertAlign val="superscript"/>
        <sz val="12"/>
        <rFont val="Arial"/>
        <family val="2"/>
      </rPr>
      <t xml:space="preserve"> 1</t>
    </r>
  </si>
  <si>
    <r>
      <rPr>
        <vertAlign val="superscript"/>
        <sz val="10"/>
        <rFont val="Arial"/>
        <family val="2"/>
      </rPr>
      <t>2</t>
    </r>
    <r>
      <rPr>
        <sz val="10"/>
        <rFont val="Arial"/>
        <family val="2"/>
      </rPr>
      <t xml:space="preserve"> All savings are calculated based on the following sources:</t>
    </r>
  </si>
  <si>
    <r>
      <t xml:space="preserve">kWh </t>
    </r>
    <r>
      <rPr>
        <b/>
        <vertAlign val="superscript"/>
        <sz val="10"/>
        <rFont val="Arial"/>
        <family val="2"/>
      </rPr>
      <t>2</t>
    </r>
    <r>
      <rPr>
        <b/>
        <sz val="10"/>
        <rFont val="Arial"/>
        <family val="2"/>
      </rPr>
      <t xml:space="preserve"> (Annual)</t>
    </r>
  </si>
  <si>
    <r>
      <t xml:space="preserve">kW </t>
    </r>
    <r>
      <rPr>
        <b/>
        <vertAlign val="superscript"/>
        <sz val="10"/>
        <rFont val="Arial"/>
        <family val="2"/>
      </rPr>
      <t>2</t>
    </r>
    <r>
      <rPr>
        <b/>
        <sz val="10"/>
        <rFont val="Arial"/>
        <family val="2"/>
      </rPr>
      <t xml:space="preserve"> (Annual)</t>
    </r>
  </si>
  <si>
    <r>
      <t xml:space="preserve">Therms </t>
    </r>
    <r>
      <rPr>
        <b/>
        <vertAlign val="superscript"/>
        <sz val="10"/>
        <rFont val="Arial"/>
        <family val="2"/>
      </rPr>
      <t>2</t>
    </r>
    <r>
      <rPr>
        <b/>
        <sz val="10"/>
        <rFont val="Arial"/>
        <family val="2"/>
      </rPr>
      <t xml:space="preserve"> (Annual)</t>
    </r>
  </si>
  <si>
    <r>
      <rPr>
        <vertAlign val="superscript"/>
        <sz val="10"/>
        <rFont val="Arial"/>
        <family val="2"/>
      </rPr>
      <t>3</t>
    </r>
    <r>
      <rPr>
        <sz val="10"/>
        <rFont val="Arial"/>
        <family val="2"/>
      </rPr>
      <t xml:space="preserve"> Microwave savings are from ECONorthWest Studies received in December of 2011</t>
    </r>
  </si>
  <si>
    <r>
      <t>Microwaves</t>
    </r>
    <r>
      <rPr>
        <vertAlign val="superscript"/>
        <sz val="10"/>
        <rFont val="Arial"/>
        <family val="2"/>
      </rPr>
      <t xml:space="preserve"> 3</t>
    </r>
  </si>
  <si>
    <r>
      <t xml:space="preserve">Air Sealing / Envelope </t>
    </r>
    <r>
      <rPr>
        <vertAlign val="superscript"/>
        <sz val="10"/>
        <rFont val="Arial"/>
        <family val="2"/>
      </rPr>
      <t>4</t>
    </r>
  </si>
  <si>
    <r>
      <rPr>
        <vertAlign val="superscript"/>
        <sz val="10"/>
        <rFont val="Arial"/>
        <family val="2"/>
      </rPr>
      <t>5</t>
    </r>
    <r>
      <rPr>
        <sz val="10"/>
        <rFont val="Arial"/>
        <family val="2"/>
      </rPr>
      <t xml:space="preserve"> Refers to optimizing the installation of the measure installed such as retrofitting pipes, etc.</t>
    </r>
  </si>
  <si>
    <r>
      <t>Commissioning</t>
    </r>
    <r>
      <rPr>
        <vertAlign val="superscript"/>
        <sz val="10"/>
        <rFont val="Arial"/>
        <family val="2"/>
      </rPr>
      <t xml:space="preserve"> 5</t>
    </r>
  </si>
  <si>
    <r>
      <rPr>
        <vertAlign val="superscript"/>
        <sz val="10"/>
        <rFont val="Arial"/>
        <family val="2"/>
      </rPr>
      <t>7</t>
    </r>
    <r>
      <rPr>
        <sz val="10"/>
        <rFont val="Arial"/>
        <family val="2"/>
      </rPr>
      <t xml:space="preserve"> Weatherization may consist of attic insulation, attic access weatherization, weatherstripping - door, caulking, &amp; minor home repairs.</t>
    </r>
  </si>
  <si>
    <r>
      <t xml:space="preserve">Total Multifamily Buildings Weatherized </t>
    </r>
    <r>
      <rPr>
        <vertAlign val="superscript"/>
        <sz val="10"/>
        <rFont val="Arial"/>
        <family val="2"/>
      </rPr>
      <t>7</t>
    </r>
  </si>
  <si>
    <t>Funds shifted to Outreach and IT Programming.</t>
  </si>
  <si>
    <r>
      <t xml:space="preserve">Enrollments </t>
    </r>
    <r>
      <rPr>
        <vertAlign val="superscript"/>
        <sz val="10"/>
        <rFont val="Arial"/>
        <family val="2"/>
      </rPr>
      <t>2</t>
    </r>
  </si>
  <si>
    <r>
      <rPr>
        <vertAlign val="superscript"/>
        <sz val="10"/>
        <rFont val="Arial"/>
        <family val="2"/>
      </rPr>
      <t xml:space="preserve">1 </t>
    </r>
    <r>
      <rPr>
        <sz val="10"/>
        <rFont val="Arial"/>
        <family val="2"/>
      </rPr>
      <t>Excludes master-meter usage.</t>
    </r>
  </si>
  <si>
    <r>
      <t xml:space="preserve">Approved </t>
    </r>
    <r>
      <rPr>
        <b/>
        <vertAlign val="superscript"/>
        <sz val="10"/>
        <color indexed="8"/>
        <rFont val="Arial"/>
        <family val="2"/>
      </rPr>
      <t>2</t>
    </r>
  </si>
  <si>
    <r>
      <t xml:space="preserve">CARE High Usage Verification Results </t>
    </r>
    <r>
      <rPr>
        <b/>
        <vertAlign val="superscript"/>
        <sz val="11"/>
        <color theme="1"/>
        <rFont val="Arial"/>
        <family val="2"/>
      </rPr>
      <t>5</t>
    </r>
  </si>
  <si>
    <r>
      <rPr>
        <vertAlign val="superscript"/>
        <sz val="10"/>
        <rFont val="Arial"/>
        <family val="2"/>
      </rPr>
      <t>5</t>
    </r>
    <r>
      <rPr>
        <sz val="10"/>
        <rFont val="Arial"/>
        <family val="2"/>
      </rPr>
      <t xml:space="preserve"> High usage is defined as a customer that exceeds 400% or 600% of baseline.</t>
    </r>
  </si>
  <si>
    <r>
      <t xml:space="preserve"># of CARE customers at or above 90th Percentile of Usage Not subject to High Usage PEV </t>
    </r>
    <r>
      <rPr>
        <b/>
        <vertAlign val="superscript"/>
        <sz val="10"/>
        <rFont val="Arial"/>
        <family val="2"/>
      </rPr>
      <t>1</t>
    </r>
  </si>
  <si>
    <r>
      <t xml:space="preserve">Percent of those CARE customers Not served by ESA Program </t>
    </r>
    <r>
      <rPr>
        <b/>
        <vertAlign val="superscript"/>
        <sz val="10"/>
        <rFont val="Arial"/>
        <family val="2"/>
      </rPr>
      <t>2</t>
    </r>
  </si>
  <si>
    <r>
      <rPr>
        <vertAlign val="superscript"/>
        <sz val="10"/>
        <rFont val="Arial"/>
        <family val="2"/>
      </rPr>
      <t>2</t>
    </r>
    <r>
      <rPr>
        <sz val="10"/>
        <rFont val="Arial"/>
        <family val="2"/>
      </rPr>
      <t xml:space="preserve"> CalWORKS and Tribal TANF are combined categorical programs with no distinction between the two programs.</t>
    </r>
  </si>
  <si>
    <r>
      <t xml:space="preserve">2017-2020 Authorized Budget </t>
    </r>
    <r>
      <rPr>
        <b/>
        <vertAlign val="superscript"/>
        <sz val="10"/>
        <rFont val="Arial"/>
        <family val="2"/>
      </rPr>
      <t>1, 2</t>
    </r>
  </si>
  <si>
    <r>
      <rPr>
        <vertAlign val="superscript"/>
        <sz val="10"/>
        <rFont val="Arial"/>
        <family val="2"/>
      </rPr>
      <t>4</t>
    </r>
    <r>
      <rPr>
        <sz val="10"/>
        <rFont val="Arial"/>
        <family val="2"/>
      </rPr>
      <t xml:space="preserve"> All savings are calculated based on the following sources:</t>
    </r>
  </si>
  <si>
    <r>
      <rPr>
        <vertAlign val="superscript"/>
        <sz val="10"/>
        <rFont val="Arial"/>
        <family val="2"/>
      </rPr>
      <t>1</t>
    </r>
    <r>
      <rPr>
        <sz val="10"/>
        <rFont val="Arial"/>
        <family val="2"/>
      </rPr>
      <t xml:space="preserve"> Envelope and Air Sealing Measures may include outlet cover plate gaskets, attic access weatherization, weatherstripping - door, caulking and</t>
    </r>
  </si>
  <si>
    <r>
      <rPr>
        <vertAlign val="superscript"/>
        <sz val="10"/>
        <rFont val="Arial"/>
        <family val="2"/>
      </rPr>
      <t>2</t>
    </r>
    <r>
      <rPr>
        <sz val="10"/>
        <rFont val="Arial"/>
        <family val="2"/>
      </rPr>
      <t xml:space="preserve"> Weatherization may consist of attic insulation, attic access weatherization, weatherstripping - door, caulking, &amp; minor home repairs</t>
    </r>
  </si>
  <si>
    <r>
      <rPr>
        <vertAlign val="superscript"/>
        <sz val="10"/>
        <rFont val="Arial"/>
        <family val="2"/>
      </rPr>
      <t xml:space="preserve">3 </t>
    </r>
    <r>
      <rPr>
        <sz val="10"/>
        <rFont val="Arial"/>
        <family val="2"/>
      </rPr>
      <t>Based on OP 79 of D.16-11-022.</t>
    </r>
  </si>
  <si>
    <r>
      <rPr>
        <vertAlign val="superscript"/>
        <sz val="10"/>
        <rFont val="Arial"/>
        <family val="2"/>
      </rPr>
      <t>2</t>
    </r>
    <r>
      <rPr>
        <sz val="10"/>
        <rFont val="Arial"/>
        <family val="2"/>
      </rPr>
      <t xml:space="preserve"> Weatherization may consist of attic insulation, attic access weatherization, weatherstripping - door, caulking, &amp; minor home repairs.</t>
    </r>
  </si>
  <si>
    <r>
      <rPr>
        <vertAlign val="superscript"/>
        <sz val="10"/>
        <rFont val="Arial"/>
        <family val="2"/>
      </rPr>
      <t>3</t>
    </r>
    <r>
      <rPr>
        <sz val="10"/>
        <rFont val="Arial"/>
        <family val="2"/>
      </rPr>
      <t xml:space="preserve"> All savings are calculated based on the following sources:</t>
    </r>
  </si>
  <si>
    <r>
      <t xml:space="preserve">2017 Energy Savings </t>
    </r>
    <r>
      <rPr>
        <b/>
        <vertAlign val="superscript"/>
        <sz val="11"/>
        <rFont val="Arial"/>
        <family val="2"/>
      </rPr>
      <t>2</t>
    </r>
  </si>
  <si>
    <r>
      <rPr>
        <vertAlign val="superscript"/>
        <sz val="10"/>
        <rFont val="Arial"/>
        <family val="2"/>
      </rPr>
      <t>1</t>
    </r>
    <r>
      <rPr>
        <sz val="10"/>
        <rFont val="Arial"/>
        <family val="2"/>
      </rPr>
      <t xml:space="preserve"> Summary data which includes ESA Program, CSD Leveraging, and MF efforts.</t>
    </r>
  </si>
  <si>
    <r>
      <t xml:space="preserve">PY 2017 Energy Savings Assistance Program Annual Report
ESA Program Table 6
ESA Program Installation Cost of Program Installation Contractors </t>
    </r>
    <r>
      <rPr>
        <b/>
        <vertAlign val="superscript"/>
        <sz val="11"/>
        <rFont val="Arial"/>
        <family val="2"/>
      </rPr>
      <t>1</t>
    </r>
    <r>
      <rPr>
        <b/>
        <sz val="11"/>
        <rFont val="Arial"/>
        <family val="2"/>
      </rPr>
      <t xml:space="preserve">
SOUTHERN CALIFORNIA GAS COMPANY
                                                                                                                                                                                                                                                                                                    </t>
    </r>
  </si>
  <si>
    <r>
      <t xml:space="preserve">Costs </t>
    </r>
    <r>
      <rPr>
        <b/>
        <vertAlign val="superscript"/>
        <sz val="11"/>
        <rFont val="Arial"/>
        <family val="2"/>
      </rPr>
      <t>2</t>
    </r>
  </si>
  <si>
    <r>
      <rPr>
        <vertAlign val="superscript"/>
        <sz val="11"/>
        <rFont val="Arial"/>
        <family val="2"/>
      </rPr>
      <t>1</t>
    </r>
    <r>
      <rPr>
        <sz val="11"/>
        <rFont val="Arial"/>
        <family val="2"/>
      </rPr>
      <t xml:space="preserve"> Summary data which includes ESA Program, CSD Leveraging, and MF Common Area efforts.</t>
    </r>
  </si>
  <si>
    <r>
      <t xml:space="preserve">PY 2017 Energy Savings Assistance Program Annual Report </t>
    </r>
    <r>
      <rPr>
        <b/>
        <vertAlign val="superscript"/>
        <sz val="12"/>
        <rFont val="Arial"/>
        <family val="2"/>
      </rPr>
      <t>1</t>
    </r>
    <r>
      <rPr>
        <b/>
        <sz val="12"/>
        <rFont val="Arial"/>
        <family val="2"/>
      </rPr>
      <t xml:space="preserve">
ESA Program Table 8
ESA Program Homes Unwilling / Unable to Participate                                                                                                                                     SOUTHERN CALIFORNIA GAS COMPANY                                                                                                                                                                                                                        </t>
    </r>
  </si>
  <si>
    <r>
      <rPr>
        <vertAlign val="superscript"/>
        <sz val="10"/>
        <rFont val="Arial"/>
        <family val="2"/>
      </rPr>
      <t>1</t>
    </r>
    <r>
      <rPr>
        <sz val="10"/>
        <rFont val="Arial"/>
        <family val="2"/>
      </rPr>
      <t xml:space="preserve"> Summary data which includes ESA Program and CSD Leveraging efforts.</t>
    </r>
  </si>
  <si>
    <r>
      <rPr>
        <vertAlign val="superscript"/>
        <sz val="10"/>
        <rFont val="Arial"/>
        <family val="2"/>
      </rPr>
      <t>1</t>
    </r>
    <r>
      <rPr>
        <sz val="10"/>
        <rFont val="Arial"/>
        <family val="2"/>
      </rPr>
      <t xml:space="preserve"> Summary data which includes ESA Program, CSD Leveraging, and MF common area efforts.</t>
    </r>
  </si>
  <si>
    <r>
      <rPr>
        <vertAlign val="superscript"/>
        <sz val="10"/>
        <rFont val="Arial"/>
        <family val="2"/>
      </rPr>
      <t>2</t>
    </r>
    <r>
      <rPr>
        <sz val="10"/>
        <rFont val="Arial"/>
        <family val="2"/>
      </rPr>
      <t xml:space="preserve"> For microwaves, the savings estimate comes from a separate analysis completed by Evergreen Economics.  A reasonable estimate for the usage of the microwave, which would be shown as negative kWh, is not available at this time; however, we expect this to be addressed in the next impact evaluation.</t>
    </r>
  </si>
  <si>
    <r>
      <rPr>
        <vertAlign val="superscript"/>
        <sz val="10"/>
        <rFont val="Arial"/>
        <family val="2"/>
      </rPr>
      <t xml:space="preserve">1 </t>
    </r>
    <r>
      <rPr>
        <sz val="10"/>
        <rFont val="Arial"/>
        <family val="2"/>
      </rPr>
      <t>Summary data which includes ESA Program and CSD Leveraging efforts.</t>
    </r>
  </si>
  <si>
    <r>
      <rPr>
        <vertAlign val="superscript"/>
        <sz val="10"/>
        <rFont val="Arial"/>
        <family val="2"/>
      </rPr>
      <t>2</t>
    </r>
    <r>
      <rPr>
        <sz val="10"/>
        <rFont val="Arial"/>
        <family val="2"/>
      </rPr>
      <t xml:space="preserve"> Summary data which includes ESA Program, CSD Leveraging, and MF Common Area efforts.</t>
    </r>
  </si>
  <si>
    <r>
      <t xml:space="preserve">Households for My Energy/My Account Platform </t>
    </r>
    <r>
      <rPr>
        <b/>
        <vertAlign val="superscript"/>
        <sz val="11"/>
        <rFont val="Arial"/>
        <family val="2"/>
      </rPr>
      <t>1</t>
    </r>
  </si>
  <si>
    <t>ESA Coordinated Treatment (SCE and SoCalGas only)</t>
  </si>
  <si>
    <r>
      <t xml:space="preserve"># of Households Received Measures from one Utility, but not other Utility or Partnering Agency </t>
    </r>
    <r>
      <rPr>
        <b/>
        <vertAlign val="superscript"/>
        <sz val="10"/>
        <rFont val="Arial"/>
        <family val="2"/>
      </rPr>
      <t>2</t>
    </r>
  </si>
  <si>
    <r>
      <rPr>
        <vertAlign val="superscript"/>
        <sz val="10"/>
        <rFont val="Arial"/>
        <family val="2"/>
      </rPr>
      <t>1</t>
    </r>
    <r>
      <rPr>
        <sz val="10"/>
        <rFont val="Arial"/>
        <family val="2"/>
      </rPr>
      <t xml:space="preserve"> Envelope and Air Sealing Measures may include outlet cover plate gaskets, attic access weatherization, weatherstripping - door, caulking and      minor home repairs.  Minor home repairs predominantly are door jamb repair / replacement, door repair, and window putty.</t>
    </r>
  </si>
  <si>
    <r>
      <rPr>
        <vertAlign val="superscript"/>
        <sz val="10"/>
        <rFont val="Arial"/>
        <family val="2"/>
      </rPr>
      <t>4</t>
    </r>
    <r>
      <rPr>
        <sz val="10"/>
        <rFont val="Arial"/>
        <family val="2"/>
      </rPr>
      <t xml:space="preserve"> Envelope and Air Sealing Measures may include outlet cover plate gaskets, attic access weatherization, weatherstripping - door, caulking and minor home repairs.  Minor home repairs predominantly are door jamb repair / replacement, door repair, and window putty.</t>
    </r>
  </si>
  <si>
    <r>
      <t>Homes Treated</t>
    </r>
    <r>
      <rPr>
        <b/>
        <vertAlign val="superscript"/>
        <sz val="11"/>
        <rFont val="Arial"/>
        <family val="2"/>
      </rPr>
      <t>3</t>
    </r>
  </si>
  <si>
    <r>
      <t>Ineligible &amp; Unwilling</t>
    </r>
    <r>
      <rPr>
        <b/>
        <vertAlign val="superscript"/>
        <sz val="11"/>
        <rFont val="Arial"/>
        <family val="2"/>
      </rPr>
      <t>4</t>
    </r>
  </si>
  <si>
    <r>
      <t>Estimated Eligible in Current Year</t>
    </r>
    <r>
      <rPr>
        <b/>
        <vertAlign val="superscript"/>
        <sz val="11"/>
        <rFont val="Arial"/>
        <family val="2"/>
      </rPr>
      <t>5</t>
    </r>
  </si>
  <si>
    <t>PY 2017  Energy Savings Assistance Program Annual Report</t>
  </si>
  <si>
    <t>ESA Program Table 4</t>
  </si>
  <si>
    <t>Detail by Housing Type and Source 1</t>
  </si>
  <si>
    <t xml:space="preserve">SOUTHERN CALIFORNIA GAS COMPANY                                                                                                                                                                                                   </t>
  </si>
  <si>
    <t>ESA Program Table 5</t>
  </si>
  <si>
    <r>
      <t>ESA Program Direct Purchases &amp; Installation Contractors</t>
    </r>
    <r>
      <rPr>
        <b/>
        <vertAlign val="superscript"/>
        <sz val="12"/>
        <rFont val="Arial"/>
        <family val="2"/>
      </rPr>
      <t>1</t>
    </r>
  </si>
  <si>
    <r>
      <rPr>
        <vertAlign val="superscript"/>
        <sz val="11"/>
        <rFont val="Arial"/>
        <family val="2"/>
      </rPr>
      <t>3</t>
    </r>
    <r>
      <rPr>
        <sz val="11"/>
        <rFont val="Arial"/>
        <family val="2"/>
      </rPr>
      <t xml:space="preserve"> The expenditures do not include a credit of ($97,585) for the high efficiency clothes washer rebates from Municipal Water Companies and misc. revenues, adjustments of ($725,923), and corrections of ($1,539).  $72,632,198 - $97,585 - $725,923 - $1,539 = $71,807,152. (See ESAP Table - 7 Contract)</t>
    </r>
  </si>
  <si>
    <t xml:space="preserve"> SOUTHERN CALIFORNIA GAS COMPANY</t>
  </si>
  <si>
    <r>
      <t xml:space="preserve">PY 2017 Energy Savings Assistance Program Annual Report
ESA Program Table 7
Expenditures Recorded by Cost Element </t>
    </r>
    <r>
      <rPr>
        <b/>
        <vertAlign val="superscript"/>
        <sz val="12"/>
        <rFont val="Arial"/>
        <family val="2"/>
      </rPr>
      <t>1</t>
    </r>
  </si>
  <si>
    <r>
      <t xml:space="preserve">PY 2017 Energy Savings Assistance Program Annual Report
ESA Program Table 9
Life Cycle Bill Savings by Measure </t>
    </r>
    <r>
      <rPr>
        <b/>
        <vertAlign val="superscript"/>
        <sz val="12"/>
        <rFont val="Arial"/>
        <family val="2"/>
      </rPr>
      <t>1, 3</t>
    </r>
  </si>
  <si>
    <r>
      <t>PY 2017 Energy Savings Assistance Program Annual Report
ESA Program Table 11
Bill Savings Calculations by Program Year</t>
    </r>
    <r>
      <rPr>
        <b/>
        <vertAlign val="superscript"/>
        <sz val="12"/>
        <rFont val="Arial"/>
        <family val="2"/>
      </rPr>
      <t xml:space="preserve"> 1</t>
    </r>
  </si>
  <si>
    <r>
      <t xml:space="preserve">PY 2017 Energy Savings Assistance Program Annual Report
ESA Program Table 12
Fund Shifting </t>
    </r>
    <r>
      <rPr>
        <b/>
        <vertAlign val="superscript"/>
        <sz val="14"/>
        <rFont val="Arial"/>
        <family val="2"/>
      </rPr>
      <t>1</t>
    </r>
    <r>
      <rPr>
        <b/>
        <sz val="14"/>
        <rFont val="Arial"/>
        <family val="2"/>
      </rPr>
      <t xml:space="preserve">                                                                                                                                                                                                                                                                                                                                                                                                                                                                                                                      </t>
    </r>
  </si>
  <si>
    <t xml:space="preserve">  </t>
  </si>
  <si>
    <r>
      <t xml:space="preserve">M&amp;E Studies </t>
    </r>
    <r>
      <rPr>
        <vertAlign val="superscript"/>
        <sz val="9"/>
        <rFont val="Arial"/>
        <family val="2"/>
      </rPr>
      <t>2</t>
    </r>
  </si>
  <si>
    <r>
      <t>Total Shifted  Gas/Electric</t>
    </r>
    <r>
      <rPr>
        <b/>
        <vertAlign val="superscript"/>
        <sz val="11"/>
        <rFont val="Arial"/>
        <family val="2"/>
      </rPr>
      <t xml:space="preserve">4 </t>
    </r>
  </si>
  <si>
    <r>
      <t>Other Measureable Benefits</t>
    </r>
    <r>
      <rPr>
        <b/>
        <vertAlign val="superscript"/>
        <sz val="12"/>
        <rFont val="Arial"/>
        <family val="2"/>
      </rPr>
      <t>3</t>
    </r>
  </si>
  <si>
    <r>
      <t>Amount of Energy Savings</t>
    </r>
    <r>
      <rPr>
        <b/>
        <vertAlign val="superscript"/>
        <sz val="12"/>
        <rFont val="Arial"/>
        <family val="2"/>
      </rPr>
      <t>3</t>
    </r>
  </si>
  <si>
    <r>
      <t>Enrollments Resulting from Leveraging Effort</t>
    </r>
    <r>
      <rPr>
        <b/>
        <vertAlign val="superscript"/>
        <sz val="12"/>
        <rFont val="Arial"/>
        <family val="2"/>
      </rPr>
      <t>4</t>
    </r>
  </si>
  <si>
    <r>
      <t>Coordination Type</t>
    </r>
    <r>
      <rPr>
        <b/>
        <vertAlign val="superscript"/>
        <sz val="12"/>
        <rFont val="Arial"/>
        <family val="2"/>
      </rPr>
      <t>1</t>
    </r>
  </si>
  <si>
    <r>
      <t>Methodology</t>
    </r>
    <r>
      <rPr>
        <b/>
        <vertAlign val="superscript"/>
        <sz val="12"/>
        <rFont val="Arial"/>
        <family val="2"/>
      </rPr>
      <t>5</t>
    </r>
  </si>
  <si>
    <r>
      <t>PY 2017 Energy Savings Assistance Program Annual Report
 ESA Program Table 14
Leveraging &amp; Integration</t>
    </r>
    <r>
      <rPr>
        <b/>
        <vertAlign val="superscript"/>
        <sz val="16"/>
        <rFont val="Arial"/>
        <family val="2"/>
      </rPr>
      <t>6</t>
    </r>
  </si>
  <si>
    <t>Note: Measurement and Evaluation studies authorized 2017 - 2020 budget is $500,000, where 2017 spending shown to be over for 2017 due to annualbudget allocation. See ESA Table 12.</t>
  </si>
  <si>
    <t>Total Recertification (L+M+N)</t>
  </si>
  <si>
    <r>
      <t>No Response</t>
    </r>
    <r>
      <rPr>
        <b/>
        <vertAlign val="superscript"/>
        <sz val="8"/>
        <rFont val="Arial"/>
        <family val="2"/>
      </rPr>
      <t>4</t>
    </r>
  </si>
  <si>
    <t>Failed PEV</t>
  </si>
  <si>
    <t>Combined (B+C+D)</t>
  </si>
  <si>
    <r>
      <t>Leveraging</t>
    </r>
    <r>
      <rPr>
        <b/>
        <vertAlign val="superscript"/>
        <sz val="9"/>
        <rFont val="Arial"/>
        <family val="2"/>
      </rPr>
      <t>3</t>
    </r>
  </si>
  <si>
    <t>Total New Enrollment (E+J)</t>
  </si>
  <si>
    <r>
      <t>Inter-Utility</t>
    </r>
    <r>
      <rPr>
        <b/>
        <vertAlign val="superscript"/>
        <sz val="9"/>
        <rFont val="Arial"/>
        <family val="2"/>
      </rPr>
      <t>1</t>
    </r>
  </si>
  <si>
    <r>
      <t>Intra-Utility</t>
    </r>
    <r>
      <rPr>
        <b/>
        <vertAlign val="superscript"/>
        <sz val="9"/>
        <rFont val="Arial"/>
        <family val="2"/>
      </rPr>
      <t>2</t>
    </r>
  </si>
  <si>
    <t>Total Attrition (P+Q+R+S)</t>
  </si>
  <si>
    <t>Total CARE Participants</t>
  </si>
  <si>
    <t>Penetration Rate % (W/X)</t>
  </si>
  <si>
    <t>Net Adjusted (K-T)</t>
  </si>
  <si>
    <t>Gross (K+O)</t>
  </si>
  <si>
    <t>% De-enrolled through HUV Post Enrollment Verification</t>
  </si>
  <si>
    <t xml:space="preserve">% of Total CARE Households De-enrolled </t>
  </si>
  <si>
    <r>
      <rPr>
        <b/>
        <vertAlign val="superscript"/>
        <sz val="10"/>
        <rFont val="Arial"/>
        <family val="2"/>
      </rPr>
      <t>1</t>
    </r>
    <r>
      <rPr>
        <sz val="10"/>
        <rFont val="Arial"/>
        <family val="2"/>
      </rPr>
      <t xml:space="preserve"> Rural includes zip codes classified as such according to the Goldsmith modification that was developed to identify small towns and rural areas within large metropolitan counties.</t>
    </r>
  </si>
  <si>
    <t>% of Households Total (C/B)</t>
  </si>
  <si>
    <r>
      <t>Households Recertified</t>
    </r>
    <r>
      <rPr>
        <b/>
        <vertAlign val="superscript"/>
        <sz val="10"/>
        <rFont val="Arial"/>
        <family val="2"/>
      </rPr>
      <t>2</t>
    </r>
  </si>
  <si>
    <r>
      <t>Households Requested to Recertify</t>
    </r>
    <r>
      <rPr>
        <b/>
        <vertAlign val="superscript"/>
        <sz val="10"/>
        <rFont val="Arial"/>
        <family val="2"/>
      </rPr>
      <t>1</t>
    </r>
  </si>
  <si>
    <r>
      <t>Households De-enrolled</t>
    </r>
    <r>
      <rPr>
        <b/>
        <vertAlign val="superscript"/>
        <sz val="10"/>
        <rFont val="Arial"/>
        <family val="2"/>
      </rPr>
      <t>3</t>
    </r>
  </si>
  <si>
    <r>
      <t>Recertification Rate %</t>
    </r>
    <r>
      <rPr>
        <b/>
        <vertAlign val="superscript"/>
        <sz val="10"/>
        <rFont val="Arial"/>
        <family val="2"/>
      </rPr>
      <t xml:space="preserve">4 </t>
    </r>
    <r>
      <rPr>
        <b/>
        <sz val="10"/>
        <rFont val="Arial"/>
        <family val="2"/>
      </rPr>
      <t>(E/C)</t>
    </r>
  </si>
  <si>
    <t>% of Total Households De-enrolled (F/B)</t>
  </si>
  <si>
    <t>Removed (No Response)</t>
  </si>
  <si>
    <r>
      <t>Removed (Verified Ineligible)</t>
    </r>
    <r>
      <rPr>
        <b/>
        <vertAlign val="superscript"/>
        <sz val="10"/>
        <color theme="1"/>
        <rFont val="Arial"/>
        <family val="2"/>
      </rPr>
      <t>1</t>
    </r>
  </si>
  <si>
    <r>
      <t>Failed and Removed</t>
    </r>
    <r>
      <rPr>
        <b/>
        <vertAlign val="superscript"/>
        <sz val="10"/>
        <color theme="1"/>
        <rFont val="Arial"/>
        <family val="2"/>
      </rPr>
      <t>2</t>
    </r>
  </si>
  <si>
    <r>
      <t>Ineligible</t>
    </r>
    <r>
      <rPr>
        <b/>
        <vertAlign val="superscript"/>
        <sz val="10"/>
        <color theme="1"/>
        <rFont val="Arial"/>
        <family val="2"/>
      </rPr>
      <t>3</t>
    </r>
  </si>
  <si>
    <r>
      <t>Removed</t>
    </r>
    <r>
      <rPr>
        <b/>
        <vertAlign val="superscript"/>
        <sz val="10"/>
        <color theme="1"/>
        <rFont val="Arial"/>
        <family val="2"/>
      </rPr>
      <t>4</t>
    </r>
  </si>
  <si>
    <t>Appeals Denied</t>
  </si>
  <si>
    <t>Appeals Approved</t>
  </si>
  <si>
    <r>
      <t>Number of Customer Enrollments</t>
    </r>
    <r>
      <rPr>
        <b/>
        <vertAlign val="superscript"/>
        <sz val="11"/>
        <rFont val="Arial"/>
        <family val="2"/>
      </rPr>
      <t>1</t>
    </r>
  </si>
  <si>
    <r>
      <rPr>
        <vertAlign val="superscript"/>
        <sz val="10"/>
        <rFont val="Arial"/>
        <family val="2"/>
      </rPr>
      <t>2</t>
    </r>
    <r>
      <rPr>
        <sz val="10"/>
        <rFont val="Arial"/>
        <family val="2"/>
      </rPr>
      <t xml:space="preserve"> Total homes reported treated by SCE in 2017, within the joint SoCalGas-SCE territory, that were not treated by SoCalGas in 2017 for the reasons provided at right. In addition to the homes shown in this table, there were 10,648 homes reported treated by SCE in 2017 within SoCalGas-SCE joint territory that could not be matched to a SoCalGas service address and therefore could not be assessed as to whether they were jointly treated. The table also excludes additional units reported treated by SCE but not by SoCalGas in 2017, within the joint SCE-SoCalGas territory, as follows: 21,290 homes treated in prior years 2002-2016 by SoCalGas; 3,163 homes not jointly treated for unknown reasons; 1,852 homes for which a SoCalGas enrollment remained in progress at year end.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</si>
</sst>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8">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
    <numFmt numFmtId="165" formatCode="#,##0.00;[Red]#,##0.00"/>
    <numFmt numFmtId="166" formatCode="_(* #,##0_);_(* \(#,##0\);_(* &quot;-&quot;??_);_(@_)"/>
    <numFmt numFmtId="167" formatCode="_(&quot;$&quot;* #,##0_);_(&quot;$&quot;* \(#,##0\);_(&quot;$&quot;* &quot;-&quot;??_);_(@_)"/>
    <numFmt numFmtId="168" formatCode="0.000"/>
    <numFmt numFmtId="169" formatCode="yymmmmdd"/>
    <numFmt numFmtId="170" formatCode="#,##0.00&quot; $&quot;;\-#,##0.00&quot; $&quot;"/>
    <numFmt numFmtId="171" formatCode=";;;"/>
    <numFmt numFmtId="172" formatCode="dd/mm/yy"/>
    <numFmt numFmtId="173" formatCode="0.0%"/>
    <numFmt numFmtId="174" formatCode="[$-409]mmm\-yy;@"/>
    <numFmt numFmtId="175" formatCode="_(* #,##0.0_);_(* \(#,##0.0\);_(* &quot;-&quot;??_);_(@_)"/>
    <numFmt numFmtId="176" formatCode="General_)"/>
    <numFmt numFmtId="177" formatCode="[$-409]mmmm\ d\,\ yyyy;@"/>
    <numFmt numFmtId="178" formatCode="_-* #,##0.00\ _D_M_-;\-* #,##0.00\ _D_M_-;_-* &quot;-&quot;??\ _D_M_-;_-@_-"/>
    <numFmt numFmtId="179" formatCode="_-* #,##0.00\ &quot;DM&quot;_-;\-* #,##0.00\ &quot;DM&quot;_-;_-* &quot;-&quot;??\ &quot;DM&quot;_-;_-@_-"/>
    <numFmt numFmtId="180" formatCode="_(* #,##0.000_);_(* \(#,##0.000\);_(* &quot;-&quot;??_);_(@_)"/>
    <numFmt numFmtId="181" formatCode="_(* #,##0.0000_);_(* \(#,##0.0000\);_(* &quot;-&quot;??_);_(@_)"/>
    <numFmt numFmtId="182" formatCode="_([$$-409]* #,##0_);_([$$-409]* \(#,##0\);_([$$-409]* &quot;-&quot;??_);_(@_)"/>
    <numFmt numFmtId="183" formatCode="#,##0;[Red]#,##0"/>
    <numFmt numFmtId="184" formatCode="#,##0.0_);\(#,##0.0\)"/>
  </numFmts>
  <fonts count="179">
    <font>
      <sz val="10"/>
      <name val="Arial"/>
    </font>
    <font>
      <sz val="12"/>
      <color theme="1"/>
      <name val="Cambria"/>
      <family val="2"/>
    </font>
    <font>
      <sz val="12"/>
      <color theme="1"/>
      <name val="Cambria"/>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b/>
      <sz val="12"/>
      <name val="Arial"/>
      <family val="2"/>
    </font>
    <font>
      <sz val="10"/>
      <name val="Arial"/>
      <family val="2"/>
    </font>
    <font>
      <sz val="8"/>
      <name val="Arial"/>
      <family val="2"/>
    </font>
    <font>
      <sz val="11"/>
      <name val="Arial"/>
      <family val="2"/>
    </font>
    <font>
      <sz val="12"/>
      <name val="Arial"/>
      <family val="2"/>
    </font>
    <font>
      <sz val="9"/>
      <name val="Times New Roman"/>
      <family val="1"/>
    </font>
    <font>
      <sz val="12"/>
      <name val="Times New Roman"/>
      <family val="1"/>
    </font>
    <font>
      <vertAlign val="superscript"/>
      <sz val="11"/>
      <name val="Arial"/>
      <family val="2"/>
    </font>
    <font>
      <b/>
      <sz val="12"/>
      <name val="Arial"/>
      <family val="2"/>
    </font>
    <font>
      <b/>
      <sz val="11"/>
      <color indexed="10"/>
      <name val="Arial"/>
      <family val="2"/>
    </font>
    <font>
      <sz val="10"/>
      <color indexed="8"/>
      <name val="MS Sans Serif"/>
      <family val="2"/>
    </font>
    <font>
      <sz val="10"/>
      <color indexed="8"/>
      <name val="Arial"/>
      <family val="2"/>
    </font>
    <font>
      <b/>
      <u/>
      <sz val="11"/>
      <color indexed="37"/>
      <name val="Arial"/>
      <family val="2"/>
    </font>
    <font>
      <b/>
      <sz val="18"/>
      <name val="Arial"/>
      <family val="2"/>
    </font>
    <font>
      <sz val="10"/>
      <color indexed="12"/>
      <name val="Arial"/>
      <family val="2"/>
    </font>
    <font>
      <sz val="7"/>
      <name val="Small Fonts"/>
      <family val="2"/>
    </font>
    <font>
      <sz val="10"/>
      <name val="Tahoma"/>
      <family val="2"/>
    </font>
    <font>
      <sz val="8"/>
      <color indexed="12"/>
      <name val="Arial"/>
      <family val="2"/>
    </font>
    <font>
      <b/>
      <sz val="11"/>
      <name val="Arial"/>
      <family val="2"/>
    </font>
    <font>
      <b/>
      <vertAlign val="superscript"/>
      <sz val="11"/>
      <name val="Arial"/>
      <family val="2"/>
    </font>
    <font>
      <i/>
      <sz val="11"/>
      <name val="Arial"/>
      <family val="2"/>
    </font>
    <font>
      <sz val="11"/>
      <color indexed="22"/>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14"/>
      <name val="Arial"/>
      <family val="2"/>
    </font>
    <font>
      <b/>
      <sz val="10"/>
      <color indexed="8"/>
      <name val="Arial"/>
      <family val="2"/>
    </font>
    <font>
      <sz val="10"/>
      <name val="Arial"/>
      <family val="2"/>
    </font>
    <font>
      <sz val="10"/>
      <name val="Helv"/>
      <charset val="204"/>
    </font>
    <font>
      <b/>
      <sz val="10"/>
      <color indexed="39"/>
      <name val="Arial"/>
      <family val="2"/>
    </font>
    <font>
      <b/>
      <sz val="11"/>
      <color indexed="9"/>
      <name val="Arial"/>
      <family val="2"/>
    </font>
    <font>
      <b/>
      <i/>
      <sz val="11"/>
      <color indexed="9"/>
      <name val="Arial"/>
      <family val="2"/>
    </font>
    <font>
      <b/>
      <sz val="9"/>
      <name val="Arial"/>
      <family val="2"/>
    </font>
    <font>
      <b/>
      <sz val="8"/>
      <name val="Arial"/>
      <family val="2"/>
    </font>
    <font>
      <b/>
      <sz val="12"/>
      <color indexed="8"/>
      <name val="Arial"/>
      <family val="2"/>
    </font>
    <font>
      <i/>
      <sz val="8"/>
      <color indexed="8"/>
      <name val="Arial"/>
      <family val="2"/>
    </font>
    <font>
      <sz val="10"/>
      <color indexed="56"/>
      <name val="Arial"/>
      <family val="2"/>
    </font>
    <font>
      <sz val="9"/>
      <name val="Arial"/>
      <family val="2"/>
    </font>
    <font>
      <sz val="10"/>
      <color indexed="39"/>
      <name val="Arial"/>
      <family val="2"/>
    </font>
    <font>
      <sz val="12"/>
      <color indexed="9"/>
      <name val="Arial"/>
      <family val="2"/>
    </font>
    <font>
      <i/>
      <sz val="12"/>
      <color indexed="9"/>
      <name val="Arial"/>
      <family val="2"/>
    </font>
    <font>
      <sz val="8"/>
      <color indexed="8"/>
      <name val="Arial"/>
      <family val="2"/>
    </font>
    <font>
      <sz val="11"/>
      <color indexed="9"/>
      <name val="Arial"/>
      <family val="2"/>
    </font>
    <font>
      <i/>
      <sz val="11"/>
      <color indexed="9"/>
      <name val="Arial"/>
      <family val="2"/>
    </font>
    <font>
      <b/>
      <sz val="11"/>
      <color indexed="56"/>
      <name val="Arial"/>
      <family val="2"/>
    </font>
    <font>
      <b/>
      <i/>
      <sz val="11"/>
      <color indexed="56"/>
      <name val="Arial"/>
      <family val="2"/>
    </font>
    <font>
      <b/>
      <sz val="11"/>
      <color indexed="18"/>
      <name val="Arial Narrow"/>
      <family val="2"/>
    </font>
    <font>
      <sz val="10"/>
      <color indexed="10"/>
      <name val="Arial"/>
      <family val="2"/>
    </font>
    <font>
      <sz val="9"/>
      <color indexed="20"/>
      <name val="Arial"/>
      <family val="2"/>
    </font>
    <font>
      <sz val="9"/>
      <color indexed="8"/>
      <name val="Arial"/>
      <family val="2"/>
    </font>
    <font>
      <b/>
      <sz val="9"/>
      <color indexed="8"/>
      <name val="Arial"/>
      <family val="2"/>
    </font>
    <font>
      <sz val="9"/>
      <name val="Arial"/>
      <family val="2"/>
    </font>
    <font>
      <sz val="10"/>
      <name val="Arial"/>
      <family val="2"/>
    </font>
    <font>
      <b/>
      <sz val="12"/>
      <color indexed="8"/>
      <name val="Arial"/>
      <family val="2"/>
    </font>
    <font>
      <b/>
      <sz val="8"/>
      <color indexed="8"/>
      <name val="Arial"/>
      <family val="2"/>
    </font>
    <font>
      <b/>
      <sz val="9"/>
      <name val="Arial"/>
      <family val="2"/>
    </font>
    <font>
      <sz val="11"/>
      <color theme="1"/>
      <name val="Calibri"/>
      <family val="2"/>
      <scheme val="minor"/>
    </font>
    <font>
      <b/>
      <vertAlign val="superscript"/>
      <sz val="10"/>
      <name val="Arial"/>
      <family val="2"/>
    </font>
    <font>
      <vertAlign val="superscript"/>
      <sz val="10"/>
      <name val="Arial"/>
      <family val="2"/>
    </font>
    <font>
      <b/>
      <sz val="11"/>
      <color indexed="8"/>
      <name val="Arial"/>
      <family val="2"/>
    </font>
    <font>
      <sz val="12"/>
      <name val="Calibri"/>
      <family val="2"/>
    </font>
    <font>
      <b/>
      <sz val="10"/>
      <color theme="1"/>
      <name val="Arial"/>
      <family val="2"/>
    </font>
    <font>
      <b/>
      <vertAlign val="superscript"/>
      <sz val="10"/>
      <color theme="1"/>
      <name val="Arial"/>
      <family val="2"/>
    </font>
    <font>
      <vertAlign val="superscript"/>
      <sz val="10"/>
      <color theme="1"/>
      <name val="Arial"/>
      <family val="2"/>
    </font>
    <font>
      <b/>
      <vertAlign val="superscript"/>
      <sz val="9"/>
      <name val="Arial"/>
      <family val="2"/>
    </font>
    <font>
      <b/>
      <sz val="9"/>
      <color theme="0" tint="-0.499984740745262"/>
      <name val="Arial"/>
      <family val="2"/>
    </font>
    <font>
      <i/>
      <sz val="9"/>
      <name val="Arial"/>
      <family val="2"/>
    </font>
    <font>
      <vertAlign val="superscript"/>
      <sz val="9"/>
      <name val="Arial"/>
      <family val="2"/>
    </font>
    <font>
      <b/>
      <sz val="11"/>
      <color indexed="8"/>
      <name val="Calibri"/>
      <family val="2"/>
    </font>
    <font>
      <b/>
      <sz val="18"/>
      <color indexed="62"/>
      <name val="Cambria"/>
      <family val="2"/>
    </font>
    <font>
      <sz val="9"/>
      <color rgb="FF060AB6"/>
      <name val="Arial"/>
      <family val="2"/>
    </font>
    <font>
      <sz val="10"/>
      <name val="Arial"/>
      <family val="2"/>
    </font>
    <font>
      <sz val="11"/>
      <name val="Interstate-LightCondensed"/>
    </font>
    <font>
      <b/>
      <sz val="15"/>
      <color indexed="56"/>
      <name val="Calibri"/>
      <family val="2"/>
    </font>
    <font>
      <b/>
      <sz val="13"/>
      <color indexed="56"/>
      <name val="Calibri"/>
      <family val="2"/>
    </font>
    <font>
      <sz val="11"/>
      <color indexed="10"/>
      <name val="Arial"/>
      <family val="2"/>
    </font>
    <font>
      <sz val="7"/>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b/>
      <sz val="11"/>
      <color indexed="9"/>
      <name val="Arial Narrow"/>
      <family val="2"/>
    </font>
    <font>
      <sz val="11"/>
      <color indexed="18"/>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sz val="18"/>
      <color indexed="18"/>
      <name val="Arial"/>
      <family val="2"/>
    </font>
    <font>
      <u/>
      <sz val="10"/>
      <color indexed="12"/>
      <name val="Arial"/>
      <family val="2"/>
    </font>
    <font>
      <sz val="10"/>
      <color theme="1"/>
      <name val="Arial"/>
      <family val="2"/>
    </font>
    <font>
      <b/>
      <sz val="11"/>
      <color indexed="62"/>
      <name val="Calibri"/>
      <family val="2"/>
    </font>
    <font>
      <b/>
      <sz val="15"/>
      <color indexed="62"/>
      <name val="Calibri"/>
      <family val="2"/>
    </font>
    <font>
      <b/>
      <sz val="13"/>
      <color indexed="62"/>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16"/>
      <name val="Calibri"/>
      <family val="2"/>
    </font>
    <font>
      <b/>
      <sz val="11"/>
      <color indexed="53"/>
      <name val="Calibri"/>
      <family val="2"/>
    </font>
    <font>
      <i/>
      <sz val="10"/>
      <color indexed="23"/>
      <name val="Arial"/>
      <family val="2"/>
    </font>
    <font>
      <sz val="11"/>
      <color indexed="48"/>
      <name val="Calibri"/>
      <family val="2"/>
    </font>
    <font>
      <sz val="11"/>
      <color indexed="53"/>
      <name val="Calibri"/>
      <family val="2"/>
    </font>
    <font>
      <sz val="19"/>
      <color indexed="48"/>
      <name val="Arial"/>
      <family val="2"/>
    </font>
    <font>
      <sz val="11"/>
      <color indexed="8"/>
      <name val="Arial"/>
      <family val="2"/>
    </font>
    <font>
      <sz val="11"/>
      <color theme="1"/>
      <name val="Arial"/>
      <family val="2"/>
    </font>
    <font>
      <sz val="11"/>
      <color rgb="FF000000"/>
      <name val="Arial"/>
      <family val="2"/>
    </font>
    <font>
      <sz val="10"/>
      <name val="Arial"/>
      <family val="2"/>
    </font>
    <font>
      <b/>
      <vertAlign val="superscript"/>
      <sz val="10"/>
      <color indexed="8"/>
      <name val="Arial"/>
      <family val="2"/>
    </font>
    <font>
      <b/>
      <vertAlign val="superscript"/>
      <sz val="14"/>
      <name val="Arial"/>
      <family val="2"/>
    </font>
    <font>
      <sz val="10"/>
      <color rgb="FFFF0000"/>
      <name val="Arial"/>
      <family val="2"/>
    </font>
    <font>
      <b/>
      <sz val="14"/>
      <color rgb="FF0070C0"/>
      <name val="Calibri"/>
      <family val="2"/>
    </font>
    <font>
      <b/>
      <sz val="16"/>
      <color rgb="FFFF0000"/>
      <name val="Arial"/>
      <family val="2"/>
    </font>
    <font>
      <sz val="16"/>
      <name val="Arial"/>
      <family val="2"/>
    </font>
    <font>
      <b/>
      <sz val="10"/>
      <color rgb="FFFF0000"/>
      <name val="Arial"/>
      <family val="2"/>
    </font>
    <font>
      <strike/>
      <sz val="10"/>
      <color rgb="FFFF0000"/>
      <name val="Arial"/>
      <family val="2"/>
    </font>
    <font>
      <b/>
      <sz val="12"/>
      <color rgb="FFFF0000"/>
      <name val="Arial"/>
      <family val="2"/>
    </font>
    <font>
      <strike/>
      <sz val="11"/>
      <name val="Arial"/>
      <family val="2"/>
    </font>
    <font>
      <b/>
      <strike/>
      <sz val="11"/>
      <name val="Arial"/>
      <family val="2"/>
    </font>
    <font>
      <b/>
      <sz val="16"/>
      <name val="Arial"/>
      <family val="2"/>
    </font>
    <font>
      <b/>
      <strike/>
      <sz val="11"/>
      <color rgb="FFFF0000"/>
      <name val="Arial"/>
      <family val="2"/>
    </font>
    <font>
      <strike/>
      <sz val="11"/>
      <color rgb="FFFF0000"/>
      <name val="Arial"/>
      <family val="2"/>
    </font>
    <font>
      <b/>
      <sz val="14"/>
      <name val="Calibri"/>
      <family val="2"/>
    </font>
    <font>
      <b/>
      <vertAlign val="superscript"/>
      <sz val="8"/>
      <name val="Arial"/>
      <family val="2"/>
    </font>
    <font>
      <b/>
      <strike/>
      <sz val="12"/>
      <color rgb="FFFF0000"/>
      <name val="Arial"/>
      <family val="2"/>
    </font>
    <font>
      <b/>
      <vertAlign val="superscript"/>
      <sz val="12"/>
      <name val="Arial"/>
      <family val="2"/>
    </font>
    <font>
      <b/>
      <vertAlign val="superscript"/>
      <sz val="16"/>
      <name val="Arial"/>
      <family val="2"/>
    </font>
    <font>
      <strike/>
      <sz val="10"/>
      <name val="Arial"/>
      <family val="2"/>
    </font>
    <font>
      <vertAlign val="superscript"/>
      <sz val="12"/>
      <name val="Arial"/>
      <family val="2"/>
    </font>
    <font>
      <sz val="11"/>
      <color rgb="FF00B050"/>
      <name val="Arial"/>
      <family val="2"/>
    </font>
    <font>
      <sz val="10"/>
      <color rgb="FF000000"/>
      <name val="Arial"/>
      <family val="2"/>
    </font>
    <font>
      <sz val="11"/>
      <color theme="1"/>
      <name val="Cordia New"/>
      <family val="2"/>
    </font>
    <font>
      <b/>
      <sz val="11"/>
      <name val="Calibri"/>
      <family val="2"/>
      <scheme val="minor"/>
    </font>
    <font>
      <sz val="11"/>
      <name val="Calibri"/>
      <family val="2"/>
      <scheme val="minor"/>
    </font>
    <font>
      <b/>
      <sz val="11"/>
      <color rgb="FF0070C0"/>
      <name val="Calibri"/>
      <family val="2"/>
      <scheme val="minor"/>
    </font>
    <font>
      <b/>
      <sz val="11"/>
      <color theme="1"/>
      <name val="Arial"/>
      <family val="2"/>
    </font>
    <font>
      <b/>
      <vertAlign val="superscript"/>
      <sz val="11"/>
      <color theme="1"/>
      <name val="Arial"/>
      <family val="2"/>
    </font>
    <font>
      <b/>
      <sz val="11"/>
      <color rgb="FFFF0000"/>
      <name val="Arial"/>
      <family val="2"/>
    </font>
    <font>
      <b/>
      <vertAlign val="superscript"/>
      <sz val="11"/>
      <color indexed="8"/>
      <name val="Arial"/>
      <family val="2"/>
    </font>
  </fonts>
  <fills count="11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43"/>
        <bgColor indexed="64"/>
      </patternFill>
    </fill>
    <fill>
      <patternFill patternType="solid">
        <fgColor indexed="31"/>
        <bgColor indexed="43"/>
      </patternFill>
    </fill>
    <fill>
      <patternFill patternType="solid">
        <fgColor indexed="44"/>
        <bgColor indexed="43"/>
      </patternFill>
    </fill>
    <fill>
      <patternFill patternType="solid">
        <fgColor indexed="21"/>
        <bgColor indexed="64"/>
      </patternFill>
    </fill>
    <fill>
      <patternFill patternType="solid">
        <fgColor indexed="37"/>
      </patternFill>
    </fill>
    <fill>
      <patternFill patternType="solid">
        <fgColor indexed="30"/>
        <bgColor indexed="30"/>
      </patternFill>
    </fill>
    <fill>
      <patternFill patternType="solid">
        <fgColor indexed="22"/>
        <bgColor indexed="40"/>
      </patternFill>
    </fill>
    <fill>
      <patternFill patternType="solid">
        <fgColor indexed="55"/>
        <bgColor indexed="64"/>
      </patternFill>
    </fill>
    <fill>
      <patternFill patternType="solid">
        <fgColor indexed="50"/>
      </patternFill>
    </fill>
    <fill>
      <patternFill patternType="lightUp">
        <fgColor indexed="48"/>
        <bgColor indexed="22"/>
      </patternFill>
    </fill>
    <fill>
      <patternFill patternType="solid">
        <fgColor indexed="54"/>
        <bgColor indexed="64"/>
      </patternFill>
    </fill>
    <fill>
      <patternFill patternType="solid">
        <fgColor indexed="40"/>
      </patternFill>
    </fill>
    <fill>
      <patternFill patternType="solid">
        <fgColor indexed="9"/>
        <bgColor indexed="64"/>
      </patternFill>
    </fill>
    <fill>
      <patternFill patternType="solid">
        <fgColor indexed="31"/>
        <bgColor indexed="54"/>
      </patternFill>
    </fill>
    <fill>
      <patternFill patternType="solid">
        <fgColor indexed="40"/>
        <bgColor indexed="64"/>
      </patternFill>
    </fill>
    <fill>
      <patternFill patternType="solid">
        <fgColor indexed="41"/>
        <bgColor indexed="64"/>
      </patternFill>
    </fill>
    <fill>
      <patternFill patternType="solid">
        <fgColor indexed="35"/>
        <bgColor indexed="64"/>
      </patternFill>
    </fill>
    <fill>
      <patternFill patternType="solid">
        <fgColor indexed="41"/>
      </patternFill>
    </fill>
    <fill>
      <patternFill patternType="solid">
        <fgColor indexed="10"/>
        <bgColor indexed="64"/>
      </patternFill>
    </fill>
    <fill>
      <patternFill patternType="solid">
        <fgColor indexed="31"/>
        <bgColor indexed="64"/>
      </patternFill>
    </fill>
    <fill>
      <patternFill patternType="solid">
        <fgColor indexed="30"/>
        <bgColor indexed="40"/>
      </patternFill>
    </fill>
    <fill>
      <patternFill patternType="solid">
        <fgColor indexed="14"/>
        <bgColor indexed="64"/>
      </patternFill>
    </fill>
    <fill>
      <patternFill patternType="solid">
        <fgColor theme="0"/>
        <bgColor indexed="64"/>
      </patternFill>
    </fill>
    <fill>
      <patternFill patternType="solid">
        <fgColor theme="0" tint="-0.249977111117893"/>
        <bgColor indexed="64"/>
      </patternFill>
    </fill>
    <fill>
      <patternFill patternType="solid">
        <fgColor rgb="FF92CDDC"/>
        <bgColor indexed="64"/>
      </patternFill>
    </fill>
    <fill>
      <patternFill patternType="solid">
        <fgColor rgb="FFB6DDE8"/>
        <bgColor indexed="64"/>
      </patternFill>
    </fill>
    <fill>
      <patternFill patternType="solid">
        <fgColor theme="0" tint="-0.14999847407452621"/>
        <bgColor indexed="64"/>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26"/>
        <bgColor indexed="26"/>
      </patternFill>
    </fill>
    <fill>
      <patternFill patternType="solid">
        <fgColor indexed="47"/>
        <bgColor indexed="47"/>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9"/>
      </patternFill>
    </fill>
    <fill>
      <patternFill patternType="solid">
        <fgColor indexed="47"/>
        <bgColor indexed="64"/>
      </patternFill>
    </fill>
    <fill>
      <patternFill patternType="lightUp">
        <fgColor indexed="54"/>
        <bgColor indexed="41"/>
      </patternFill>
    </fill>
    <fill>
      <patternFill patternType="solid">
        <fgColor indexed="5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8"/>
        <bgColor indexed="48"/>
      </patternFill>
    </fill>
    <fill>
      <patternFill patternType="solid">
        <fgColor indexed="25"/>
        <bgColor indexed="25"/>
      </patternFill>
    </fill>
    <fill>
      <patternFill patternType="solid">
        <fgColor indexed="23"/>
        <bgColor indexed="23"/>
      </patternFill>
    </fill>
    <fill>
      <patternFill patternType="solid">
        <fgColor indexed="49"/>
        <bgColor indexed="49"/>
      </patternFill>
    </fill>
    <fill>
      <patternFill patternType="solid">
        <fgColor indexed="52"/>
        <bgColor indexed="52"/>
      </patternFill>
    </fill>
    <fill>
      <patternFill patternType="solid">
        <fgColor indexed="9"/>
        <bgColor indexed="9"/>
      </patternFill>
    </fill>
    <fill>
      <patternFill patternType="solid">
        <fgColor indexed="42"/>
        <bgColor indexed="42"/>
      </patternFill>
    </fill>
    <fill>
      <patternFill patternType="lightUp">
        <fgColor indexed="48"/>
        <bgColor indexed="41"/>
      </patternFill>
    </fill>
    <fill>
      <patternFill patternType="solid">
        <fgColor indexed="15"/>
      </patternFill>
    </fill>
    <fill>
      <patternFill patternType="solid">
        <fgColor rgb="FFFFFFFF"/>
        <bgColor indexed="64"/>
      </patternFill>
    </fill>
    <fill>
      <patternFill patternType="solid">
        <fgColor theme="6" tint="0.79998168889431442"/>
        <bgColor indexed="64"/>
      </patternFill>
    </fill>
  </fills>
  <borders count="112">
    <border>
      <left/>
      <right/>
      <top/>
      <bottom/>
      <diagonal/>
    </border>
    <border>
      <left style="double">
        <color indexed="64"/>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right/>
      <top/>
      <bottom style="thick">
        <color indexed="22"/>
      </bottom>
      <diagonal/>
    </border>
    <border>
      <left/>
      <right/>
      <top/>
      <bottom style="medium">
        <color indexed="22"/>
      </bottom>
      <diagonal/>
    </border>
    <border>
      <left/>
      <right/>
      <top style="medium">
        <color indexed="22"/>
      </top>
      <bottom style="medium">
        <color indexed="22"/>
      </bottom>
      <diagonal/>
    </border>
    <border>
      <left style="thin">
        <color indexed="51"/>
      </left>
      <right style="thin">
        <color indexed="51"/>
      </right>
      <top/>
      <bottom/>
      <diagonal/>
    </border>
    <border>
      <left/>
      <right/>
      <top style="double">
        <color indexed="0"/>
      </top>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thin">
        <color indexed="64"/>
      </left>
      <right style="medium">
        <color indexed="64"/>
      </right>
      <top/>
      <bottom/>
      <diagonal/>
    </border>
    <border>
      <left style="thin">
        <color indexed="64"/>
      </left>
      <right style="thin">
        <color indexed="64"/>
      </right>
      <top/>
      <bottom/>
      <diagonal/>
    </border>
    <border>
      <left style="medium">
        <color indexed="64"/>
      </left>
      <right style="thin">
        <color indexed="64"/>
      </right>
      <top/>
      <bottom/>
      <diagonal/>
    </border>
    <border>
      <left/>
      <right style="medium">
        <color rgb="FF000000"/>
      </right>
      <top style="medium">
        <color indexed="64"/>
      </top>
      <bottom style="medium">
        <color indexed="64"/>
      </bottom>
      <diagonal/>
    </border>
    <border>
      <left style="medium">
        <color indexed="64"/>
      </left>
      <right style="medium">
        <color indexed="64"/>
      </right>
      <top/>
      <bottom/>
      <diagonal/>
    </border>
    <border>
      <left style="thin">
        <color indexed="64"/>
      </left>
      <right/>
      <top/>
      <bottom style="medium">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top style="thin">
        <color indexed="64"/>
      </top>
      <bottom/>
      <diagonal/>
    </border>
    <border>
      <left/>
      <right/>
      <top/>
      <bottom style="thick">
        <color indexed="62"/>
      </bottom>
      <diagonal/>
    </border>
    <border>
      <left/>
      <right/>
      <top style="thin">
        <color indexed="62"/>
      </top>
      <bottom style="double">
        <color indexed="62"/>
      </bottom>
      <diagonal/>
    </border>
    <border>
      <left/>
      <right/>
      <top/>
      <bottom style="thick">
        <color indexed="4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8"/>
      </bottom>
      <diagonal/>
    </border>
    <border>
      <left/>
      <right/>
      <top/>
      <bottom style="medium">
        <color indexed="24"/>
      </bottom>
      <diagonal/>
    </border>
    <border>
      <left/>
      <right/>
      <top/>
      <bottom style="double">
        <color indexed="53"/>
      </bottom>
      <diagonal/>
    </border>
    <border>
      <left style="thin">
        <color indexed="41"/>
      </left>
      <right style="thin">
        <color indexed="48"/>
      </right>
      <top style="medium">
        <color indexed="41"/>
      </top>
      <bottom style="thin">
        <color indexed="48"/>
      </bottom>
      <diagonal/>
    </border>
    <border>
      <left/>
      <right/>
      <top style="thin">
        <color indexed="48"/>
      </top>
      <bottom style="double">
        <color indexed="48"/>
      </bottom>
      <diagonal/>
    </border>
    <border>
      <left style="thin">
        <color indexed="64"/>
      </left>
      <right/>
      <top style="thin">
        <color indexed="64"/>
      </top>
      <bottom style="medium">
        <color indexed="64"/>
      </bottom>
      <diagonal/>
    </border>
    <border>
      <left/>
      <right style="medium">
        <color indexed="64"/>
      </right>
      <top style="thin">
        <color indexed="64"/>
      </top>
      <bottom/>
      <diagonal/>
    </border>
    <border>
      <left/>
      <right/>
      <top style="thin">
        <color auto="1"/>
      </top>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right style="medium">
        <color indexed="64"/>
      </right>
      <top/>
      <bottom style="thin">
        <color indexed="64"/>
      </bottom>
      <diagonal/>
    </border>
  </borders>
  <cellStyleXfs count="47437">
    <xf numFmtId="0" fontId="0" fillId="0" borderId="0"/>
    <xf numFmtId="0" fontId="38" fillId="2" borderId="0" applyNumberFormat="0" applyBorder="0" applyAlignment="0" applyProtection="0"/>
    <xf numFmtId="0" fontId="38" fillId="3" borderId="0" applyNumberFormat="0" applyBorder="0" applyAlignment="0" applyProtection="0"/>
    <xf numFmtId="0" fontId="38" fillId="4" borderId="0" applyNumberFormat="0" applyBorder="0" applyAlignment="0" applyProtection="0"/>
    <xf numFmtId="0" fontId="38" fillId="5" borderId="0" applyNumberFormat="0" applyBorder="0" applyAlignment="0" applyProtection="0"/>
    <xf numFmtId="0" fontId="38" fillId="6" borderId="0" applyNumberFormat="0" applyBorder="0" applyAlignment="0" applyProtection="0"/>
    <xf numFmtId="0" fontId="38" fillId="7" borderId="0" applyNumberFormat="0" applyBorder="0" applyAlignment="0" applyProtection="0"/>
    <xf numFmtId="0" fontId="38" fillId="8" borderId="0" applyNumberFormat="0" applyBorder="0" applyAlignment="0" applyProtection="0"/>
    <xf numFmtId="0" fontId="38" fillId="9" borderId="0" applyNumberFormat="0" applyBorder="0" applyAlignment="0" applyProtection="0"/>
    <xf numFmtId="0" fontId="38" fillId="10" borderId="0" applyNumberFormat="0" applyBorder="0" applyAlignment="0" applyProtection="0"/>
    <xf numFmtId="0" fontId="38" fillId="5" borderId="0" applyNumberFormat="0" applyBorder="0" applyAlignment="0" applyProtection="0"/>
    <xf numFmtId="0" fontId="38" fillId="8" borderId="0" applyNumberFormat="0" applyBorder="0" applyAlignment="0" applyProtection="0"/>
    <xf numFmtId="0" fontId="38" fillId="11" borderId="0" applyNumberFormat="0" applyBorder="0" applyAlignment="0" applyProtection="0"/>
    <xf numFmtId="0" fontId="39" fillId="12"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7" borderId="0" applyNumberFormat="0" applyBorder="0" applyAlignment="0" applyProtection="0"/>
    <xf numFmtId="0" fontId="39" fillId="18"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9" borderId="0" applyNumberFormat="0" applyBorder="0" applyAlignment="0" applyProtection="0"/>
    <xf numFmtId="169" fontId="25" fillId="20" borderId="1">
      <alignment horizontal="center" vertical="center"/>
    </xf>
    <xf numFmtId="169" fontId="25" fillId="20" borderId="1">
      <alignment horizontal="center" vertical="center"/>
    </xf>
    <xf numFmtId="169" fontId="25" fillId="20" borderId="1">
      <alignment horizontal="center" vertical="center"/>
    </xf>
    <xf numFmtId="0" fontId="40" fillId="3" borderId="0" applyNumberFormat="0" applyBorder="0" applyAlignment="0" applyProtection="0"/>
    <xf numFmtId="0" fontId="41" fillId="21" borderId="2" applyNumberFormat="0" applyAlignment="0" applyProtection="0"/>
    <xf numFmtId="0" fontId="42" fillId="22" borderId="3" applyNumberFormat="0" applyAlignment="0" applyProtection="0"/>
    <xf numFmtId="43" fontId="13" fillId="0" borderId="0" applyFont="0" applyFill="0" applyBorder="0" applyAlignment="0" applyProtection="0"/>
    <xf numFmtId="41" fontId="16" fillId="0" borderId="0" applyFont="0" applyFill="0" applyBorder="0" applyAlignment="0" applyProtection="0"/>
    <xf numFmtId="43" fontId="54"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54"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 fontId="13" fillId="0" borderId="0" applyFont="0" applyFill="0" applyBorder="0" applyAlignment="0" applyProtection="0"/>
    <xf numFmtId="3" fontId="54" fillId="0" borderId="0" applyFont="0" applyFill="0" applyBorder="0" applyAlignment="0" applyProtection="0"/>
    <xf numFmtId="3" fontId="16" fillId="0" borderId="0" applyFont="0" applyFill="0" applyBorder="0" applyAlignment="0" applyProtection="0"/>
    <xf numFmtId="3" fontId="16" fillId="0" borderId="0" applyFont="0" applyFill="0" applyBorder="0" applyAlignment="0" applyProtection="0"/>
    <xf numFmtId="3" fontId="54" fillId="0" borderId="0" applyFont="0" applyFill="0" applyBorder="0" applyAlignment="0" applyProtection="0"/>
    <xf numFmtId="3" fontId="16" fillId="0" borderId="0" applyFont="0" applyFill="0" applyBorder="0" applyAlignment="0" applyProtection="0"/>
    <xf numFmtId="3" fontId="16" fillId="0" borderId="0" applyFont="0" applyFill="0" applyBorder="0" applyAlignment="0" applyProtection="0"/>
    <xf numFmtId="44" fontId="13" fillId="0" borderId="0" applyFont="0" applyFill="0" applyBorder="0" applyAlignment="0" applyProtection="0"/>
    <xf numFmtId="44" fontId="54" fillId="0" borderId="0" applyFont="0" applyFill="0" applyBorder="0" applyAlignment="0" applyProtection="0"/>
    <xf numFmtId="44" fontId="54" fillId="0" borderId="0" applyFont="0" applyFill="0" applyBorder="0" applyAlignment="0" applyProtection="0"/>
    <xf numFmtId="44" fontId="16" fillId="0" borderId="0" applyFont="0" applyFill="0" applyBorder="0" applyAlignment="0" applyProtection="0"/>
    <xf numFmtId="0" fontId="13" fillId="0" borderId="0" applyFont="0" applyFill="0" applyBorder="0" applyAlignment="0" applyProtection="0"/>
    <xf numFmtId="0" fontId="54"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0" fontId="54" fillId="0" borderId="0" applyFont="0" applyFill="0" applyBorder="0" applyAlignment="0" applyProtection="0"/>
    <xf numFmtId="0" fontId="16" fillId="0" borderId="0" applyFont="0" applyFill="0" applyBorder="0" applyAlignment="0" applyProtection="0"/>
    <xf numFmtId="0" fontId="16" fillId="0" borderId="0" applyFont="0" applyFill="0" applyBorder="0" applyAlignment="0" applyProtection="0"/>
    <xf numFmtId="14" fontId="13" fillId="0" borderId="0" applyFont="0" applyFill="0" applyBorder="0" applyAlignment="0" applyProtection="0"/>
    <xf numFmtId="14" fontId="54" fillId="0" borderId="0" applyFont="0" applyFill="0" applyBorder="0" applyAlignment="0" applyProtection="0"/>
    <xf numFmtId="14" fontId="16" fillId="0" borderId="0" applyFont="0" applyFill="0" applyBorder="0" applyAlignment="0" applyProtection="0"/>
    <xf numFmtId="14" fontId="16" fillId="0" borderId="0" applyFont="0" applyFill="0" applyBorder="0" applyAlignment="0" applyProtection="0"/>
    <xf numFmtId="14" fontId="54" fillId="0" borderId="0" applyFont="0" applyFill="0" applyBorder="0" applyAlignment="0" applyProtection="0"/>
    <xf numFmtId="14" fontId="16" fillId="0" borderId="0" applyFont="0" applyFill="0" applyBorder="0" applyAlignment="0" applyProtection="0"/>
    <xf numFmtId="14" fontId="16" fillId="0" borderId="0" applyFont="0" applyFill="0" applyBorder="0" applyAlignment="0" applyProtection="0"/>
    <xf numFmtId="0" fontId="43" fillId="0" borderId="0" applyNumberFormat="0" applyFill="0" applyBorder="0" applyAlignment="0" applyProtection="0"/>
    <xf numFmtId="2" fontId="13" fillId="0" borderId="0" applyFont="0" applyFill="0" applyBorder="0" applyAlignment="0" applyProtection="0"/>
    <xf numFmtId="2" fontId="54" fillId="0" borderId="0" applyFont="0" applyFill="0" applyBorder="0" applyAlignment="0" applyProtection="0"/>
    <xf numFmtId="2" fontId="16" fillId="0" borderId="0" applyFont="0" applyFill="0" applyBorder="0" applyAlignment="0" applyProtection="0"/>
    <xf numFmtId="2" fontId="16" fillId="0" borderId="0" applyFont="0" applyFill="0" applyBorder="0" applyAlignment="0" applyProtection="0"/>
    <xf numFmtId="2" fontId="54" fillId="0" borderId="0" applyFont="0" applyFill="0" applyBorder="0" applyAlignment="0" applyProtection="0"/>
    <xf numFmtId="2" fontId="16" fillId="0" borderId="0" applyFont="0" applyFill="0" applyBorder="0" applyAlignment="0" applyProtection="0"/>
    <xf numFmtId="2" fontId="16" fillId="0" borderId="0" applyFont="0" applyFill="0" applyBorder="0" applyAlignment="0" applyProtection="0"/>
    <xf numFmtId="0" fontId="44" fillId="4" borderId="0" applyNumberFormat="0" applyBorder="0" applyAlignment="0" applyProtection="0"/>
    <xf numFmtId="38" fontId="17" fillId="23" borderId="0" applyNumberFormat="0" applyBorder="0" applyAlignment="0" applyProtection="0"/>
    <xf numFmtId="38" fontId="14" fillId="23" borderId="0" applyNumberFormat="0" applyBorder="0" applyAlignment="0" applyProtection="0"/>
    <xf numFmtId="38" fontId="14" fillId="23" borderId="0" applyNumberFormat="0" applyBorder="0" applyAlignment="0" applyProtection="0"/>
    <xf numFmtId="0" fontId="27" fillId="0" borderId="0" applyNumberFormat="0" applyFill="0" applyBorder="0" applyAlignment="0" applyProtection="0"/>
    <xf numFmtId="0" fontId="15" fillId="0" borderId="4" applyNumberFormat="0" applyAlignment="0" applyProtection="0">
      <alignment horizontal="left" vertical="center"/>
    </xf>
    <xf numFmtId="0" fontId="15" fillId="0" borderId="5">
      <alignment horizontal="left" vertical="center"/>
    </xf>
    <xf numFmtId="0" fontId="28" fillId="0" borderId="0" applyNumberFormat="0" applyFont="0" applyFill="0" applyBorder="0" applyProtection="0"/>
    <xf numFmtId="0" fontId="28" fillId="0" borderId="0" applyNumberFormat="0" applyFont="0" applyFill="0" applyBorder="0" applyProtection="0"/>
    <xf numFmtId="0" fontId="23" fillId="0" borderId="0" applyNumberFormat="0" applyFont="0" applyFill="0" applyBorder="0" applyProtection="0"/>
    <xf numFmtId="0" fontId="15" fillId="0" borderId="0" applyNumberFormat="0" applyFont="0" applyFill="0" applyBorder="0" applyProtection="0"/>
    <xf numFmtId="0" fontId="15" fillId="0" borderId="0" applyNumberFormat="0" applyFont="0" applyFill="0" applyBorder="0" applyProtection="0"/>
    <xf numFmtId="0" fontId="15" fillId="0" borderId="0" applyNumberFormat="0" applyFont="0" applyFill="0" applyBorder="0" applyProtection="0"/>
    <xf numFmtId="0" fontId="45" fillId="0" borderId="6" applyNumberFormat="0" applyFill="0" applyAlignment="0" applyProtection="0"/>
    <xf numFmtId="0" fontId="45" fillId="0" borderId="0" applyNumberFormat="0" applyFill="0" applyBorder="0" applyAlignment="0" applyProtection="0"/>
    <xf numFmtId="170" fontId="13" fillId="0" borderId="0">
      <protection locked="0"/>
    </xf>
    <xf numFmtId="170" fontId="54" fillId="0" borderId="0">
      <protection locked="0"/>
    </xf>
    <xf numFmtId="170" fontId="16" fillId="0" borderId="0">
      <protection locked="0"/>
    </xf>
    <xf numFmtId="170" fontId="16" fillId="0" borderId="0">
      <protection locked="0"/>
    </xf>
    <xf numFmtId="170" fontId="54" fillId="0" borderId="0">
      <protection locked="0"/>
    </xf>
    <xf numFmtId="170" fontId="16" fillId="0" borderId="0">
      <protection locked="0"/>
    </xf>
    <xf numFmtId="170" fontId="16" fillId="0" borderId="0">
      <protection locked="0"/>
    </xf>
    <xf numFmtId="170" fontId="16" fillId="0" borderId="0">
      <protection locked="0"/>
    </xf>
    <xf numFmtId="170" fontId="13" fillId="0" borderId="0">
      <protection locked="0"/>
    </xf>
    <xf numFmtId="170" fontId="54" fillId="0" borderId="0">
      <protection locked="0"/>
    </xf>
    <xf numFmtId="170" fontId="16" fillId="0" borderId="0">
      <protection locked="0"/>
    </xf>
    <xf numFmtId="170" fontId="16" fillId="0" borderId="0">
      <protection locked="0"/>
    </xf>
    <xf numFmtId="170" fontId="54" fillId="0" borderId="0">
      <protection locked="0"/>
    </xf>
    <xf numFmtId="170" fontId="16" fillId="0" borderId="0">
      <protection locked="0"/>
    </xf>
    <xf numFmtId="170" fontId="16" fillId="0" borderId="0">
      <protection locked="0"/>
    </xf>
    <xf numFmtId="170" fontId="16" fillId="0" borderId="0">
      <protection locked="0"/>
    </xf>
    <xf numFmtId="171" fontId="16" fillId="0" borderId="0" applyFont="0" applyFill="0" applyBorder="0" applyAlignment="0" applyProtection="0">
      <alignment horizontal="center"/>
    </xf>
    <xf numFmtId="0" fontId="29" fillId="0" borderId="7" applyNumberFormat="0" applyFill="0" applyAlignment="0" applyProtection="0"/>
    <xf numFmtId="0" fontId="46" fillId="7" borderId="2" applyNumberFormat="0" applyAlignment="0" applyProtection="0"/>
    <xf numFmtId="10" fontId="17" fillId="24" borderId="8" applyNumberFormat="0" applyBorder="0" applyAlignment="0" applyProtection="0"/>
    <xf numFmtId="10" fontId="14" fillId="24" borderId="8" applyNumberFormat="0" applyBorder="0" applyAlignment="0" applyProtection="0"/>
    <xf numFmtId="10" fontId="14" fillId="24" borderId="8" applyNumberFormat="0" applyBorder="0" applyAlignment="0" applyProtection="0"/>
    <xf numFmtId="0" fontId="47" fillId="0" borderId="9" applyNumberFormat="0" applyFill="0" applyAlignment="0" applyProtection="0"/>
    <xf numFmtId="0" fontId="48" fillId="25" borderId="0" applyNumberFormat="0" applyBorder="0" applyAlignment="0" applyProtection="0"/>
    <xf numFmtId="37" fontId="30" fillId="0" borderId="0"/>
    <xf numFmtId="37" fontId="30" fillId="0" borderId="0"/>
    <xf numFmtId="37" fontId="30" fillId="0" borderId="0"/>
    <xf numFmtId="172" fontId="19" fillId="0" borderId="0"/>
    <xf numFmtId="172" fontId="19" fillId="0" borderId="0"/>
    <xf numFmtId="172" fontId="19" fillId="0" borderId="0"/>
    <xf numFmtId="0" fontId="83" fillId="0" borderId="0"/>
    <xf numFmtId="0" fontId="64" fillId="0" borderId="0"/>
    <xf numFmtId="0" fontId="16" fillId="0" borderId="0"/>
    <xf numFmtId="0" fontId="16" fillId="0" borderId="0"/>
    <xf numFmtId="0" fontId="76" fillId="0" borderId="0"/>
    <xf numFmtId="0" fontId="76" fillId="0" borderId="0"/>
    <xf numFmtId="0" fontId="76" fillId="0" borderId="0"/>
    <xf numFmtId="0" fontId="16" fillId="0" borderId="0"/>
    <xf numFmtId="0" fontId="78" fillId="0" borderId="0"/>
    <xf numFmtId="0" fontId="78" fillId="0" borderId="0"/>
    <xf numFmtId="0" fontId="78" fillId="0" borderId="0"/>
    <xf numFmtId="0" fontId="21" fillId="0" borderId="0"/>
    <xf numFmtId="0" fontId="13" fillId="26" borderId="10" applyNumberFormat="0" applyFont="0" applyAlignment="0" applyProtection="0"/>
    <xf numFmtId="0" fontId="54" fillId="26" borderId="10" applyNumberFormat="0" applyFont="0" applyAlignment="0" applyProtection="0"/>
    <xf numFmtId="0" fontId="49" fillId="21" borderId="11" applyNumberFormat="0" applyAlignment="0" applyProtection="0"/>
    <xf numFmtId="9" fontId="13" fillId="0" borderId="0" applyFont="0" applyFill="0" applyBorder="0" applyAlignment="0" applyProtection="0"/>
    <xf numFmtId="10" fontId="13" fillId="0" borderId="0" applyFont="0" applyFill="0" applyBorder="0" applyAlignment="0" applyProtection="0"/>
    <xf numFmtId="10" fontId="54" fillId="0" borderId="0" applyFont="0" applyFill="0" applyBorder="0" applyAlignment="0" applyProtection="0"/>
    <xf numFmtId="10" fontId="16" fillId="0" borderId="0" applyFont="0" applyFill="0" applyBorder="0" applyAlignment="0" applyProtection="0"/>
    <xf numFmtId="10" fontId="16" fillId="0" borderId="0" applyFont="0" applyFill="0" applyBorder="0" applyAlignment="0" applyProtection="0"/>
    <xf numFmtId="10" fontId="54" fillId="0" borderId="0" applyFont="0" applyFill="0" applyBorder="0" applyAlignment="0" applyProtection="0"/>
    <xf numFmtId="10" fontId="16" fillId="0" borderId="0" applyFont="0" applyFill="0" applyBorder="0" applyAlignment="0" applyProtection="0"/>
    <xf numFmtId="10" fontId="16" fillId="0" borderId="0" applyFont="0" applyFill="0" applyBorder="0" applyAlignment="0" applyProtection="0"/>
    <xf numFmtId="9" fontId="16" fillId="0" borderId="0" applyFont="0" applyFill="0" applyBorder="0" applyAlignment="0" applyProtection="0"/>
    <xf numFmtId="9" fontId="54"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54"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4" fontId="26" fillId="27" borderId="11" applyNumberFormat="0" applyProtection="0">
      <alignment vertical="center"/>
    </xf>
    <xf numFmtId="4" fontId="26" fillId="27" borderId="11" applyNumberFormat="0" applyProtection="0">
      <alignment vertical="center"/>
    </xf>
    <xf numFmtId="4" fontId="77" fillId="28" borderId="8" applyNumberFormat="0" applyProtection="0">
      <alignment horizontal="right" vertical="center" wrapText="1"/>
    </xf>
    <xf numFmtId="4" fontId="26" fillId="27" borderId="11" applyNumberFormat="0" applyProtection="0">
      <alignment vertical="center"/>
    </xf>
    <xf numFmtId="4" fontId="81" fillId="29" borderId="8" applyNumberFormat="0" applyProtection="0">
      <alignment horizontal="right" vertical="center" wrapText="1"/>
    </xf>
    <xf numFmtId="4" fontId="77" fillId="28" borderId="8" applyNumberFormat="0" applyProtection="0">
      <alignment horizontal="right" vertical="center" wrapText="1"/>
    </xf>
    <xf numFmtId="4" fontId="56" fillId="27" borderId="12" applyNumberFormat="0" applyProtection="0">
      <alignment vertical="center"/>
    </xf>
    <xf numFmtId="4" fontId="57" fillId="30" borderId="13">
      <alignment vertical="center"/>
    </xf>
    <xf numFmtId="4" fontId="58" fillId="30" borderId="13">
      <alignment vertical="center"/>
    </xf>
    <xf numFmtId="4" fontId="57" fillId="31" borderId="13">
      <alignment vertical="center"/>
    </xf>
    <xf numFmtId="4" fontId="58" fillId="31" borderId="13">
      <alignment vertical="center"/>
    </xf>
    <xf numFmtId="4" fontId="26" fillId="27" borderId="11" applyNumberFormat="0" applyProtection="0">
      <alignment horizontal="left" vertical="center" indent="1"/>
    </xf>
    <xf numFmtId="4" fontId="26" fillId="27" borderId="11" applyNumberFormat="0" applyProtection="0">
      <alignment horizontal="left" vertical="center" indent="1"/>
    </xf>
    <xf numFmtId="4" fontId="77" fillId="28" borderId="8" applyNumberFormat="0" applyProtection="0">
      <alignment horizontal="left" vertical="center" indent="1"/>
    </xf>
    <xf numFmtId="4" fontId="26" fillId="27" borderId="11" applyNumberFormat="0" applyProtection="0">
      <alignment horizontal="left" vertical="center" indent="1"/>
    </xf>
    <xf numFmtId="4" fontId="81" fillId="29" borderId="8" applyNumberFormat="0" applyProtection="0">
      <alignment horizontal="left" vertical="center" indent="1"/>
    </xf>
    <xf numFmtId="4" fontId="77" fillId="28" borderId="8" applyNumberFormat="0" applyProtection="0">
      <alignment horizontal="left" vertical="center" indent="1"/>
    </xf>
    <xf numFmtId="0" fontId="53" fillId="27" borderId="12" applyNumberFormat="0" applyProtection="0">
      <alignment horizontal="left" vertical="top" indent="1"/>
    </xf>
    <xf numFmtId="4" fontId="59" fillId="32" borderId="8" applyNumberFormat="0" applyProtection="0">
      <alignment horizontal="left" vertical="center"/>
    </xf>
    <xf numFmtId="4" fontId="59" fillId="33" borderId="8" applyNumberFormat="0" applyProtection="0">
      <alignment horizontal="center" vertical="center"/>
    </xf>
    <xf numFmtId="4" fontId="60" fillId="34" borderId="8" applyNumberFormat="0">
      <alignment horizontal="right" vertical="center"/>
    </xf>
    <xf numFmtId="4" fontId="26" fillId="3" borderId="12" applyNumberFormat="0" applyProtection="0">
      <alignment horizontal="right" vertical="center"/>
    </xf>
    <xf numFmtId="4" fontId="26" fillId="3" borderId="12" applyNumberFormat="0" applyProtection="0">
      <alignment horizontal="right" vertical="center"/>
    </xf>
    <xf numFmtId="4" fontId="26" fillId="9" borderId="12" applyNumberFormat="0" applyProtection="0">
      <alignment horizontal="right" vertical="center"/>
    </xf>
    <xf numFmtId="4" fontId="26" fillId="9" borderId="12" applyNumberFormat="0" applyProtection="0">
      <alignment horizontal="right" vertical="center"/>
    </xf>
    <xf numFmtId="4" fontId="26" fillId="17" borderId="12" applyNumberFormat="0" applyProtection="0">
      <alignment horizontal="right" vertical="center"/>
    </xf>
    <xf numFmtId="4" fontId="26" fillId="17" borderId="12" applyNumberFormat="0" applyProtection="0">
      <alignment horizontal="right" vertical="center"/>
    </xf>
    <xf numFmtId="4" fontId="26" fillId="11" borderId="12" applyNumberFormat="0" applyProtection="0">
      <alignment horizontal="right" vertical="center"/>
    </xf>
    <xf numFmtId="4" fontId="26" fillId="11" borderId="12" applyNumberFormat="0" applyProtection="0">
      <alignment horizontal="right" vertical="center"/>
    </xf>
    <xf numFmtId="4" fontId="26" fillId="15" borderId="12" applyNumberFormat="0" applyProtection="0">
      <alignment horizontal="right" vertical="center"/>
    </xf>
    <xf numFmtId="4" fontId="26" fillId="15" borderId="12" applyNumberFormat="0" applyProtection="0">
      <alignment horizontal="right" vertical="center"/>
    </xf>
    <xf numFmtId="4" fontId="26" fillId="19" borderId="12" applyNumberFormat="0" applyProtection="0">
      <alignment horizontal="right" vertical="center"/>
    </xf>
    <xf numFmtId="4" fontId="26" fillId="19" borderId="12" applyNumberFormat="0" applyProtection="0">
      <alignment horizontal="right" vertical="center"/>
    </xf>
    <xf numFmtId="4" fontId="26" fillId="18" borderId="12" applyNumberFormat="0" applyProtection="0">
      <alignment horizontal="right" vertical="center"/>
    </xf>
    <xf numFmtId="4" fontId="26" fillId="18" borderId="12" applyNumberFormat="0" applyProtection="0">
      <alignment horizontal="right" vertical="center"/>
    </xf>
    <xf numFmtId="4" fontId="26" fillId="35" borderId="12" applyNumberFormat="0" applyProtection="0">
      <alignment horizontal="right" vertical="center"/>
    </xf>
    <xf numFmtId="4" fontId="26" fillId="35" borderId="12" applyNumberFormat="0" applyProtection="0">
      <alignment horizontal="right" vertical="center"/>
    </xf>
    <xf numFmtId="4" fontId="26" fillId="10" borderId="12" applyNumberFormat="0" applyProtection="0">
      <alignment horizontal="right" vertical="center"/>
    </xf>
    <xf numFmtId="4" fontId="26" fillId="10" borderId="12" applyNumberFormat="0" applyProtection="0">
      <alignment horizontal="right" vertical="center"/>
    </xf>
    <xf numFmtId="4" fontId="53" fillId="0" borderId="8" applyNumberFormat="0" applyProtection="0">
      <alignment horizontal="left" vertical="center" indent="1"/>
    </xf>
    <xf numFmtId="4" fontId="53" fillId="36" borderId="8" applyNumberFormat="0" applyProtection="0">
      <alignment horizontal="left" vertical="center" indent="1"/>
    </xf>
    <xf numFmtId="4" fontId="26" fillId="0" borderId="8" applyNumberFormat="0" applyProtection="0">
      <alignment horizontal="left" vertical="center" indent="1"/>
    </xf>
    <xf numFmtId="4" fontId="26" fillId="0" borderId="8" applyNumberFormat="0" applyProtection="0">
      <alignment horizontal="left" vertical="center" indent="1"/>
    </xf>
    <xf numFmtId="4" fontId="26" fillId="21" borderId="8" applyNumberFormat="0" applyProtection="0">
      <alignment horizontal="left" vertical="center" indent="1"/>
    </xf>
    <xf numFmtId="4" fontId="26" fillId="0" borderId="8" applyNumberFormat="0" applyProtection="0">
      <alignment horizontal="left" vertical="center" indent="1"/>
    </xf>
    <xf numFmtId="4" fontId="61" fillId="37" borderId="0" applyNumberFormat="0" applyProtection="0">
      <alignment horizontal="left" vertical="center" indent="1"/>
    </xf>
    <xf numFmtId="4" fontId="61" fillId="37" borderId="0" applyNumberFormat="0" applyProtection="0">
      <alignment horizontal="left" vertical="center" indent="1"/>
    </xf>
    <xf numFmtId="4" fontId="80" fillId="37" borderId="0" applyNumberFormat="0" applyProtection="0">
      <alignment horizontal="left" vertical="center" indent="1"/>
    </xf>
    <xf numFmtId="4" fontId="61" fillId="37" borderId="0" applyNumberFormat="0" applyProtection="0">
      <alignment horizontal="left" vertical="center" indent="1"/>
    </xf>
    <xf numFmtId="4" fontId="62" fillId="21" borderId="12" applyNumberFormat="0" applyProtection="0">
      <alignment horizontal="center" vertical="center"/>
    </xf>
    <xf numFmtId="4" fontId="26" fillId="38" borderId="12" applyNumberFormat="0" applyProtection="0">
      <alignment horizontal="right" vertical="center"/>
    </xf>
    <xf numFmtId="4" fontId="63" fillId="39" borderId="14">
      <alignment horizontal="left" vertical="center" indent="1"/>
    </xf>
    <xf numFmtId="4" fontId="59" fillId="0" borderId="0" applyNumberFormat="0" applyProtection="0">
      <alignment horizontal="left" vertical="center" indent="1"/>
    </xf>
    <xf numFmtId="4" fontId="59" fillId="0" borderId="0" applyNumberFormat="0" applyProtection="0">
      <alignment horizontal="left" vertical="center" indent="1"/>
    </xf>
    <xf numFmtId="4" fontId="59" fillId="0" borderId="0" applyNumberFormat="0" applyProtection="0">
      <alignment horizontal="left" vertical="center" indent="1"/>
    </xf>
    <xf numFmtId="4" fontId="78" fillId="0" borderId="0" applyNumberFormat="0" applyProtection="0">
      <alignment horizontal="left" vertical="center" indent="1"/>
    </xf>
    <xf numFmtId="4" fontId="59" fillId="0" borderId="0" applyNumberFormat="0" applyProtection="0">
      <alignment horizontal="left" vertical="center" indent="1"/>
    </xf>
    <xf numFmtId="4" fontId="59" fillId="0" borderId="0" applyNumberFormat="0" applyProtection="0">
      <alignment horizontal="left" vertical="center" indent="1"/>
    </xf>
    <xf numFmtId="4" fontId="59" fillId="0" borderId="0" applyNumberFormat="0" applyProtection="0">
      <alignment horizontal="left" vertical="center" indent="1"/>
    </xf>
    <xf numFmtId="4" fontId="59" fillId="0" borderId="0" applyNumberFormat="0" applyProtection="0">
      <alignment horizontal="left" vertical="center" indent="1"/>
    </xf>
    <xf numFmtId="4" fontId="82" fillId="0" borderId="0" applyNumberFormat="0" applyProtection="0">
      <alignment horizontal="left" vertical="center" indent="1"/>
    </xf>
    <xf numFmtId="4" fontId="59" fillId="0" borderId="0" applyNumberFormat="0" applyProtection="0">
      <alignment horizontal="left" vertical="center" indent="1"/>
    </xf>
    <xf numFmtId="0" fontId="59" fillId="40" borderId="8" applyNumberFormat="0" applyProtection="0">
      <alignment horizontal="left" vertical="center" indent="2"/>
    </xf>
    <xf numFmtId="0" fontId="59" fillId="40" borderId="8" applyNumberFormat="0" applyProtection="0">
      <alignment horizontal="left" vertical="center" indent="2"/>
    </xf>
    <xf numFmtId="0" fontId="59" fillId="40" borderId="8" applyNumberFormat="0" applyProtection="0">
      <alignment horizontal="left" vertical="center" indent="2"/>
    </xf>
    <xf numFmtId="0" fontId="78" fillId="0" borderId="8" applyNumberFormat="0" applyProtection="0">
      <alignment horizontal="left" vertical="center" indent="2"/>
    </xf>
    <xf numFmtId="0" fontId="59" fillId="40" borderId="8" applyNumberFormat="0" applyProtection="0">
      <alignment horizontal="left" vertical="center" indent="2"/>
    </xf>
    <xf numFmtId="0" fontId="54" fillId="37" borderId="12" applyNumberFormat="0" applyProtection="0">
      <alignment horizontal="left" vertical="top" indent="1"/>
    </xf>
    <xf numFmtId="0" fontId="16" fillId="37" borderId="12" applyNumberFormat="0" applyProtection="0">
      <alignment horizontal="left" vertical="top" indent="1"/>
    </xf>
    <xf numFmtId="0" fontId="16" fillId="37" borderId="12" applyNumberFormat="0" applyProtection="0">
      <alignment horizontal="left" vertical="top" indent="1"/>
    </xf>
    <xf numFmtId="0" fontId="16" fillId="37" borderId="12" applyNumberFormat="0" applyProtection="0">
      <alignment horizontal="left" vertical="top" indent="1"/>
    </xf>
    <xf numFmtId="0" fontId="16" fillId="37" borderId="12" applyNumberFormat="0" applyProtection="0">
      <alignment horizontal="left" vertical="top" indent="1"/>
    </xf>
    <xf numFmtId="0" fontId="16" fillId="37" borderId="12" applyNumberFormat="0" applyProtection="0">
      <alignment horizontal="left" vertical="top" indent="1"/>
    </xf>
    <xf numFmtId="0" fontId="79" fillId="37" borderId="12" applyNumberFormat="0" applyProtection="0">
      <alignment horizontal="left" vertical="top" indent="1"/>
    </xf>
    <xf numFmtId="0" fontId="64" fillId="0" borderId="8" applyNumberFormat="0" applyProtection="0">
      <alignment horizontal="left" vertical="center" indent="2"/>
    </xf>
    <xf numFmtId="0" fontId="64" fillId="0" borderId="8" applyNumberFormat="0" applyProtection="0">
      <alignment horizontal="left" vertical="center" indent="2"/>
    </xf>
    <xf numFmtId="0" fontId="78" fillId="0" borderId="8" applyNumberFormat="0" applyProtection="0">
      <alignment horizontal="left" vertical="center" indent="2"/>
    </xf>
    <xf numFmtId="0" fontId="64" fillId="0" borderId="8" applyNumberFormat="0" applyProtection="0">
      <alignment horizontal="left" vertical="center" indent="2"/>
    </xf>
    <xf numFmtId="0" fontId="54" fillId="41" borderId="12" applyNumberFormat="0" applyProtection="0">
      <alignment horizontal="left" vertical="top" indent="1"/>
    </xf>
    <xf numFmtId="0" fontId="16" fillId="41" borderId="12" applyNumberFormat="0" applyProtection="0">
      <alignment horizontal="left" vertical="top" indent="1"/>
    </xf>
    <xf numFmtId="0" fontId="16" fillId="41" borderId="12" applyNumberFormat="0" applyProtection="0">
      <alignment horizontal="left" vertical="top" indent="1"/>
    </xf>
    <xf numFmtId="0" fontId="16" fillId="41" borderId="12" applyNumberFormat="0" applyProtection="0">
      <alignment horizontal="left" vertical="top" indent="1"/>
    </xf>
    <xf numFmtId="0" fontId="16" fillId="41" borderId="12" applyNumberFormat="0" applyProtection="0">
      <alignment horizontal="left" vertical="top" indent="1"/>
    </xf>
    <xf numFmtId="0" fontId="16" fillId="41" borderId="12" applyNumberFormat="0" applyProtection="0">
      <alignment horizontal="left" vertical="top" indent="1"/>
    </xf>
    <xf numFmtId="0" fontId="79" fillId="41" borderId="12" applyNumberFormat="0" applyProtection="0">
      <alignment horizontal="left" vertical="top" indent="1"/>
    </xf>
    <xf numFmtId="0" fontId="64" fillId="0" borderId="8" applyNumberFormat="0" applyProtection="0">
      <alignment horizontal="left" vertical="center" indent="2"/>
    </xf>
    <xf numFmtId="0" fontId="64" fillId="0" borderId="8" applyNumberFormat="0" applyProtection="0">
      <alignment horizontal="left" vertical="center" indent="2"/>
    </xf>
    <xf numFmtId="0" fontId="78" fillId="0" borderId="8" applyNumberFormat="0" applyProtection="0">
      <alignment horizontal="left" vertical="center" indent="2"/>
    </xf>
    <xf numFmtId="0" fontId="64" fillId="0" borderId="8" applyNumberFormat="0" applyProtection="0">
      <alignment horizontal="left" vertical="center" indent="2"/>
    </xf>
    <xf numFmtId="0" fontId="54" fillId="20" borderId="12" applyNumberFormat="0" applyProtection="0">
      <alignment horizontal="left" vertical="top" indent="1"/>
    </xf>
    <xf numFmtId="0" fontId="16" fillId="20" borderId="12" applyNumberFormat="0" applyProtection="0">
      <alignment horizontal="left" vertical="top" indent="1"/>
    </xf>
    <xf numFmtId="0" fontId="16" fillId="20" borderId="12" applyNumberFormat="0" applyProtection="0">
      <alignment horizontal="left" vertical="top" indent="1"/>
    </xf>
    <xf numFmtId="0" fontId="16" fillId="20" borderId="12" applyNumberFormat="0" applyProtection="0">
      <alignment horizontal="left" vertical="top" indent="1"/>
    </xf>
    <xf numFmtId="0" fontId="16" fillId="20" borderId="12" applyNumberFormat="0" applyProtection="0">
      <alignment horizontal="left" vertical="top" indent="1"/>
    </xf>
    <xf numFmtId="0" fontId="16" fillId="20" borderId="12" applyNumberFormat="0" applyProtection="0">
      <alignment horizontal="left" vertical="top" indent="1"/>
    </xf>
    <xf numFmtId="0" fontId="79" fillId="20" borderId="12" applyNumberFormat="0" applyProtection="0">
      <alignment horizontal="left" vertical="top" indent="1"/>
    </xf>
    <xf numFmtId="0" fontId="64" fillId="0" borderId="8" applyNumberFormat="0" applyProtection="0">
      <alignment horizontal="left" vertical="center" indent="2"/>
    </xf>
    <xf numFmtId="0" fontId="64" fillId="0" borderId="8" applyNumberFormat="0" applyProtection="0">
      <alignment horizontal="left" vertical="center" indent="2"/>
    </xf>
    <xf numFmtId="0" fontId="78" fillId="0" borderId="8" applyNumberFormat="0" applyProtection="0">
      <alignment horizontal="left" vertical="center" indent="2"/>
    </xf>
    <xf numFmtId="0" fontId="64" fillId="0" borderId="8" applyNumberFormat="0" applyProtection="0">
      <alignment horizontal="left" vertical="center" indent="2"/>
    </xf>
    <xf numFmtId="0" fontId="54" fillId="42" borderId="12" applyNumberFormat="0" applyProtection="0">
      <alignment horizontal="left" vertical="top" indent="1"/>
    </xf>
    <xf numFmtId="0" fontId="16" fillId="42" borderId="12" applyNumberFormat="0" applyProtection="0">
      <alignment horizontal="left" vertical="top" indent="1"/>
    </xf>
    <xf numFmtId="0" fontId="16" fillId="42" borderId="12" applyNumberFormat="0" applyProtection="0">
      <alignment horizontal="left" vertical="top" indent="1"/>
    </xf>
    <xf numFmtId="0" fontId="16" fillId="42" borderId="12" applyNumberFormat="0" applyProtection="0">
      <alignment horizontal="left" vertical="top" indent="1"/>
    </xf>
    <xf numFmtId="0" fontId="16" fillId="42" borderId="12" applyNumberFormat="0" applyProtection="0">
      <alignment horizontal="left" vertical="top" indent="1"/>
    </xf>
    <xf numFmtId="0" fontId="16" fillId="42" borderId="12" applyNumberFormat="0" applyProtection="0">
      <alignment horizontal="left" vertical="top" indent="1"/>
    </xf>
    <xf numFmtId="0" fontId="79" fillId="42" borderId="12" applyNumberFormat="0" applyProtection="0">
      <alignment horizontal="left" vertical="top" indent="1"/>
    </xf>
    <xf numFmtId="4" fontId="26" fillId="24" borderId="12" applyNumberFormat="0" applyProtection="0">
      <alignment vertical="center"/>
    </xf>
    <xf numFmtId="4" fontId="26" fillId="24" borderId="12" applyNumberFormat="0" applyProtection="0">
      <alignment vertical="center"/>
    </xf>
    <xf numFmtId="4" fontId="65" fillId="24" borderId="12" applyNumberFormat="0" applyProtection="0">
      <alignment vertical="center"/>
    </xf>
    <xf numFmtId="4" fontId="66" fillId="30" borderId="14">
      <alignment vertical="center"/>
    </xf>
    <xf numFmtId="4" fontId="67" fillId="30" borderId="14">
      <alignment vertical="center"/>
    </xf>
    <xf numFmtId="4" fontId="66" fillId="31" borderId="14">
      <alignment vertical="center"/>
    </xf>
    <xf numFmtId="4" fontId="67" fillId="31" borderId="14">
      <alignment vertical="center"/>
    </xf>
    <xf numFmtId="4" fontId="68" fillId="0" borderId="0" applyNumberFormat="0" applyProtection="0">
      <alignment horizontal="left" vertical="center" indent="1"/>
    </xf>
    <xf numFmtId="0" fontId="26" fillId="24" borderId="12" applyNumberFormat="0" applyProtection="0">
      <alignment horizontal="left" vertical="top" indent="1"/>
    </xf>
    <xf numFmtId="0" fontId="26" fillId="24" borderId="12" applyNumberFormat="0" applyProtection="0">
      <alignment horizontal="left" vertical="top" indent="1"/>
    </xf>
    <xf numFmtId="0" fontId="60" fillId="34" borderId="8" applyNumberFormat="0">
      <alignment horizontal="left" vertical="center"/>
    </xf>
    <xf numFmtId="4" fontId="14" fillId="0" borderId="8" applyNumberFormat="0" applyProtection="0">
      <alignment horizontal="left" vertical="center" indent="1"/>
    </xf>
    <xf numFmtId="4" fontId="26" fillId="43" borderId="11" applyNumberFormat="0" applyProtection="0">
      <alignment horizontal="right" vertical="center"/>
    </xf>
    <xf numFmtId="4" fontId="26" fillId="43" borderId="11" applyNumberFormat="0" applyProtection="0">
      <alignment horizontal="right" vertical="center"/>
    </xf>
    <xf numFmtId="4" fontId="76" fillId="0" borderId="8" applyNumberFormat="0" applyProtection="0">
      <alignment horizontal="right" vertical="center" wrapText="1"/>
    </xf>
    <xf numFmtId="4" fontId="26" fillId="43" borderId="11" applyNumberFormat="0" applyProtection="0">
      <alignment horizontal="right" vertical="center"/>
    </xf>
    <xf numFmtId="4" fontId="76" fillId="0" borderId="8" applyNumberFormat="0" applyProtection="0">
      <alignment horizontal="right" vertical="center" wrapText="1"/>
    </xf>
    <xf numFmtId="4" fontId="65" fillId="44" borderId="12" applyNumberFormat="0" applyProtection="0">
      <alignment horizontal="right" vertical="center"/>
    </xf>
    <xf numFmtId="4" fontId="69" fillId="30" borderId="14">
      <alignment vertical="center"/>
    </xf>
    <xf numFmtId="4" fontId="70" fillId="30" borderId="14">
      <alignment vertical="center"/>
    </xf>
    <xf numFmtId="4" fontId="69" fillId="31" borderId="14">
      <alignment vertical="center"/>
    </xf>
    <xf numFmtId="4" fontId="70" fillId="45" borderId="14">
      <alignment vertical="center"/>
    </xf>
    <xf numFmtId="0" fontId="54" fillId="46" borderId="11" applyNumberFormat="0" applyProtection="0">
      <alignment horizontal="left" vertical="center" indent="1"/>
    </xf>
    <xf numFmtId="0" fontId="16" fillId="46" borderId="11" applyNumberFormat="0" applyProtection="0">
      <alignment horizontal="left" vertical="center" indent="1"/>
    </xf>
    <xf numFmtId="4" fontId="76" fillId="0" borderId="8" applyNumberFormat="0" applyProtection="0">
      <alignment horizontal="left" vertical="center" indent="1"/>
    </xf>
    <xf numFmtId="0" fontId="16" fillId="46" borderId="11" applyNumberFormat="0" applyProtection="0">
      <alignment horizontal="left" vertical="center" indent="1"/>
    </xf>
    <xf numFmtId="0" fontId="16" fillId="46" borderId="11" applyNumberFormat="0" applyProtection="0">
      <alignment horizontal="left" vertical="center" indent="1"/>
    </xf>
    <xf numFmtId="0" fontId="16" fillId="46" borderId="11" applyNumberFormat="0" applyProtection="0">
      <alignment horizontal="left" vertical="center" indent="1"/>
    </xf>
    <xf numFmtId="4" fontId="76" fillId="0" borderId="8" applyNumberFormat="0" applyProtection="0">
      <alignment horizontal="left" vertical="center" indent="1"/>
    </xf>
    <xf numFmtId="0" fontId="59" fillId="47" borderId="8" applyNumberFormat="0" applyProtection="0">
      <alignment horizontal="center" vertical="top" wrapText="1"/>
    </xf>
    <xf numFmtId="0" fontId="59" fillId="33" borderId="8" applyNumberFormat="0" applyProtection="0">
      <alignment horizontal="center" vertical="center" wrapText="1"/>
    </xf>
    <xf numFmtId="4" fontId="71" fillId="39" borderId="15">
      <alignment vertical="center"/>
    </xf>
    <xf numFmtId="4" fontId="72" fillId="39" borderId="15">
      <alignment vertical="center"/>
    </xf>
    <xf numFmtId="4" fontId="57" fillId="30" borderId="15">
      <alignment vertical="center"/>
    </xf>
    <xf numFmtId="4" fontId="58" fillId="30" borderId="15">
      <alignment vertical="center"/>
    </xf>
    <xf numFmtId="4" fontId="57" fillId="31" borderId="14">
      <alignment vertical="center"/>
    </xf>
    <xf numFmtId="4" fontId="58" fillId="31" borderId="14">
      <alignment vertical="center"/>
    </xf>
    <xf numFmtId="4" fontId="73" fillId="24" borderId="15">
      <alignment horizontal="left" vertical="center" indent="1"/>
    </xf>
    <xf numFmtId="4" fontId="52" fillId="0" borderId="0" applyNumberFormat="0" applyProtection="0">
      <alignment vertical="center"/>
    </xf>
    <xf numFmtId="4" fontId="74" fillId="0" borderId="12" applyNumberFormat="0" applyProtection="0">
      <alignment horizontal="right" vertical="center"/>
    </xf>
    <xf numFmtId="4" fontId="74" fillId="44" borderId="12" applyNumberFormat="0" applyProtection="0">
      <alignment horizontal="right" vertical="center"/>
    </xf>
    <xf numFmtId="0" fontId="75" fillId="39" borderId="16">
      <protection locked="0"/>
    </xf>
    <xf numFmtId="0" fontId="75" fillId="48" borderId="0"/>
    <xf numFmtId="0" fontId="55" fillId="0" borderId="0"/>
    <xf numFmtId="0" fontId="31" fillId="0" borderId="0" applyNumberFormat="0" applyFont="0" applyFill="0" applyBorder="0" applyAlignment="0" applyProtection="0"/>
    <xf numFmtId="0" fontId="31" fillId="0" borderId="0" applyNumberFormat="0" applyFont="0" applyFill="0" applyBorder="0" applyAlignment="0" applyProtection="0"/>
    <xf numFmtId="0" fontId="50" fillId="0" borderId="0" applyNumberFormat="0" applyFill="0" applyBorder="0" applyAlignment="0" applyProtection="0"/>
    <xf numFmtId="0" fontId="13" fillId="0" borderId="17" applyNumberFormat="0" applyFill="0" applyBorder="0" applyAlignment="0" applyProtection="0"/>
    <xf numFmtId="0" fontId="54" fillId="0" borderId="17" applyNumberFormat="0" applyFill="0" applyBorder="0" applyAlignment="0" applyProtection="0"/>
    <xf numFmtId="0" fontId="16" fillId="0" borderId="17" applyNumberFormat="0" applyFill="0" applyBorder="0" applyAlignment="0" applyProtection="0"/>
    <xf numFmtId="0" fontId="16" fillId="0" borderId="17" applyNumberFormat="0" applyFill="0" applyBorder="0" applyAlignment="0" applyProtection="0"/>
    <xf numFmtId="0" fontId="54" fillId="0" borderId="17" applyNumberFormat="0" applyFill="0" applyBorder="0" applyAlignment="0" applyProtection="0"/>
    <xf numFmtId="0" fontId="16" fillId="0" borderId="17" applyNumberFormat="0" applyFill="0" applyBorder="0" applyAlignment="0" applyProtection="0"/>
    <xf numFmtId="37" fontId="17" fillId="27" borderId="0" applyNumberFormat="0" applyBorder="0" applyAlignment="0" applyProtection="0"/>
    <xf numFmtId="37" fontId="14" fillId="27" borderId="0" applyNumberFormat="0" applyBorder="0" applyAlignment="0" applyProtection="0"/>
    <xf numFmtId="37" fontId="14" fillId="27" borderId="0" applyNumberFormat="0" applyBorder="0" applyAlignment="0" applyProtection="0"/>
    <xf numFmtId="37" fontId="14" fillId="0" borderId="0"/>
    <xf numFmtId="37" fontId="14" fillId="0" borderId="0"/>
    <xf numFmtId="37" fontId="14" fillId="0" borderId="0"/>
    <xf numFmtId="37" fontId="14" fillId="0" borderId="0"/>
    <xf numFmtId="3" fontId="32" fillId="0" borderId="7" applyProtection="0"/>
    <xf numFmtId="0" fontId="51" fillId="0" borderId="0" applyNumberFormat="0" applyFill="0" applyBorder="0" applyAlignment="0" applyProtection="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43" fontId="13" fillId="0" borderId="0" applyFont="0" applyFill="0" applyBorder="0" applyAlignment="0" applyProtection="0"/>
    <xf numFmtId="0" fontId="13" fillId="0" borderId="0"/>
    <xf numFmtId="0" fontId="38" fillId="54" borderId="0" applyNumberFormat="0" applyBorder="0" applyAlignment="0" applyProtection="0"/>
    <xf numFmtId="0" fontId="38" fillId="55" borderId="0" applyNumberFormat="0" applyBorder="0" applyAlignment="0" applyProtection="0"/>
    <xf numFmtId="0" fontId="39" fillId="56" borderId="0" applyNumberFormat="0" applyBorder="0" applyAlignment="0" applyProtection="0"/>
    <xf numFmtId="0" fontId="38" fillId="57" borderId="0" applyNumberFormat="0" applyBorder="0" applyAlignment="0" applyProtection="0"/>
    <xf numFmtId="0" fontId="38" fillId="58" borderId="0" applyNumberFormat="0" applyBorder="0" applyAlignment="0" applyProtection="0"/>
    <xf numFmtId="0" fontId="39" fillId="59" borderId="0" applyNumberFormat="0" applyBorder="0" applyAlignment="0" applyProtection="0"/>
    <xf numFmtId="0" fontId="38" fillId="60" borderId="0" applyNumberFormat="0" applyBorder="0" applyAlignment="0" applyProtection="0"/>
    <xf numFmtId="0" fontId="38" fillId="61" borderId="0" applyNumberFormat="0" applyBorder="0" applyAlignment="0" applyProtection="0"/>
    <xf numFmtId="0" fontId="39" fillId="62" borderId="0" applyNumberFormat="0" applyBorder="0" applyAlignment="0" applyProtection="0"/>
    <xf numFmtId="0" fontId="38" fillId="61" borderId="0" applyNumberFormat="0" applyBorder="0" applyAlignment="0" applyProtection="0"/>
    <xf numFmtId="0" fontId="38" fillId="62" borderId="0" applyNumberFormat="0" applyBorder="0" applyAlignment="0" applyProtection="0"/>
    <xf numFmtId="0" fontId="39" fillId="62" borderId="0" applyNumberFormat="0" applyBorder="0" applyAlignment="0" applyProtection="0"/>
    <xf numFmtId="0" fontId="38" fillId="54" borderId="0" applyNumberFormat="0" applyBorder="0" applyAlignment="0" applyProtection="0"/>
    <xf numFmtId="0" fontId="38" fillId="55" borderId="0" applyNumberFormat="0" applyBorder="0" applyAlignment="0" applyProtection="0"/>
    <xf numFmtId="0" fontId="39" fillId="55" borderId="0" applyNumberFormat="0" applyBorder="0" applyAlignment="0" applyProtection="0"/>
    <xf numFmtId="0" fontId="38" fillId="63" borderId="0" applyNumberFormat="0" applyBorder="0" applyAlignment="0" applyProtection="0"/>
    <xf numFmtId="0" fontId="38" fillId="58" borderId="0" applyNumberFormat="0" applyBorder="0" applyAlignment="0" applyProtection="0"/>
    <xf numFmtId="0" fontId="39" fillId="64" borderId="0" applyNumberFormat="0" applyBorder="0" applyAlignment="0" applyProtection="0"/>
    <xf numFmtId="0" fontId="95" fillId="65" borderId="0" applyNumberFormat="0" applyBorder="0" applyAlignment="0" applyProtection="0"/>
    <xf numFmtId="0" fontId="95" fillId="66" borderId="0" applyNumberFormat="0" applyBorder="0" applyAlignment="0" applyProtection="0"/>
    <xf numFmtId="0" fontId="95" fillId="67" borderId="0" applyNumberFormat="0" applyBorder="0" applyAlignment="0" applyProtection="0"/>
    <xf numFmtId="0" fontId="13" fillId="68" borderId="8" applyNumberFormat="0">
      <protection locked="0"/>
    </xf>
    <xf numFmtId="0" fontId="96" fillId="0" borderId="0" applyNumberFormat="0" applyFill="0" applyBorder="0" applyAlignment="0" applyProtection="0"/>
    <xf numFmtId="41"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1" fontId="13" fillId="0" borderId="0" applyFont="0" applyFill="0" applyBorder="0" applyAlignment="0" applyProtection="0">
      <alignment horizontal="center"/>
    </xf>
    <xf numFmtId="0" fontId="12" fillId="0" borderId="0"/>
    <xf numFmtId="0" fontId="13" fillId="0" borderId="0"/>
    <xf numFmtId="0" fontId="13" fillId="0" borderId="0"/>
    <xf numFmtId="0" fontId="13" fillId="0" borderId="0"/>
    <xf numFmtId="0" fontId="64" fillId="0" borderId="0"/>
    <xf numFmtId="0" fontId="64" fillId="0" borderId="0"/>
    <xf numFmtId="0" fontId="64" fillId="0" borderId="0"/>
    <xf numFmtId="0" fontId="13" fillId="26" borderId="10" applyNumberFormat="0" applyFont="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4" fontId="61" fillId="37" borderId="0" applyNumberFormat="0" applyProtection="0">
      <alignment horizontal="left" vertical="center" indent="1"/>
    </xf>
    <xf numFmtId="4" fontId="64" fillId="0" borderId="0" applyNumberFormat="0" applyProtection="0">
      <alignment horizontal="left" vertical="center" indent="1"/>
    </xf>
    <xf numFmtId="4" fontId="59" fillId="0" borderId="0" applyNumberFormat="0" applyProtection="0">
      <alignment horizontal="left" vertical="center" indent="1"/>
    </xf>
    <xf numFmtId="0" fontId="64" fillId="0" borderId="8" applyNumberFormat="0" applyProtection="0">
      <alignment horizontal="left" vertical="center" indent="2"/>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64" fillId="0" borderId="8" applyNumberFormat="0" applyProtection="0">
      <alignment horizontal="left" vertical="center" indent="2"/>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64" fillId="0" borderId="8" applyNumberFormat="0" applyProtection="0">
      <alignment horizontal="left" vertical="center" indent="2"/>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64" fillId="0" borderId="8" applyNumberFormat="0" applyProtection="0">
      <alignment horizontal="left" vertical="center" indent="2"/>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99" fillId="0" borderId="0"/>
    <xf numFmtId="43" fontId="99" fillId="0" borderId="0" applyFont="0" applyFill="0" applyBorder="0" applyAlignment="0" applyProtection="0"/>
    <xf numFmtId="0" fontId="100" fillId="0" borderId="83" applyNumberFormat="0" applyFill="0" applyAlignment="0" applyProtection="0"/>
    <xf numFmtId="0" fontId="101" fillId="0" borderId="13" applyNumberFormat="0" applyFill="0" applyAlignment="0" applyProtection="0"/>
    <xf numFmtId="0" fontId="99" fillId="26" borderId="10" applyNumberFormat="0" applyFont="0" applyAlignment="0" applyProtection="0"/>
    <xf numFmtId="9" fontId="99" fillId="0" borderId="0" applyFont="0" applyFill="0" applyBorder="0" applyAlignment="0" applyProtection="0"/>
    <xf numFmtId="0" fontId="95" fillId="0" borderId="84" applyNumberFormat="0" applyFill="0" applyAlignment="0" applyProtection="0"/>
    <xf numFmtId="0" fontId="12" fillId="0" borderId="0"/>
    <xf numFmtId="176" fontId="103" fillId="0" borderId="0"/>
    <xf numFmtId="4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1" fontId="13" fillId="0" borderId="0" applyFont="0" applyFill="0" applyBorder="0" applyAlignment="0" applyProtection="0">
      <alignment horizontal="center"/>
    </xf>
    <xf numFmtId="0" fontId="13" fillId="0" borderId="0"/>
    <xf numFmtId="0" fontId="13" fillId="0" borderId="0"/>
    <xf numFmtId="9"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4" fontId="104" fillId="27" borderId="85" applyNumberFormat="0" applyProtection="0">
      <alignment vertical="center"/>
    </xf>
    <xf numFmtId="4" fontId="105" fillId="27" borderId="85" applyNumberFormat="0" applyProtection="0">
      <alignment vertical="center"/>
    </xf>
    <xf numFmtId="4" fontId="106" fillId="27" borderId="85" applyNumberFormat="0" applyProtection="0">
      <alignment horizontal="left" vertical="center" indent="1"/>
    </xf>
    <xf numFmtId="4" fontId="107" fillId="37" borderId="85" applyNumberFormat="0" applyProtection="0">
      <alignment horizontal="left" vertical="center" indent="1"/>
    </xf>
    <xf numFmtId="4" fontId="69" fillId="45" borderId="85" applyNumberFormat="0" applyProtection="0">
      <alignment vertical="center"/>
    </xf>
    <xf numFmtId="4" fontId="18" fillId="69" borderId="85" applyNumberFormat="0" applyProtection="0">
      <alignment vertical="center"/>
    </xf>
    <xf numFmtId="4" fontId="69" fillId="30" borderId="85" applyNumberFormat="0" applyProtection="0">
      <alignment vertical="center"/>
    </xf>
    <xf numFmtId="4" fontId="57" fillId="45" borderId="85" applyNumberFormat="0" applyProtection="0">
      <alignment vertical="center"/>
    </xf>
    <xf numFmtId="4" fontId="73" fillId="70" borderId="85" applyNumberFormat="0" applyProtection="0">
      <alignment horizontal="left" vertical="center" indent="1"/>
    </xf>
    <xf numFmtId="4" fontId="73" fillId="42" borderId="85" applyNumberFormat="0" applyProtection="0">
      <alignment horizontal="left" vertical="center" indent="1"/>
    </xf>
    <xf numFmtId="4" fontId="108" fillId="37" borderId="85" applyNumberFormat="0" applyProtection="0">
      <alignment horizontal="left" vertical="center" indent="1"/>
    </xf>
    <xf numFmtId="4" fontId="109" fillId="20" borderId="85" applyNumberFormat="0" applyProtection="0">
      <alignment vertical="center"/>
    </xf>
    <xf numFmtId="4" fontId="63" fillId="39" borderId="85" applyNumberFormat="0" applyProtection="0">
      <alignment horizontal="left" vertical="center" indent="1"/>
    </xf>
    <xf numFmtId="4" fontId="110" fillId="42" borderId="85" applyNumberFormat="0" applyProtection="0">
      <alignment horizontal="left" vertical="center" indent="1"/>
    </xf>
    <xf numFmtId="4" fontId="111" fillId="37" borderId="85"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4" fontId="112" fillId="39" borderId="85" applyNumberFormat="0" applyProtection="0">
      <alignment vertical="center"/>
    </xf>
    <xf numFmtId="4" fontId="113" fillId="39" borderId="85" applyNumberFormat="0" applyProtection="0">
      <alignment vertical="center"/>
    </xf>
    <xf numFmtId="4" fontId="73" fillId="42" borderId="85" applyNumberFormat="0" applyProtection="0">
      <alignment horizontal="left" vertical="center" indent="1"/>
    </xf>
    <xf numFmtId="4" fontId="114" fillId="39" borderId="85" applyNumberFormat="0" applyProtection="0">
      <alignment vertical="center"/>
    </xf>
    <xf numFmtId="4" fontId="115" fillId="39" borderId="85" applyNumberFormat="0" applyProtection="0">
      <alignment vertical="center"/>
    </xf>
    <xf numFmtId="4" fontId="73" fillId="42" borderId="85" applyNumberFormat="0" applyProtection="0">
      <alignment horizontal="left" vertical="center" indent="1"/>
    </xf>
    <xf numFmtId="0" fontId="26" fillId="41" borderId="12" applyNumberFormat="0" applyProtection="0">
      <alignment horizontal="left" vertical="top" indent="1"/>
    </xf>
    <xf numFmtId="0" fontId="26" fillId="41" borderId="12" applyNumberFormat="0" applyProtection="0">
      <alignment horizontal="left" vertical="top" indent="1"/>
    </xf>
    <xf numFmtId="4" fontId="71" fillId="39" borderId="85" applyNumberFormat="0" applyProtection="0">
      <alignment vertical="center"/>
    </xf>
    <xf numFmtId="4" fontId="72" fillId="39" borderId="85" applyNumberFormat="0" applyProtection="0">
      <alignment vertical="center"/>
    </xf>
    <xf numFmtId="4" fontId="73" fillId="24" borderId="85" applyNumberFormat="0" applyProtection="0">
      <alignment horizontal="left" vertical="center" indent="1"/>
    </xf>
    <xf numFmtId="4" fontId="116" fillId="20" borderId="85" applyNumberFormat="0" applyProtection="0">
      <alignment horizontal="left" indent="1"/>
    </xf>
    <xf numFmtId="4" fontId="102" fillId="39" borderId="85" applyNumberFormat="0" applyProtection="0">
      <alignment vertical="center"/>
    </xf>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2" fillId="0" borderId="0"/>
    <xf numFmtId="0" fontId="12" fillId="0" borderId="0"/>
    <xf numFmtId="4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1" fontId="13" fillId="0" borderId="0" applyFont="0" applyFill="0" applyBorder="0" applyAlignment="0" applyProtection="0">
      <alignment horizontal="center"/>
    </xf>
    <xf numFmtId="0" fontId="13" fillId="0" borderId="0"/>
    <xf numFmtId="0" fontId="13" fillId="0" borderId="0"/>
    <xf numFmtId="0" fontId="13" fillId="0" borderId="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xf numFmtId="0" fontId="38" fillId="2" borderId="0" applyNumberFormat="0" applyBorder="0" applyAlignment="0" applyProtection="0"/>
    <xf numFmtId="0" fontId="38" fillId="3" borderId="0" applyNumberFormat="0" applyBorder="0" applyAlignment="0" applyProtection="0"/>
    <xf numFmtId="0" fontId="38" fillId="4" borderId="0" applyNumberFormat="0" applyBorder="0" applyAlignment="0" applyProtection="0"/>
    <xf numFmtId="0" fontId="38" fillId="5" borderId="0" applyNumberFormat="0" applyBorder="0" applyAlignment="0" applyProtection="0"/>
    <xf numFmtId="0" fontId="38" fillId="6" borderId="0" applyNumberFormat="0" applyBorder="0" applyAlignment="0" applyProtection="0"/>
    <xf numFmtId="0" fontId="38" fillId="7" borderId="0" applyNumberFormat="0" applyBorder="0" applyAlignment="0" applyProtection="0"/>
    <xf numFmtId="0" fontId="38" fillId="8" borderId="0" applyNumberFormat="0" applyBorder="0" applyAlignment="0" applyProtection="0"/>
    <xf numFmtId="0" fontId="38" fillId="9" borderId="0" applyNumberFormat="0" applyBorder="0" applyAlignment="0" applyProtection="0"/>
    <xf numFmtId="0" fontId="38" fillId="10" borderId="0" applyNumberFormat="0" applyBorder="0" applyAlignment="0" applyProtection="0"/>
    <xf numFmtId="0" fontId="38" fillId="5" borderId="0" applyNumberFormat="0" applyBorder="0" applyAlignment="0" applyProtection="0"/>
    <xf numFmtId="0" fontId="38" fillId="8" borderId="0" applyNumberFormat="0" applyBorder="0" applyAlignment="0" applyProtection="0"/>
    <xf numFmtId="0" fontId="38" fillId="11" borderId="0" applyNumberFormat="0" applyBorder="0" applyAlignment="0" applyProtection="0"/>
    <xf numFmtId="0" fontId="39" fillId="12"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7" borderId="0" applyNumberFormat="0" applyBorder="0" applyAlignment="0" applyProtection="0"/>
    <xf numFmtId="0" fontId="39" fillId="18"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9" borderId="0" applyNumberFormat="0" applyBorder="0" applyAlignment="0" applyProtection="0"/>
    <xf numFmtId="0" fontId="40" fillId="3" borderId="0" applyNumberFormat="0" applyBorder="0" applyAlignment="0" applyProtection="0"/>
    <xf numFmtId="0" fontId="41" fillId="21" borderId="2" applyNumberFormat="0" applyAlignment="0" applyProtection="0"/>
    <xf numFmtId="0" fontId="42" fillId="22" borderId="3" applyNumberFormat="0" applyAlignment="0" applyProtection="0"/>
    <xf numFmtId="43" fontId="99" fillId="0" borderId="0" applyFont="0" applyFill="0" applyBorder="0" applyAlignment="0" applyProtection="0"/>
    <xf numFmtId="0" fontId="43" fillId="0" borderId="0" applyNumberFormat="0" applyFill="0" applyBorder="0" applyAlignment="0" applyProtection="0"/>
    <xf numFmtId="0" fontId="44" fillId="4" borderId="0" applyNumberFormat="0" applyBorder="0" applyAlignment="0" applyProtection="0"/>
    <xf numFmtId="0" fontId="100" fillId="0" borderId="83" applyNumberFormat="0" applyFill="0" applyAlignment="0" applyProtection="0"/>
    <xf numFmtId="0" fontId="101" fillId="0" borderId="13" applyNumberFormat="0" applyFill="0" applyAlignment="0" applyProtection="0"/>
    <xf numFmtId="0" fontId="45" fillId="0" borderId="6" applyNumberFormat="0" applyFill="0" applyAlignment="0" applyProtection="0"/>
    <xf numFmtId="0" fontId="45" fillId="0" borderId="0" applyNumberFormat="0" applyFill="0" applyBorder="0" applyAlignment="0" applyProtection="0"/>
    <xf numFmtId="0" fontId="46" fillId="7" borderId="2" applyNumberFormat="0" applyAlignment="0" applyProtection="0"/>
    <xf numFmtId="0" fontId="47" fillId="0" borderId="9" applyNumberFormat="0" applyFill="0" applyAlignment="0" applyProtection="0"/>
    <xf numFmtId="0" fontId="48" fillId="25" borderId="0" applyNumberFormat="0" applyBorder="0" applyAlignment="0" applyProtection="0"/>
    <xf numFmtId="0" fontId="99" fillId="26" borderId="10" applyNumberFormat="0" applyFont="0" applyAlignment="0" applyProtection="0"/>
    <xf numFmtId="0" fontId="49" fillId="21" borderId="11" applyNumberFormat="0" applyAlignment="0" applyProtection="0"/>
    <xf numFmtId="9" fontId="99" fillId="0" borderId="0" applyFont="0" applyFill="0" applyBorder="0" applyAlignment="0" applyProtection="0"/>
    <xf numFmtId="0" fontId="50" fillId="0" borderId="0" applyNumberFormat="0" applyFill="0" applyBorder="0" applyAlignment="0" applyProtection="0"/>
    <xf numFmtId="0" fontId="95" fillId="0" borderId="84" applyNumberFormat="0" applyFill="0" applyAlignment="0" applyProtection="0"/>
    <xf numFmtId="0" fontId="5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8" fillId="0" borderId="0"/>
    <xf numFmtId="41"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3" fontId="13" fillId="0" borderId="0" applyFont="0" applyFill="0" applyBorder="0" applyAlignment="0" applyProtection="0"/>
    <xf numFmtId="0" fontId="13" fillId="0" borderId="0" applyFont="0" applyFill="0" applyBorder="0" applyAlignment="0" applyProtection="0"/>
    <xf numFmtId="14" fontId="13" fillId="0" borderId="0" applyFont="0" applyFill="0" applyBorder="0" applyAlignment="0" applyProtection="0"/>
    <xf numFmtId="2" fontId="13" fillId="0" borderId="0" applyFont="0" applyFill="0" applyBorder="0" applyAlignment="0" applyProtection="0"/>
    <xf numFmtId="170" fontId="13" fillId="0" borderId="0">
      <protection locked="0"/>
    </xf>
    <xf numFmtId="170" fontId="13" fillId="0" borderId="0">
      <protection locked="0"/>
    </xf>
    <xf numFmtId="0" fontId="12" fillId="0" borderId="0"/>
    <xf numFmtId="0" fontId="64" fillId="0" borderId="0"/>
    <xf numFmtId="0" fontId="76" fillId="0" borderId="0"/>
    <xf numFmtId="0" fontId="76" fillId="0" borderId="0"/>
    <xf numFmtId="0" fontId="76" fillId="0" borderId="0"/>
    <xf numFmtId="0" fontId="13" fillId="0" borderId="0"/>
    <xf numFmtId="0" fontId="64" fillId="0" borderId="0"/>
    <xf numFmtId="0" fontId="64" fillId="0" borderId="0"/>
    <xf numFmtId="0" fontId="64" fillId="0" borderId="0"/>
    <xf numFmtId="0" fontId="13" fillId="26" borderId="10" applyNumberFormat="0" applyFont="0" applyAlignment="0" applyProtection="0"/>
    <xf numFmtId="0" fontId="13" fillId="26" borderId="10" applyNumberFormat="0" applyFont="0" applyAlignment="0" applyProtection="0"/>
    <xf numFmtId="9" fontId="13" fillId="0" borderId="0" applyFont="0" applyFill="0" applyBorder="0" applyAlignment="0" applyProtection="0"/>
    <xf numFmtId="10"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4" fontId="26" fillId="27" borderId="11" applyNumberFormat="0" applyProtection="0">
      <alignment vertical="center"/>
    </xf>
    <xf numFmtId="9" fontId="99" fillId="0" borderId="0" applyFont="0" applyFill="0" applyBorder="0" applyAlignment="0" applyProtection="0"/>
    <xf numFmtId="4" fontId="56" fillId="27" borderId="12" applyNumberFormat="0" applyProtection="0">
      <alignment vertical="center"/>
    </xf>
    <xf numFmtId="4" fontId="26" fillId="27" borderId="11" applyNumberFormat="0" applyProtection="0">
      <alignment horizontal="left" vertical="center" indent="1"/>
    </xf>
    <xf numFmtId="4" fontId="59" fillId="32" borderId="8" applyNumberFormat="0" applyProtection="0">
      <alignment horizontal="left" vertical="center"/>
    </xf>
    <xf numFmtId="43" fontId="99" fillId="0" borderId="0" applyFont="0" applyFill="0" applyBorder="0" applyAlignment="0" applyProtection="0"/>
    <xf numFmtId="4" fontId="53" fillId="0" borderId="8" applyNumberFormat="0" applyProtection="0">
      <alignment horizontal="left" vertical="center" indent="1"/>
    </xf>
    <xf numFmtId="4" fontId="26" fillId="0" borderId="8" applyNumberFormat="0" applyProtection="0">
      <alignment horizontal="left" vertical="center" indent="1"/>
    </xf>
    <xf numFmtId="4" fontId="61" fillId="37" borderId="0" applyNumberFormat="0" applyProtection="0">
      <alignment horizontal="left" vertical="center" indent="1"/>
    </xf>
    <xf numFmtId="4" fontId="61" fillId="37" borderId="0" applyNumberFormat="0" applyProtection="0">
      <alignment horizontal="left" vertical="center" indent="1"/>
    </xf>
    <xf numFmtId="4" fontId="62" fillId="21" borderId="12" applyNumberFormat="0" applyProtection="0">
      <alignment horizontal="center" vertical="center"/>
    </xf>
    <xf numFmtId="4" fontId="63" fillId="39" borderId="14">
      <alignment horizontal="left" vertical="center" indent="1"/>
    </xf>
    <xf numFmtId="4" fontId="59" fillId="0" borderId="0" applyNumberFormat="0" applyProtection="0">
      <alignment horizontal="left" vertical="center" indent="1"/>
    </xf>
    <xf numFmtId="0" fontId="99" fillId="0" borderId="0"/>
    <xf numFmtId="4" fontId="64" fillId="0" borderId="0" applyNumberFormat="0" applyProtection="0">
      <alignment horizontal="left" vertical="center" indent="1"/>
    </xf>
    <xf numFmtId="4" fontId="59" fillId="0" borderId="0" applyNumberFormat="0" applyProtection="0">
      <alignment horizontal="left" vertical="center" indent="1"/>
    </xf>
    <xf numFmtId="4" fontId="59" fillId="0" borderId="0" applyNumberFormat="0" applyProtection="0">
      <alignment horizontal="left" vertical="center" indent="1"/>
    </xf>
    <xf numFmtId="0" fontId="59" fillId="40" borderId="8" applyNumberFormat="0" applyProtection="0">
      <alignment horizontal="left" vertical="center" indent="2"/>
    </xf>
    <xf numFmtId="0" fontId="59" fillId="40" borderId="8" applyNumberFormat="0" applyProtection="0">
      <alignment horizontal="left" vertical="center" indent="2"/>
    </xf>
    <xf numFmtId="0" fontId="59" fillId="40" borderId="8" applyNumberFormat="0" applyProtection="0">
      <alignment horizontal="left" vertical="center" indent="2"/>
    </xf>
    <xf numFmtId="0" fontId="64" fillId="0" borderId="8" applyNumberFormat="0" applyProtection="0">
      <alignment horizontal="left" vertical="center" indent="2"/>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64" fillId="0" borderId="8" applyNumberFormat="0" applyProtection="0">
      <alignment horizontal="left" vertical="center" indent="2"/>
    </xf>
    <xf numFmtId="0" fontId="64" fillId="0" borderId="8" applyNumberFormat="0" applyProtection="0">
      <alignment horizontal="left" vertical="center" indent="2"/>
    </xf>
    <xf numFmtId="0" fontId="64" fillId="0" borderId="8" applyNumberFormat="0" applyProtection="0">
      <alignment horizontal="left" vertical="center" indent="2"/>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64" fillId="0" borderId="8" applyNumberFormat="0" applyProtection="0">
      <alignment horizontal="left" vertical="center" indent="2"/>
    </xf>
    <xf numFmtId="0" fontId="64" fillId="0" borderId="8" applyNumberFormat="0" applyProtection="0">
      <alignment horizontal="left" vertical="center" indent="2"/>
    </xf>
    <xf numFmtId="0" fontId="64" fillId="0" borderId="8" applyNumberFormat="0" applyProtection="0">
      <alignment horizontal="left" vertical="center" indent="2"/>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64" fillId="0" borderId="8" applyNumberFormat="0" applyProtection="0">
      <alignment horizontal="left" vertical="center" indent="2"/>
    </xf>
    <xf numFmtId="0" fontId="64" fillId="0" borderId="8" applyNumberFormat="0" applyProtection="0">
      <alignment horizontal="left" vertical="center" indent="2"/>
    </xf>
    <xf numFmtId="0" fontId="64" fillId="0" borderId="8" applyNumberFormat="0" applyProtection="0">
      <alignment horizontal="left" vertical="center" indent="2"/>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4" fontId="26" fillId="24" borderId="12" applyNumberFormat="0" applyProtection="0">
      <alignment vertical="center"/>
    </xf>
    <xf numFmtId="4" fontId="65" fillId="24" borderId="12" applyNumberFormat="0" applyProtection="0">
      <alignment vertical="center"/>
    </xf>
    <xf numFmtId="4" fontId="68" fillId="0" borderId="0" applyNumberFormat="0" applyProtection="0">
      <alignment horizontal="left" vertical="center" indent="1"/>
    </xf>
    <xf numFmtId="4" fontId="26" fillId="43" borderId="11" applyNumberFormat="0" applyProtection="0">
      <alignment horizontal="right" vertical="center"/>
    </xf>
    <xf numFmtId="4" fontId="65" fillId="44" borderId="12" applyNumberFormat="0" applyProtection="0">
      <alignment horizontal="right" vertical="center"/>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13" fillId="46" borderId="11" applyNumberFormat="0" applyProtection="0">
      <alignment horizontal="left" vertical="center" indent="1"/>
    </xf>
    <xf numFmtId="0" fontId="59" fillId="47" borderId="8" applyNumberFormat="0" applyProtection="0">
      <alignment horizontal="center" vertical="top" wrapText="1"/>
    </xf>
    <xf numFmtId="0" fontId="59" fillId="33" borderId="8" applyNumberFormat="0" applyProtection="0">
      <alignment horizontal="center" vertical="center" wrapText="1"/>
    </xf>
    <xf numFmtId="4" fontId="71" fillId="39" borderId="15">
      <alignment vertical="center"/>
    </xf>
    <xf numFmtId="4" fontId="72" fillId="39" borderId="15">
      <alignment vertical="center"/>
    </xf>
    <xf numFmtId="4" fontId="73" fillId="24" borderId="15">
      <alignment horizontal="left" vertical="center" indent="1"/>
    </xf>
    <xf numFmtId="4" fontId="52" fillId="0" borderId="0" applyNumberFormat="0" applyProtection="0">
      <alignment vertical="center"/>
    </xf>
    <xf numFmtId="4" fontId="74" fillId="0" borderId="12" applyNumberFormat="0" applyProtection="0">
      <alignment horizontal="right" vertical="center"/>
    </xf>
    <xf numFmtId="0" fontId="13" fillId="0" borderId="0"/>
    <xf numFmtId="0" fontId="99" fillId="0" borderId="0"/>
    <xf numFmtId="0" fontId="13" fillId="0" borderId="0"/>
    <xf numFmtId="9" fontId="99" fillId="0" borderId="0" applyFont="0" applyFill="0" applyBorder="0" applyAlignment="0" applyProtection="0"/>
    <xf numFmtId="43" fontId="99" fillId="0" borderId="0" applyFont="0" applyFill="0" applyBorder="0" applyAlignment="0" applyProtection="0"/>
    <xf numFmtId="0" fontId="13" fillId="0" borderId="0"/>
    <xf numFmtId="177" fontId="38" fillId="2" borderId="0" applyNumberFormat="0" applyBorder="0" applyAlignment="0" applyProtection="0"/>
    <xf numFmtId="177" fontId="38" fillId="3" borderId="0" applyNumberFormat="0" applyBorder="0" applyAlignment="0" applyProtection="0"/>
    <xf numFmtId="177" fontId="38" fillId="4" borderId="0" applyNumberFormat="0" applyBorder="0" applyAlignment="0" applyProtection="0"/>
    <xf numFmtId="177" fontId="38" fillId="5" borderId="0" applyNumberFormat="0" applyBorder="0" applyAlignment="0" applyProtection="0"/>
    <xf numFmtId="177" fontId="38" fillId="6" borderId="0" applyNumberFormat="0" applyBorder="0" applyAlignment="0" applyProtection="0"/>
    <xf numFmtId="177" fontId="38" fillId="7" borderId="0" applyNumberFormat="0" applyBorder="0" applyAlignment="0" applyProtection="0"/>
    <xf numFmtId="177" fontId="38" fillId="8" borderId="0" applyNumberFormat="0" applyBorder="0" applyAlignment="0" applyProtection="0"/>
    <xf numFmtId="177" fontId="38" fillId="9" borderId="0" applyNumberFormat="0" applyBorder="0" applyAlignment="0" applyProtection="0"/>
    <xf numFmtId="177" fontId="38" fillId="10" borderId="0" applyNumberFormat="0" applyBorder="0" applyAlignment="0" applyProtection="0"/>
    <xf numFmtId="177" fontId="38" fillId="5" borderId="0" applyNumberFormat="0" applyBorder="0" applyAlignment="0" applyProtection="0"/>
    <xf numFmtId="177" fontId="38" fillId="8" borderId="0" applyNumberFormat="0" applyBorder="0" applyAlignment="0" applyProtection="0"/>
    <xf numFmtId="177" fontId="38" fillId="11" borderId="0" applyNumberFormat="0" applyBorder="0" applyAlignment="0" applyProtection="0"/>
    <xf numFmtId="177" fontId="39" fillId="12" borderId="0" applyNumberFormat="0" applyBorder="0" applyAlignment="0" applyProtection="0"/>
    <xf numFmtId="177" fontId="39" fillId="9" borderId="0" applyNumberFormat="0" applyBorder="0" applyAlignment="0" applyProtection="0"/>
    <xf numFmtId="177" fontId="39" fillId="10" borderId="0" applyNumberFormat="0" applyBorder="0" applyAlignment="0" applyProtection="0"/>
    <xf numFmtId="177" fontId="39" fillId="13" borderId="0" applyNumberFormat="0" applyBorder="0" applyAlignment="0" applyProtection="0"/>
    <xf numFmtId="177" fontId="39" fillId="14" borderId="0" applyNumberFormat="0" applyBorder="0" applyAlignment="0" applyProtection="0"/>
    <xf numFmtId="177" fontId="39" fillId="15" borderId="0" applyNumberFormat="0" applyBorder="0" applyAlignment="0" applyProtection="0"/>
    <xf numFmtId="177" fontId="39" fillId="16" borderId="0" applyNumberFormat="0" applyBorder="0" applyAlignment="0" applyProtection="0"/>
    <xf numFmtId="177" fontId="39" fillId="17" borderId="0" applyNumberFormat="0" applyBorder="0" applyAlignment="0" applyProtection="0"/>
    <xf numFmtId="177" fontId="39" fillId="18" borderId="0" applyNumberFormat="0" applyBorder="0" applyAlignment="0" applyProtection="0"/>
    <xf numFmtId="177" fontId="39" fillId="13" borderId="0" applyNumberFormat="0" applyBorder="0" applyAlignment="0" applyProtection="0"/>
    <xf numFmtId="177" fontId="39" fillId="14" borderId="0" applyNumberFormat="0" applyBorder="0" applyAlignment="0" applyProtection="0"/>
    <xf numFmtId="177" fontId="39" fillId="19" borderId="0" applyNumberFormat="0" applyBorder="0" applyAlignment="0" applyProtection="0"/>
    <xf numFmtId="169" fontId="25" fillId="20" borderId="1">
      <alignment horizontal="center" vertical="center"/>
    </xf>
    <xf numFmtId="177" fontId="40" fillId="3" borderId="0" applyNumberFormat="0" applyBorder="0" applyAlignment="0" applyProtection="0"/>
    <xf numFmtId="177" fontId="41" fillId="21" borderId="2" applyNumberFormat="0" applyAlignment="0" applyProtection="0"/>
    <xf numFmtId="177" fontId="42" fillId="22" borderId="3" applyNumberFormat="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4"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43" fillId="0" borderId="0" applyNumberFormat="0" applyFill="0" applyBorder="0" applyAlignment="0" applyProtection="0"/>
    <xf numFmtId="177" fontId="44" fillId="4" borderId="0" applyNumberFormat="0" applyBorder="0" applyAlignment="0" applyProtection="0"/>
    <xf numFmtId="177" fontId="27" fillId="0" borderId="0" applyNumberFormat="0" applyFill="0" applyBorder="0" applyAlignment="0" applyProtection="0"/>
    <xf numFmtId="177" fontId="15" fillId="0" borderId="4" applyNumberFormat="0" applyAlignment="0" applyProtection="0">
      <alignment horizontal="left" vertical="center"/>
    </xf>
    <xf numFmtId="177" fontId="15" fillId="0" borderId="5">
      <alignment horizontal="left" vertical="center"/>
    </xf>
    <xf numFmtId="177" fontId="28" fillId="0" borderId="0" applyNumberFormat="0" applyFont="0" applyFill="0" applyBorder="0" applyProtection="0"/>
    <xf numFmtId="177" fontId="28" fillId="0" borderId="0" applyNumberFormat="0" applyFont="0" applyFill="0" applyBorder="0" applyProtection="0"/>
    <xf numFmtId="177" fontId="28" fillId="0" borderId="0" applyNumberFormat="0" applyFont="0" applyFill="0" applyBorder="0" applyProtection="0"/>
    <xf numFmtId="177" fontId="15" fillId="0" borderId="0" applyNumberFormat="0" applyFont="0" applyFill="0" applyBorder="0" applyProtection="0"/>
    <xf numFmtId="177" fontId="15" fillId="0" borderId="0" applyNumberFormat="0" applyFont="0" applyFill="0" applyBorder="0" applyProtection="0"/>
    <xf numFmtId="177" fontId="15" fillId="0" borderId="0" applyNumberFormat="0" applyFont="0" applyFill="0" applyBorder="0" applyProtection="0"/>
    <xf numFmtId="177" fontId="45" fillId="0" borderId="6" applyNumberFormat="0" applyFill="0" applyAlignment="0" applyProtection="0"/>
    <xf numFmtId="177" fontId="45" fillId="0" borderId="0" applyNumberFormat="0" applyFill="0" applyBorder="0" applyAlignment="0" applyProtection="0"/>
    <xf numFmtId="177" fontId="29" fillId="0" borderId="7" applyNumberFormat="0" applyFill="0" applyAlignment="0" applyProtection="0"/>
    <xf numFmtId="0" fontId="117" fillId="0" borderId="0" applyNumberFormat="0" applyFill="0" applyBorder="0" applyAlignment="0" applyProtection="0">
      <alignment vertical="top"/>
      <protection locked="0"/>
    </xf>
    <xf numFmtId="177" fontId="46" fillId="7" borderId="2" applyNumberFormat="0" applyAlignment="0" applyProtection="0"/>
    <xf numFmtId="177" fontId="46" fillId="7" borderId="2" applyNumberFormat="0" applyAlignment="0" applyProtection="0"/>
    <xf numFmtId="177" fontId="46" fillId="7" borderId="2" applyNumberFormat="0" applyAlignment="0" applyProtection="0"/>
    <xf numFmtId="177" fontId="46" fillId="7" borderId="2" applyNumberFormat="0" applyAlignment="0" applyProtection="0"/>
    <xf numFmtId="177" fontId="46" fillId="7" borderId="2" applyNumberFormat="0" applyAlignment="0" applyProtection="0"/>
    <xf numFmtId="177" fontId="47" fillId="0" borderId="9" applyNumberFormat="0" applyFill="0" applyAlignment="0" applyProtection="0"/>
    <xf numFmtId="177" fontId="48" fillId="25" borderId="0" applyNumberFormat="0" applyBorder="0" applyAlignment="0" applyProtection="0"/>
    <xf numFmtId="37" fontId="30" fillId="0" borderId="0"/>
    <xf numFmtId="172" fontId="19"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77" fontId="13" fillId="0" borderId="0"/>
    <xf numFmtId="177" fontId="64" fillId="0" borderId="0"/>
    <xf numFmtId="177" fontId="6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77" fontId="13" fillId="0" borderId="0"/>
    <xf numFmtId="0" fontId="13" fillId="0" borderId="0"/>
    <xf numFmtId="177" fontId="13" fillId="0" borderId="0"/>
    <xf numFmtId="0" fontId="13" fillId="0" borderId="0"/>
    <xf numFmtId="177" fontId="13" fillId="0" borderId="0"/>
    <xf numFmtId="0" fontId="13" fillId="0" borderId="0"/>
    <xf numFmtId="177" fontId="13" fillId="0" borderId="0"/>
    <xf numFmtId="0" fontId="13" fillId="0" borderId="0"/>
    <xf numFmtId="177" fontId="13" fillId="0" borderId="0"/>
    <xf numFmtId="177" fontId="76" fillId="0" borderId="0"/>
    <xf numFmtId="177" fontId="13" fillId="0" borderId="0"/>
    <xf numFmtId="0" fontId="13" fillId="0" borderId="0"/>
    <xf numFmtId="0" fontId="13" fillId="0" borderId="0"/>
    <xf numFmtId="0" fontId="13" fillId="0" borderId="0"/>
    <xf numFmtId="0" fontId="13" fillId="0" borderId="0"/>
    <xf numFmtId="0" fontId="13" fillId="0" borderId="0"/>
    <xf numFmtId="0" fontId="118" fillId="0" borderId="0"/>
    <xf numFmtId="0" fontId="118" fillId="0" borderId="0"/>
    <xf numFmtId="0" fontId="118" fillId="0" borderId="0"/>
    <xf numFmtId="0" fontId="118" fillId="0" borderId="0"/>
    <xf numFmtId="0" fontId="118" fillId="0" borderId="0"/>
    <xf numFmtId="177" fontId="76" fillId="0" borderId="0"/>
    <xf numFmtId="0" fontId="118" fillId="0" borderId="0"/>
    <xf numFmtId="0" fontId="118" fillId="0" borderId="0"/>
    <xf numFmtId="0" fontId="118" fillId="0" borderId="0"/>
    <xf numFmtId="0" fontId="118" fillId="0" borderId="0"/>
    <xf numFmtId="0" fontId="118" fillId="0" borderId="0"/>
    <xf numFmtId="0" fontId="118" fillId="0" borderId="0"/>
    <xf numFmtId="177" fontId="76" fillId="0" borderId="0"/>
    <xf numFmtId="177" fontId="13" fillId="0" borderId="0"/>
    <xf numFmtId="177" fontId="13" fillId="0" borderId="0"/>
    <xf numFmtId="177" fontId="13" fillId="0" borderId="0"/>
    <xf numFmtId="0" fontId="13" fillId="0" borderId="0"/>
    <xf numFmtId="177" fontId="13" fillId="26" borderId="10" applyNumberFormat="0" applyFont="0" applyAlignment="0" applyProtection="0"/>
    <xf numFmtId="177" fontId="49" fillId="21" borderId="11" applyNumberFormat="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177" fontId="53" fillId="27" borderId="12" applyNumberFormat="0" applyProtection="0">
      <alignment horizontal="left" vertical="top" indent="1"/>
    </xf>
    <xf numFmtId="4" fontId="61" fillId="37" borderId="0" applyNumberFormat="0" applyProtection="0">
      <alignment horizontal="left" vertical="center" indent="1"/>
    </xf>
    <xf numFmtId="177" fontId="59" fillId="40" borderId="8" applyNumberFormat="0" applyProtection="0">
      <alignment horizontal="left" vertical="center" indent="2"/>
    </xf>
    <xf numFmtId="177" fontId="59" fillId="40" borderId="8" applyNumberFormat="0" applyProtection="0">
      <alignment horizontal="left" vertical="center" indent="2"/>
    </xf>
    <xf numFmtId="177" fontId="59" fillId="40" borderId="8" applyNumberFormat="0" applyProtection="0">
      <alignment horizontal="left" vertical="center" indent="2"/>
    </xf>
    <xf numFmtId="177" fontId="13" fillId="37" borderId="12" applyNumberFormat="0" applyProtection="0">
      <alignment horizontal="left" vertical="top" indent="1"/>
    </xf>
    <xf numFmtId="177" fontId="13" fillId="37" borderId="12" applyNumberFormat="0" applyProtection="0">
      <alignment horizontal="left" vertical="top" indent="1"/>
    </xf>
    <xf numFmtId="177" fontId="13" fillId="37" borderId="12" applyNumberFormat="0" applyProtection="0">
      <alignment horizontal="left" vertical="top" indent="1"/>
    </xf>
    <xf numFmtId="177" fontId="13" fillId="37" borderId="12" applyNumberFormat="0" applyProtection="0">
      <alignment horizontal="left" vertical="top" indent="1"/>
    </xf>
    <xf numFmtId="177" fontId="13" fillId="37" borderId="12" applyNumberFormat="0" applyProtection="0">
      <alignment horizontal="left" vertical="top" indent="1"/>
    </xf>
    <xf numFmtId="177" fontId="13" fillId="37" borderId="12" applyNumberFormat="0" applyProtection="0">
      <alignment horizontal="left" vertical="top" indent="1"/>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26" fillId="24" borderId="12" applyNumberFormat="0" applyProtection="0">
      <alignment horizontal="left" vertical="top" indent="1"/>
    </xf>
    <xf numFmtId="177" fontId="26" fillId="24" borderId="12" applyNumberFormat="0" applyProtection="0">
      <alignment horizontal="left" vertical="top" indent="1"/>
    </xf>
    <xf numFmtId="177" fontId="13" fillId="46" borderId="11" applyNumberFormat="0" applyProtection="0">
      <alignment horizontal="left" vertical="center" indent="1"/>
    </xf>
    <xf numFmtId="177" fontId="13" fillId="46" borderId="11" applyNumberFormat="0" applyProtection="0">
      <alignment horizontal="left" vertical="center" indent="1"/>
    </xf>
    <xf numFmtId="177" fontId="13" fillId="46" borderId="11" applyNumberFormat="0" applyProtection="0">
      <alignment horizontal="left" vertical="center" indent="1"/>
    </xf>
    <xf numFmtId="177" fontId="13" fillId="46" borderId="11" applyNumberFormat="0" applyProtection="0">
      <alignment horizontal="left" vertical="center" indent="1"/>
    </xf>
    <xf numFmtId="177" fontId="13" fillId="46" borderId="11" applyNumberFormat="0" applyProtection="0">
      <alignment horizontal="left" vertical="center" indent="1"/>
    </xf>
    <xf numFmtId="177" fontId="59" fillId="47" borderId="8" applyNumberFormat="0" applyProtection="0">
      <alignment horizontal="center" vertical="top" wrapText="1"/>
    </xf>
    <xf numFmtId="4" fontId="74" fillId="0" borderId="12" applyNumberFormat="0" applyProtection="0">
      <alignment horizontal="right" vertical="center"/>
    </xf>
    <xf numFmtId="177" fontId="75" fillId="39" borderId="16">
      <protection locked="0"/>
    </xf>
    <xf numFmtId="177" fontId="75" fillId="48" borderId="0"/>
    <xf numFmtId="177" fontId="55" fillId="0" borderId="0"/>
    <xf numFmtId="177" fontId="31" fillId="0" borderId="0" applyNumberFormat="0" applyFont="0" applyFill="0" applyBorder="0" applyAlignment="0" applyProtection="0"/>
    <xf numFmtId="177" fontId="31" fillId="0" borderId="0" applyNumberFormat="0" applyFont="0" applyFill="0" applyBorder="0" applyAlignment="0" applyProtection="0"/>
    <xf numFmtId="177" fontId="31" fillId="0" borderId="0" applyNumberFormat="0" applyFont="0" applyFill="0" applyBorder="0" applyAlignment="0" applyProtection="0"/>
    <xf numFmtId="177" fontId="50" fillId="0" borderId="0" applyNumberFormat="0" applyFill="0" applyBorder="0" applyAlignment="0" applyProtection="0"/>
    <xf numFmtId="177" fontId="13" fillId="0" borderId="17" applyNumberFormat="0" applyFill="0" applyBorder="0" applyAlignment="0" applyProtection="0"/>
    <xf numFmtId="177" fontId="13" fillId="0" borderId="17" applyNumberFormat="0" applyFill="0" applyBorder="0" applyAlignment="0" applyProtection="0"/>
    <xf numFmtId="177" fontId="13" fillId="0" borderId="17" applyNumberFormat="0" applyFill="0" applyBorder="0" applyAlignment="0" applyProtection="0"/>
    <xf numFmtId="177" fontId="13" fillId="0" borderId="17" applyNumberFormat="0" applyFill="0" applyBorder="0" applyAlignment="0" applyProtection="0"/>
    <xf numFmtId="177" fontId="51" fillId="0" borderId="0" applyNumberFormat="0" applyFill="0" applyBorder="0" applyAlignment="0" applyProtection="0"/>
    <xf numFmtId="0" fontId="118" fillId="0" borderId="0"/>
    <xf numFmtId="0" fontId="118" fillId="0" borderId="0"/>
    <xf numFmtId="4" fontId="74" fillId="0" borderId="12" applyNumberFormat="0" applyProtection="0">
      <alignment horizontal="right" vertical="center"/>
    </xf>
    <xf numFmtId="0" fontId="13" fillId="0" borderId="0"/>
    <xf numFmtId="0" fontId="13" fillId="0" borderId="0"/>
    <xf numFmtId="0" fontId="13" fillId="0" borderId="0"/>
    <xf numFmtId="0" fontId="13" fillId="0" borderId="0"/>
    <xf numFmtId="0" fontId="13" fillId="0" borderId="0"/>
    <xf numFmtId="0" fontId="118" fillId="0" borderId="0"/>
    <xf numFmtId="0" fontId="118" fillId="0" borderId="0"/>
    <xf numFmtId="0" fontId="118" fillId="0" borderId="0"/>
    <xf numFmtId="0" fontId="12" fillId="0" borderId="0"/>
    <xf numFmtId="0" fontId="99" fillId="0" borderId="0"/>
    <xf numFmtId="0" fontId="38" fillId="2" borderId="0" applyNumberFormat="0" applyBorder="0" applyAlignment="0" applyProtection="0"/>
    <xf numFmtId="0" fontId="38" fillId="3" borderId="0" applyNumberFormat="0" applyBorder="0" applyAlignment="0" applyProtection="0"/>
    <xf numFmtId="0" fontId="38" fillId="4" borderId="0" applyNumberFormat="0" applyBorder="0" applyAlignment="0" applyProtection="0"/>
    <xf numFmtId="0" fontId="38" fillId="5" borderId="0" applyNumberFormat="0" applyBorder="0" applyAlignment="0" applyProtection="0"/>
    <xf numFmtId="0" fontId="38" fillId="6" borderId="0" applyNumberFormat="0" applyBorder="0" applyAlignment="0" applyProtection="0"/>
    <xf numFmtId="0" fontId="38" fillId="7" borderId="0" applyNumberFormat="0" applyBorder="0" applyAlignment="0" applyProtection="0"/>
    <xf numFmtId="0" fontId="38" fillId="8" borderId="0" applyNumberFormat="0" applyBorder="0" applyAlignment="0" applyProtection="0"/>
    <xf numFmtId="0" fontId="38" fillId="9" borderId="0" applyNumberFormat="0" applyBorder="0" applyAlignment="0" applyProtection="0"/>
    <xf numFmtId="0" fontId="38" fillId="10" borderId="0" applyNumberFormat="0" applyBorder="0" applyAlignment="0" applyProtection="0"/>
    <xf numFmtId="0" fontId="38" fillId="5" borderId="0" applyNumberFormat="0" applyBorder="0" applyAlignment="0" applyProtection="0"/>
    <xf numFmtId="0" fontId="38" fillId="8" borderId="0" applyNumberFormat="0" applyBorder="0" applyAlignment="0" applyProtection="0"/>
    <xf numFmtId="0" fontId="38" fillId="11" borderId="0" applyNumberFormat="0" applyBorder="0" applyAlignment="0" applyProtection="0"/>
    <xf numFmtId="0" fontId="39" fillId="12"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7" borderId="0" applyNumberFormat="0" applyBorder="0" applyAlignment="0" applyProtection="0"/>
    <xf numFmtId="0" fontId="39" fillId="18"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9" borderId="0" applyNumberFormat="0" applyBorder="0" applyAlignment="0" applyProtection="0"/>
    <xf numFmtId="0" fontId="40" fillId="3" borderId="0" applyNumberFormat="0" applyBorder="0" applyAlignment="0" applyProtection="0"/>
    <xf numFmtId="0" fontId="41" fillId="21" borderId="2" applyNumberFormat="0" applyAlignment="0" applyProtection="0"/>
    <xf numFmtId="0" fontId="42" fillId="22" borderId="3" applyNumberFormat="0" applyAlignment="0" applyProtection="0"/>
    <xf numFmtId="43" fontId="99" fillId="0" borderId="0" applyFont="0" applyFill="0" applyBorder="0" applyAlignment="0" applyProtection="0"/>
    <xf numFmtId="0" fontId="43" fillId="0" borderId="0" applyNumberFormat="0" applyFill="0" applyBorder="0" applyAlignment="0" applyProtection="0"/>
    <xf numFmtId="0" fontId="44" fillId="4" borderId="0" applyNumberFormat="0" applyBorder="0" applyAlignment="0" applyProtection="0"/>
    <xf numFmtId="0" fontId="100" fillId="0" borderId="83" applyNumberFormat="0" applyFill="0" applyAlignment="0" applyProtection="0"/>
    <xf numFmtId="0" fontId="45" fillId="0" borderId="6" applyNumberFormat="0" applyFill="0" applyAlignment="0" applyProtection="0"/>
    <xf numFmtId="0" fontId="45" fillId="0" borderId="0" applyNumberFormat="0" applyFill="0" applyBorder="0" applyAlignment="0" applyProtection="0"/>
    <xf numFmtId="0" fontId="46" fillId="7" borderId="2" applyNumberFormat="0" applyAlignment="0" applyProtection="0"/>
    <xf numFmtId="0" fontId="47" fillId="0" borderId="9" applyNumberFormat="0" applyFill="0" applyAlignment="0" applyProtection="0"/>
    <xf numFmtId="0" fontId="48" fillId="25" borderId="0" applyNumberFormat="0" applyBorder="0" applyAlignment="0" applyProtection="0"/>
    <xf numFmtId="0" fontId="99" fillId="26" borderId="10" applyNumberFormat="0" applyFont="0" applyAlignment="0" applyProtection="0"/>
    <xf numFmtId="0" fontId="49" fillId="21" borderId="11" applyNumberFormat="0" applyAlignment="0" applyProtection="0"/>
    <xf numFmtId="9" fontId="99" fillId="0" borderId="0" applyFon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12" fillId="0" borderId="0"/>
    <xf numFmtId="0" fontId="13" fillId="0" borderId="0"/>
    <xf numFmtId="0" fontId="13" fillId="0" borderId="0" applyFont="0" applyFill="0" applyBorder="0" applyAlignment="0" applyProtection="0"/>
    <xf numFmtId="0" fontId="12" fillId="0" borderId="0"/>
    <xf numFmtId="0" fontId="27" fillId="0" borderId="0" applyNumberFormat="0" applyFill="0" applyBorder="0" applyAlignment="0" applyProtection="0"/>
    <xf numFmtId="0" fontId="15" fillId="0" borderId="4" applyNumberFormat="0" applyAlignment="0" applyProtection="0">
      <alignment horizontal="left" vertical="center"/>
    </xf>
    <xf numFmtId="0" fontId="15" fillId="0" borderId="5">
      <alignment horizontal="left" vertical="center"/>
    </xf>
    <xf numFmtId="0" fontId="28" fillId="0" borderId="0" applyNumberFormat="0" applyFont="0" applyFill="0" applyBorder="0" applyProtection="0"/>
    <xf numFmtId="0" fontId="15" fillId="0" borderId="0" applyNumberFormat="0" applyFont="0" applyFill="0" applyBorder="0" applyProtection="0"/>
    <xf numFmtId="0" fontId="15" fillId="0" borderId="0" applyNumberFormat="0" applyFont="0" applyFill="0" applyBorder="0" applyProtection="0"/>
    <xf numFmtId="0" fontId="29" fillId="0" borderId="7" applyNumberFormat="0" applyFill="0" applyAlignment="0" applyProtection="0"/>
    <xf numFmtId="0" fontId="13" fillId="0" borderId="0"/>
    <xf numFmtId="0" fontId="13" fillId="0" borderId="0"/>
    <xf numFmtId="0" fontId="12" fillId="0" borderId="0"/>
    <xf numFmtId="4" fontId="104" fillId="27" borderId="85" applyNumberFormat="0" applyProtection="0">
      <alignment vertical="center"/>
    </xf>
    <xf numFmtId="4" fontId="105" fillId="27" borderId="85" applyNumberFormat="0" applyProtection="0">
      <alignment vertical="center"/>
    </xf>
    <xf numFmtId="4" fontId="106" fillId="27" borderId="85" applyNumberFormat="0" applyProtection="0">
      <alignment horizontal="left" vertical="center" indent="1"/>
    </xf>
    <xf numFmtId="0" fontId="53" fillId="27" borderId="12" applyNumberFormat="0" applyProtection="0">
      <alignment horizontal="left" vertical="top" indent="1"/>
    </xf>
    <xf numFmtId="4" fontId="107" fillId="37" borderId="85" applyNumberFormat="0" applyProtection="0">
      <alignment horizontal="left" vertical="center" indent="1"/>
    </xf>
    <xf numFmtId="4" fontId="73" fillId="70" borderId="85" applyNumberFormat="0" applyProtection="0">
      <alignment horizontal="left" vertical="center" indent="1"/>
    </xf>
    <xf numFmtId="4" fontId="73" fillId="42" borderId="85" applyNumberFormat="0" applyProtection="0">
      <alignment horizontal="left" vertical="center" indent="1"/>
    </xf>
    <xf numFmtId="4" fontId="108" fillId="37" borderId="85" applyNumberFormat="0" applyProtection="0">
      <alignment horizontal="left" vertical="center" indent="1"/>
    </xf>
    <xf numFmtId="4" fontId="109" fillId="20" borderId="85" applyNumberFormat="0" applyProtection="0">
      <alignment vertical="center"/>
    </xf>
    <xf numFmtId="4" fontId="63" fillId="39" borderId="85" applyNumberFormat="0" applyProtection="0">
      <alignment horizontal="left" vertical="center" indent="1"/>
    </xf>
    <xf numFmtId="4" fontId="110" fillId="42" borderId="85" applyNumberFormat="0" applyProtection="0">
      <alignment horizontal="left" vertical="center" indent="1"/>
    </xf>
    <xf numFmtId="4" fontId="111" fillId="37" borderId="85"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top"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top"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top"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top" indent="1"/>
    </xf>
    <xf numFmtId="4" fontId="112" fillId="39" borderId="85" applyNumberFormat="0" applyProtection="0">
      <alignment vertical="center"/>
    </xf>
    <xf numFmtId="4" fontId="113" fillId="39" borderId="85" applyNumberFormat="0" applyProtection="0">
      <alignment vertical="center"/>
    </xf>
    <xf numFmtId="4" fontId="73" fillId="42" borderId="85" applyNumberFormat="0" applyProtection="0">
      <alignment horizontal="left" vertical="center" indent="1"/>
    </xf>
    <xf numFmtId="0" fontId="26" fillId="24" borderId="12" applyNumberFormat="0" applyProtection="0">
      <alignment horizontal="left" vertical="top" indent="1"/>
    </xf>
    <xf numFmtId="0" fontId="26" fillId="24" borderId="12" applyNumberFormat="0" applyProtection="0">
      <alignment horizontal="left" vertical="top" indent="1"/>
    </xf>
    <xf numFmtId="4" fontId="114" fillId="39" borderId="85" applyNumberFormat="0" applyProtection="0">
      <alignment vertical="center"/>
    </xf>
    <xf numFmtId="4" fontId="115" fillId="39" borderId="85" applyNumberFormat="0" applyProtection="0">
      <alignment vertical="center"/>
    </xf>
    <xf numFmtId="4" fontId="73" fillId="42" borderId="85" applyNumberFormat="0" applyProtection="0">
      <alignment horizontal="left" vertical="center" indent="1"/>
    </xf>
    <xf numFmtId="0" fontId="26" fillId="41" borderId="12" applyNumberFormat="0" applyProtection="0">
      <alignment horizontal="left" vertical="top" indent="1"/>
    </xf>
    <xf numFmtId="4" fontId="71" fillId="39" borderId="85" applyNumberFormat="0" applyProtection="0">
      <alignment vertical="center"/>
    </xf>
    <xf numFmtId="4" fontId="72" fillId="39" borderId="85" applyNumberFormat="0" applyProtection="0">
      <alignment vertical="center"/>
    </xf>
    <xf numFmtId="4" fontId="73" fillId="24" borderId="85" applyNumberFormat="0" applyProtection="0">
      <alignment horizontal="left" vertical="center" indent="1"/>
    </xf>
    <xf numFmtId="4" fontId="116" fillId="20" borderId="85" applyNumberFormat="0" applyProtection="0">
      <alignment horizontal="left" indent="1"/>
    </xf>
    <xf numFmtId="4" fontId="102" fillId="39" borderId="85" applyNumberFormat="0" applyProtection="0">
      <alignment vertical="center"/>
    </xf>
    <xf numFmtId="0" fontId="31" fillId="0" borderId="0" applyNumberFormat="0" applyFont="0" applyFill="0" applyBorder="0" applyAlignment="0" applyProtection="0"/>
    <xf numFmtId="0" fontId="13" fillId="0" borderId="17" applyNumberFormat="0" applyFill="0" applyBorder="0" applyAlignment="0" applyProtection="0"/>
    <xf numFmtId="0" fontId="12" fillId="0" borderId="0"/>
    <xf numFmtId="0" fontId="12" fillId="0" borderId="0"/>
    <xf numFmtId="0" fontId="13" fillId="0" borderId="0"/>
    <xf numFmtId="0" fontId="13" fillId="37" borderId="12" applyNumberFormat="0" applyProtection="0">
      <alignment horizontal="left" vertical="top" indent="1"/>
    </xf>
    <xf numFmtId="0" fontId="13" fillId="41" borderId="12" applyNumberFormat="0" applyProtection="0">
      <alignment horizontal="left" vertical="top" indent="1"/>
    </xf>
    <xf numFmtId="0" fontId="13" fillId="20" borderId="12" applyNumberFormat="0" applyProtection="0">
      <alignment horizontal="left" vertical="top" indent="1"/>
    </xf>
    <xf numFmtId="0" fontId="13" fillId="42" borderId="12" applyNumberFormat="0" applyProtection="0">
      <alignment horizontal="left" vertical="top" indent="1"/>
    </xf>
    <xf numFmtId="0" fontId="12" fillId="0" borderId="0"/>
    <xf numFmtId="0" fontId="13" fillId="0" borderId="0"/>
    <xf numFmtId="0" fontId="38" fillId="7" borderId="0" applyNumberFormat="0" applyBorder="0" applyAlignment="0" applyProtection="0"/>
    <xf numFmtId="0" fontId="38" fillId="7" borderId="0" applyNumberFormat="0" applyBorder="0" applyAlignment="0" applyProtection="0"/>
    <xf numFmtId="0" fontId="38" fillId="2" borderId="0" applyNumberFormat="0" applyBorder="0" applyAlignment="0" applyProtection="0"/>
    <xf numFmtId="0" fontId="38" fillId="7" borderId="0" applyNumberFormat="0" applyBorder="0" applyAlignment="0" applyProtection="0"/>
    <xf numFmtId="0" fontId="38" fillId="7" borderId="0" applyNumberFormat="0" applyBorder="0" applyAlignment="0" applyProtection="0"/>
    <xf numFmtId="0" fontId="38" fillId="7" borderId="0" applyNumberFormat="0" applyBorder="0" applyAlignment="0" applyProtection="0"/>
    <xf numFmtId="0" fontId="38" fillId="9" borderId="0" applyNumberFormat="0" applyBorder="0" applyAlignment="0" applyProtection="0"/>
    <xf numFmtId="0" fontId="38" fillId="9" borderId="0" applyNumberFormat="0" applyBorder="0" applyAlignment="0" applyProtection="0"/>
    <xf numFmtId="0" fontId="38" fillId="3" borderId="0" applyNumberFormat="0" applyBorder="0" applyAlignment="0" applyProtection="0"/>
    <xf numFmtId="0" fontId="38" fillId="9" borderId="0" applyNumberFormat="0" applyBorder="0" applyAlignment="0" applyProtection="0"/>
    <xf numFmtId="0" fontId="38" fillId="9" borderId="0" applyNumberFormat="0" applyBorder="0" applyAlignment="0" applyProtection="0"/>
    <xf numFmtId="0" fontId="38" fillId="9"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4"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7" borderId="0" applyNumberFormat="0" applyBorder="0" applyAlignment="0" applyProtection="0"/>
    <xf numFmtId="0" fontId="38" fillId="7" borderId="0" applyNumberFormat="0" applyBorder="0" applyAlignment="0" applyProtection="0"/>
    <xf numFmtId="0" fontId="38" fillId="5" borderId="0" applyNumberFormat="0" applyBorder="0" applyAlignment="0" applyProtection="0"/>
    <xf numFmtId="0" fontId="38" fillId="7" borderId="0" applyNumberFormat="0" applyBorder="0" applyAlignment="0" applyProtection="0"/>
    <xf numFmtId="0" fontId="38" fillId="7" borderId="0" applyNumberFormat="0" applyBorder="0" applyAlignment="0" applyProtection="0"/>
    <xf numFmtId="0" fontId="38" fillId="7"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7"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6" borderId="0" applyNumberFormat="0" applyBorder="0" applyAlignment="0" applyProtection="0"/>
    <xf numFmtId="0" fontId="38" fillId="21" borderId="0" applyNumberFormat="0" applyBorder="0" applyAlignment="0" applyProtection="0"/>
    <xf numFmtId="0" fontId="38" fillId="21" borderId="0" applyNumberFormat="0" applyBorder="0" applyAlignment="0" applyProtection="0"/>
    <xf numFmtId="0" fontId="38" fillId="8" borderId="0" applyNumberFormat="0" applyBorder="0" applyAlignment="0" applyProtection="0"/>
    <xf numFmtId="0" fontId="38" fillId="21" borderId="0" applyNumberFormat="0" applyBorder="0" applyAlignment="0" applyProtection="0"/>
    <xf numFmtId="0" fontId="38" fillId="21" borderId="0" applyNumberFormat="0" applyBorder="0" applyAlignment="0" applyProtection="0"/>
    <xf numFmtId="0" fontId="38" fillId="21"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10"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1" borderId="0" applyNumberFormat="0" applyBorder="0" applyAlignment="0" applyProtection="0"/>
    <xf numFmtId="0" fontId="38" fillId="21" borderId="0" applyNumberFormat="0" applyBorder="0" applyAlignment="0" applyProtection="0"/>
    <xf numFmtId="0" fontId="38" fillId="5" borderId="0" applyNumberFormat="0" applyBorder="0" applyAlignment="0" applyProtection="0"/>
    <xf numFmtId="0" fontId="38" fillId="21" borderId="0" applyNumberFormat="0" applyBorder="0" applyAlignment="0" applyProtection="0"/>
    <xf numFmtId="0" fontId="38" fillId="21" borderId="0" applyNumberFormat="0" applyBorder="0" applyAlignment="0" applyProtection="0"/>
    <xf numFmtId="0" fontId="38" fillId="21"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11"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8" fillId="25" borderId="0" applyNumberFormat="0" applyBorder="0" applyAlignment="0" applyProtection="0"/>
    <xf numFmtId="0" fontId="39" fillId="14" borderId="0" applyNumberFormat="0" applyBorder="0" applyAlignment="0" applyProtection="0"/>
    <xf numFmtId="0" fontId="39" fillId="14" borderId="0" applyNumberFormat="0" applyBorder="0" applyAlignment="0" applyProtection="0"/>
    <xf numFmtId="0" fontId="39" fillId="12" borderId="0" applyNumberFormat="0" applyBorder="0" applyAlignment="0" applyProtection="0"/>
    <xf numFmtId="0" fontId="39" fillId="14" borderId="0" applyNumberFormat="0" applyBorder="0" applyAlignment="0" applyProtection="0"/>
    <xf numFmtId="0" fontId="39" fillId="14" borderId="0" applyNumberFormat="0" applyBorder="0" applyAlignment="0" applyProtection="0"/>
    <xf numFmtId="0" fontId="39" fillId="14"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10"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25"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13"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21" borderId="0" applyNumberFormat="0" applyBorder="0" applyAlignment="0" applyProtection="0"/>
    <xf numFmtId="0" fontId="39" fillId="9" borderId="0" applyNumberFormat="0" applyBorder="0" applyAlignment="0" applyProtection="0"/>
    <xf numFmtId="0" fontId="39" fillId="9" borderId="0" applyNumberFormat="0" applyBorder="0" applyAlignment="0" applyProtection="0"/>
    <xf numFmtId="0" fontId="39" fillId="15" borderId="0" applyNumberFormat="0" applyBorder="0" applyAlignment="0" applyProtection="0"/>
    <xf numFmtId="0" fontId="39" fillId="9" borderId="0" applyNumberFormat="0" applyBorder="0" applyAlignment="0" applyProtection="0"/>
    <xf numFmtId="0" fontId="39" fillId="9" borderId="0" applyNumberFormat="0" applyBorder="0" applyAlignment="0" applyProtection="0"/>
    <xf numFmtId="0" fontId="39" fillId="9" borderId="0" applyNumberFormat="0" applyBorder="0" applyAlignment="0" applyProtection="0"/>
    <xf numFmtId="0" fontId="39" fillId="14" borderId="0" applyNumberFormat="0" applyBorder="0" applyAlignment="0" applyProtection="0"/>
    <xf numFmtId="0" fontId="39" fillId="14" borderId="0" applyNumberFormat="0" applyBorder="0" applyAlignment="0" applyProtection="0"/>
    <xf numFmtId="0" fontId="39" fillId="16" borderId="0" applyNumberFormat="0" applyBorder="0" applyAlignment="0" applyProtection="0"/>
    <xf numFmtId="0" fontId="39" fillId="14" borderId="0" applyNumberFormat="0" applyBorder="0" applyAlignment="0" applyProtection="0"/>
    <xf numFmtId="0" fontId="39" fillId="14" borderId="0" applyNumberFormat="0" applyBorder="0" applyAlignment="0" applyProtection="0"/>
    <xf numFmtId="0" fontId="39" fillId="14" borderId="0" applyNumberFormat="0" applyBorder="0" applyAlignment="0" applyProtection="0"/>
    <xf numFmtId="0" fontId="39" fillId="71" borderId="0" applyNumberFormat="0" applyBorder="0" applyAlignment="0" applyProtection="0"/>
    <xf numFmtId="0" fontId="39" fillId="71" borderId="0" applyNumberFormat="0" applyBorder="0" applyAlignment="0" applyProtection="0"/>
    <xf numFmtId="0" fontId="39" fillId="13" borderId="0" applyNumberFormat="0" applyBorder="0" applyAlignment="0" applyProtection="0"/>
    <xf numFmtId="0" fontId="39" fillId="71" borderId="0" applyNumberFormat="0" applyBorder="0" applyAlignment="0" applyProtection="0"/>
    <xf numFmtId="0" fontId="39" fillId="71" borderId="0" applyNumberFormat="0" applyBorder="0" applyAlignment="0" applyProtection="0"/>
    <xf numFmtId="0" fontId="39" fillId="71" borderId="0" applyNumberFormat="0" applyBorder="0" applyAlignment="0" applyProtection="0"/>
    <xf numFmtId="0" fontId="41" fillId="68" borderId="2" applyNumberFormat="0" applyAlignment="0" applyProtection="0"/>
    <xf numFmtId="0" fontId="41" fillId="68" borderId="2" applyNumberFormat="0" applyAlignment="0" applyProtection="0"/>
    <xf numFmtId="0" fontId="41" fillId="21" borderId="2" applyNumberFormat="0" applyAlignment="0" applyProtection="0"/>
    <xf numFmtId="0" fontId="41" fillId="68" borderId="2" applyNumberFormat="0" applyAlignment="0" applyProtection="0"/>
    <xf numFmtId="0" fontId="41" fillId="68" borderId="2" applyNumberFormat="0" applyAlignment="0" applyProtection="0"/>
    <xf numFmtId="0" fontId="41" fillId="68" borderId="2" applyNumberFormat="0" applyAlignment="0" applyProtection="0"/>
    <xf numFmtId="43" fontId="13" fillId="0" borderId="0" applyFont="0" applyFill="0" applyBorder="0" applyAlignment="0" applyProtection="0"/>
    <xf numFmtId="43" fontId="12"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3" fillId="0" borderId="0" applyFont="0" applyFill="0" applyBorder="0" applyAlignment="0" applyProtection="0"/>
    <xf numFmtId="43" fontId="38" fillId="0" borderId="0" applyFont="0" applyFill="0" applyBorder="0" applyAlignment="0" applyProtection="0"/>
    <xf numFmtId="43" fontId="12" fillId="0" borderId="0" applyFont="0" applyFill="0" applyBorder="0" applyAlignment="0" applyProtection="0"/>
    <xf numFmtId="43" fontId="38"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0"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0" fontId="120" fillId="0" borderId="86" applyNumberFormat="0" applyFill="0" applyAlignment="0" applyProtection="0"/>
    <xf numFmtId="0" fontId="120" fillId="0" borderId="86" applyNumberFormat="0" applyFill="0" applyAlignment="0" applyProtection="0"/>
    <xf numFmtId="0" fontId="100" fillId="0" borderId="83" applyNumberFormat="0" applyFill="0" applyAlignment="0" applyProtection="0"/>
    <xf numFmtId="0" fontId="120" fillId="0" borderId="86" applyNumberFormat="0" applyFill="0" applyAlignment="0" applyProtection="0"/>
    <xf numFmtId="0" fontId="120" fillId="0" borderId="86" applyNumberFormat="0" applyFill="0" applyAlignment="0" applyProtection="0"/>
    <xf numFmtId="0" fontId="120" fillId="0" borderId="86" applyNumberFormat="0" applyFill="0" applyAlignment="0" applyProtection="0"/>
    <xf numFmtId="0" fontId="28" fillId="0" borderId="0" applyNumberFormat="0" applyFont="0" applyFill="0" applyBorder="0" applyProtection="0"/>
    <xf numFmtId="0" fontId="28" fillId="0" borderId="0" applyNumberFormat="0" applyFont="0" applyFill="0" applyBorder="0" applyProtection="0"/>
    <xf numFmtId="0" fontId="28" fillId="0" borderId="0" applyNumberFormat="0" applyFont="0" applyFill="0" applyBorder="0" applyProtection="0"/>
    <xf numFmtId="0" fontId="28" fillId="0" borderId="0" applyNumberFormat="0" applyFont="0" applyFill="0" applyBorder="0" applyProtection="0"/>
    <xf numFmtId="0" fontId="28" fillId="0" borderId="0" applyNumberFormat="0" applyFont="0" applyFill="0" applyBorder="0" applyProtection="0"/>
    <xf numFmtId="0" fontId="28" fillId="0" borderId="0" applyNumberFormat="0" applyFont="0" applyFill="0" applyBorder="0" applyProtection="0"/>
    <xf numFmtId="0" fontId="15" fillId="0" borderId="0" applyNumberFormat="0" applyFont="0" applyFill="0" applyBorder="0" applyProtection="0"/>
    <xf numFmtId="0" fontId="121" fillId="0" borderId="13" applyNumberFormat="0" applyFill="0" applyAlignment="0" applyProtection="0"/>
    <xf numFmtId="0" fontId="121" fillId="0" borderId="13" applyNumberFormat="0" applyFill="0" applyAlignment="0" applyProtection="0"/>
    <xf numFmtId="0" fontId="101" fillId="0" borderId="13" applyNumberFormat="0" applyFill="0" applyAlignment="0" applyProtection="0"/>
    <xf numFmtId="0" fontId="121" fillId="0" borderId="13" applyNumberFormat="0" applyFill="0" applyAlignment="0" applyProtection="0"/>
    <xf numFmtId="0" fontId="121" fillId="0" borderId="13" applyNumberFormat="0" applyFill="0" applyAlignment="0" applyProtection="0"/>
    <xf numFmtId="0" fontId="121" fillId="0" borderId="13" applyNumberFormat="0" applyFill="0" applyAlignment="0" applyProtection="0"/>
    <xf numFmtId="0" fontId="15" fillId="0" borderId="0" applyNumberFormat="0" applyFont="0" applyFill="0" applyBorder="0" applyProtection="0"/>
    <xf numFmtId="0" fontId="15" fillId="0" borderId="0" applyNumberFormat="0" applyFont="0" applyFill="0" applyBorder="0" applyProtection="0"/>
    <xf numFmtId="0" fontId="15" fillId="0" borderId="0" applyNumberFormat="0" applyFont="0" applyFill="0" applyBorder="0" applyProtection="0"/>
    <xf numFmtId="0" fontId="15" fillId="0" borderId="0" applyNumberFormat="0" applyFont="0" applyFill="0" applyBorder="0" applyProtection="0"/>
    <xf numFmtId="0" fontId="15" fillId="0" borderId="0" applyNumberFormat="0" applyFont="0" applyFill="0" applyBorder="0" applyProtection="0"/>
    <xf numFmtId="0" fontId="119" fillId="0" borderId="87" applyNumberFormat="0" applyFill="0" applyAlignment="0" applyProtection="0"/>
    <xf numFmtId="0" fontId="119" fillId="0" borderId="87" applyNumberFormat="0" applyFill="0" applyAlignment="0" applyProtection="0"/>
    <xf numFmtId="0" fontId="45" fillId="0" borderId="6" applyNumberFormat="0" applyFill="0" applyAlignment="0" applyProtection="0"/>
    <xf numFmtId="0" fontId="119" fillId="0" borderId="87" applyNumberFormat="0" applyFill="0" applyAlignment="0" applyProtection="0"/>
    <xf numFmtId="0" fontId="119" fillId="0" borderId="87" applyNumberFormat="0" applyFill="0" applyAlignment="0" applyProtection="0"/>
    <xf numFmtId="0" fontId="119" fillId="0" borderId="87" applyNumberFormat="0" applyFill="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0" fontId="45"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0" fontId="119" fillId="0" borderId="0" applyNumberFormat="0" applyFill="0" applyBorder="0" applyAlignment="0" applyProtection="0"/>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170" fontId="13" fillId="0" borderId="0">
      <protection locked="0"/>
    </xf>
    <xf numFmtId="0" fontId="46" fillId="25" borderId="2" applyNumberFormat="0" applyAlignment="0" applyProtection="0"/>
    <xf numFmtId="0" fontId="46" fillId="25" borderId="2" applyNumberFormat="0" applyAlignment="0" applyProtection="0"/>
    <xf numFmtId="0" fontId="46" fillId="7" borderId="2" applyNumberFormat="0" applyAlignment="0" applyProtection="0"/>
    <xf numFmtId="0" fontId="46" fillId="25" borderId="2" applyNumberFormat="0" applyAlignment="0" applyProtection="0"/>
    <xf numFmtId="0" fontId="46" fillId="25" borderId="2" applyNumberFormat="0" applyAlignment="0" applyProtection="0"/>
    <xf numFmtId="0" fontId="46" fillId="25" borderId="2" applyNumberFormat="0" applyAlignment="0" applyProtection="0"/>
    <xf numFmtId="0" fontId="46" fillId="7" borderId="2" applyNumberFormat="0" applyAlignment="0" applyProtection="0"/>
    <xf numFmtId="0" fontId="46" fillId="7" borderId="2" applyNumberFormat="0" applyAlignment="0" applyProtection="0"/>
    <xf numFmtId="0" fontId="46" fillId="7" borderId="2" applyNumberFormat="0" applyAlignment="0" applyProtection="0"/>
    <xf numFmtId="0" fontId="46" fillId="7" borderId="2" applyNumberFormat="0" applyAlignment="0" applyProtection="0"/>
    <xf numFmtId="0" fontId="46" fillId="7" borderId="2" applyNumberFormat="0" applyAlignment="0" applyProtection="0"/>
    <xf numFmtId="0" fontId="99"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3" fillId="0" borderId="0"/>
    <xf numFmtId="0" fontId="12" fillId="0" borderId="0"/>
    <xf numFmtId="0" fontId="12" fillId="0" borderId="0"/>
    <xf numFmtId="0" fontId="12" fillId="0" borderId="0"/>
    <xf numFmtId="0" fontId="13" fillId="0" borderId="0"/>
    <xf numFmtId="0" fontId="13" fillId="0" borderId="0"/>
    <xf numFmtId="0" fontId="12" fillId="0" borderId="0"/>
    <xf numFmtId="0" fontId="12" fillId="0" borderId="0"/>
    <xf numFmtId="0" fontId="12" fillId="0" borderId="0"/>
    <xf numFmtId="0" fontId="13" fillId="0" borderId="0"/>
    <xf numFmtId="0" fontId="99" fillId="0" borderId="0"/>
    <xf numFmtId="0" fontId="13" fillId="0" borderId="0"/>
    <xf numFmtId="0" fontId="13" fillId="0" borderId="0"/>
    <xf numFmtId="0" fontId="12" fillId="0" borderId="0"/>
    <xf numFmtId="0" fontId="13" fillId="0" borderId="0"/>
    <xf numFmtId="0" fontId="13" fillId="0" borderId="0"/>
    <xf numFmtId="0" fontId="12" fillId="0" borderId="0"/>
    <xf numFmtId="0" fontId="13" fillId="0" borderId="0"/>
    <xf numFmtId="0" fontId="13" fillId="0" borderId="0"/>
    <xf numFmtId="0" fontId="13" fillId="0" borderId="0"/>
    <xf numFmtId="0" fontId="12" fillId="0" borderId="0"/>
    <xf numFmtId="0" fontId="13" fillId="0" borderId="0"/>
    <xf numFmtId="0" fontId="13" fillId="0" borderId="0"/>
    <xf numFmtId="0" fontId="13" fillId="0" borderId="0"/>
    <xf numFmtId="0" fontId="13" fillId="0" borderId="0"/>
    <xf numFmtId="0" fontId="99" fillId="0" borderId="0"/>
    <xf numFmtId="0" fontId="12" fillId="0" borderId="0"/>
    <xf numFmtId="0" fontId="12" fillId="0" borderId="0"/>
    <xf numFmtId="0" fontId="12" fillId="0" borderId="0"/>
    <xf numFmtId="0" fontId="1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2" fillId="0" borderId="0"/>
    <xf numFmtId="0" fontId="13" fillId="0" borderId="0"/>
    <xf numFmtId="0" fontId="99"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0" fontId="13" fillId="0" borderId="0"/>
    <xf numFmtId="0" fontId="99" fillId="0" borderId="0"/>
    <xf numFmtId="0" fontId="13" fillId="0" borderId="0"/>
    <xf numFmtId="0" fontId="13" fillId="26" borderId="10" applyNumberFormat="0" applyFont="0" applyAlignment="0" applyProtection="0"/>
    <xf numFmtId="0" fontId="13" fillId="26" borderId="10" applyNumberFormat="0" applyFont="0" applyAlignment="0" applyProtection="0"/>
    <xf numFmtId="0" fontId="13" fillId="26" borderId="10" applyNumberFormat="0" applyFont="0" applyAlignment="0" applyProtection="0"/>
    <xf numFmtId="0" fontId="13" fillId="26" borderId="10" applyNumberFormat="0" applyFont="0" applyAlignment="0" applyProtection="0"/>
    <xf numFmtId="0" fontId="49" fillId="68" borderId="11" applyNumberFormat="0" applyAlignment="0" applyProtection="0"/>
    <xf numFmtId="0" fontId="49" fillId="68" borderId="11" applyNumberFormat="0" applyAlignment="0" applyProtection="0"/>
    <xf numFmtId="0" fontId="49" fillId="21" borderId="11" applyNumberFormat="0" applyAlignment="0" applyProtection="0"/>
    <xf numFmtId="0" fontId="49" fillId="68" borderId="11" applyNumberFormat="0" applyAlignment="0" applyProtection="0"/>
    <xf numFmtId="0" fontId="49" fillId="68" borderId="11" applyNumberFormat="0" applyAlignment="0" applyProtection="0"/>
    <xf numFmtId="0" fontId="49" fillId="68" borderId="11" applyNumberFormat="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10"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99" fillId="0" borderId="0" applyFont="0" applyFill="0" applyBorder="0" applyAlignment="0" applyProtection="0"/>
    <xf numFmtId="9" fontId="13" fillId="0" borderId="0" applyFont="0" applyFill="0" applyBorder="0" applyAlignment="0" applyProtection="0"/>
    <xf numFmtId="9" fontId="99" fillId="0" borderId="0" applyFont="0" applyFill="0" applyBorder="0" applyAlignment="0" applyProtection="0"/>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center"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37" borderId="12" applyNumberFormat="0" applyProtection="0">
      <alignment horizontal="left" vertical="top"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center"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41" borderId="12" applyNumberFormat="0" applyProtection="0">
      <alignment horizontal="left" vertical="top"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center"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20" borderId="12" applyNumberFormat="0" applyProtection="0">
      <alignment horizontal="left" vertical="top"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center"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13" fillId="42" borderId="12" applyNumberFormat="0" applyProtection="0">
      <alignment horizontal="left" vertical="top" indent="1"/>
    </xf>
    <xf numFmtId="0" fontId="96" fillId="0" borderId="0" applyNumberFormat="0" applyFill="0" applyBorder="0" applyAlignment="0" applyProtection="0"/>
    <xf numFmtId="0" fontId="96" fillId="0" borderId="0" applyNumberFormat="0" applyFill="0" applyBorder="0" applyAlignment="0" applyProtection="0"/>
    <xf numFmtId="0" fontId="50"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95" fillId="0" borderId="88" applyNumberFormat="0" applyFill="0" applyAlignment="0" applyProtection="0"/>
    <xf numFmtId="0" fontId="95" fillId="0" borderId="88" applyNumberFormat="0" applyFill="0" applyAlignment="0" applyProtection="0"/>
    <xf numFmtId="0" fontId="95" fillId="0" borderId="84" applyNumberFormat="0" applyFill="0" applyAlignment="0" applyProtection="0"/>
    <xf numFmtId="0" fontId="95" fillId="0" borderId="88" applyNumberFormat="0" applyFill="0" applyAlignment="0" applyProtection="0"/>
    <xf numFmtId="0" fontId="95" fillId="0" borderId="88" applyNumberFormat="0" applyFill="0" applyAlignment="0" applyProtection="0"/>
    <xf numFmtId="0" fontId="95" fillId="0" borderId="88" applyNumberFormat="0" applyFill="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9" fontId="99" fillId="0" borderId="0" applyFont="0" applyFill="0" applyBorder="0" applyAlignment="0" applyProtection="0"/>
    <xf numFmtId="0" fontId="46" fillId="7" borderId="2" applyNumberFormat="0" applyAlignment="0" applyProtection="0"/>
    <xf numFmtId="43" fontId="99" fillId="0" borderId="0" applyFont="0" applyFill="0" applyBorder="0" applyAlignment="0" applyProtection="0"/>
    <xf numFmtId="0" fontId="99"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9"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9" fontId="13" fillId="0" borderId="0" applyFont="0" applyFill="0" applyBorder="0" applyAlignment="0" applyProtection="0"/>
    <xf numFmtId="0" fontId="12" fillId="0" borderId="0"/>
    <xf numFmtId="43" fontId="12" fillId="0" borderId="0" applyFont="0" applyFill="0" applyBorder="0" applyAlignment="0" applyProtection="0"/>
    <xf numFmtId="43" fontId="12"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3" fillId="0" borderId="0" applyFont="0" applyFill="0" applyBorder="0" applyAlignment="0" applyProtection="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9" fontId="13" fillId="0" borderId="0" applyFont="0" applyFill="0" applyBorder="0" applyAlignment="0" applyProtection="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9" fontId="99" fillId="0" borderId="0" applyFont="0" applyFill="0" applyBorder="0" applyAlignment="0" applyProtection="0"/>
    <xf numFmtId="43" fontId="99" fillId="0" borderId="0" applyFont="0" applyFill="0" applyBorder="0" applyAlignment="0" applyProtection="0"/>
    <xf numFmtId="0" fontId="99" fillId="0" borderId="0"/>
    <xf numFmtId="9" fontId="99" fillId="0" borderId="0" applyFont="0" applyFill="0" applyBorder="0" applyAlignment="0" applyProtection="0"/>
    <xf numFmtId="43" fontId="99" fillId="0" borderId="0" applyFont="0" applyFill="0" applyBorder="0" applyAlignment="0" applyProtection="0"/>
    <xf numFmtId="0" fontId="46" fillId="7" borderId="2" applyNumberFormat="0" applyAlignment="0" applyProtection="0"/>
    <xf numFmtId="0" fontId="99" fillId="0" borderId="0"/>
    <xf numFmtId="0" fontId="46" fillId="7" borderId="2" applyNumberFormat="0" applyAlignment="0" applyProtection="0"/>
    <xf numFmtId="43"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0" fontId="13" fillId="0" borderId="0"/>
    <xf numFmtId="0" fontId="13" fillId="0" borderId="0"/>
    <xf numFmtId="43" fontId="13" fillId="0" borderId="0" applyFont="0" applyFill="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43" fontId="13" fillId="0" borderId="0" applyFont="0" applyFill="0" applyBorder="0" applyAlignment="0" applyProtection="0"/>
    <xf numFmtId="0" fontId="13" fillId="0" borderId="0"/>
    <xf numFmtId="43" fontId="13" fillId="0" borderId="0" applyFont="0" applyFill="0" applyBorder="0" applyAlignment="0" applyProtection="0"/>
    <xf numFmtId="0" fontId="13" fillId="0" borderId="0"/>
    <xf numFmtId="43" fontId="13" fillId="0" borderId="0" applyFont="0" applyFill="0" applyBorder="0" applyAlignment="0" applyProtection="0"/>
    <xf numFmtId="0" fontId="13" fillId="0" borderId="0"/>
    <xf numFmtId="9" fontId="13" fillId="0" borderId="0" applyFont="0" applyFill="0" applyBorder="0" applyAlignment="0" applyProtection="0"/>
    <xf numFmtId="43" fontId="13" fillId="0" borderId="0" applyFont="0" applyFill="0" applyBorder="0" applyAlignment="0" applyProtection="0"/>
    <xf numFmtId="0" fontId="13" fillId="0" borderId="0"/>
    <xf numFmtId="9"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3" fillId="0" borderId="0"/>
    <xf numFmtId="9"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8" fillId="2" borderId="0" applyNumberFormat="0" applyBorder="0" applyAlignment="0" applyProtection="0"/>
    <xf numFmtId="0" fontId="38" fillId="3" borderId="0" applyNumberFormat="0" applyBorder="0" applyAlignment="0" applyProtection="0"/>
    <xf numFmtId="0" fontId="38" fillId="4" borderId="0" applyNumberFormat="0" applyBorder="0" applyAlignment="0" applyProtection="0"/>
    <xf numFmtId="0" fontId="38" fillId="5" borderId="0" applyNumberFormat="0" applyBorder="0" applyAlignment="0" applyProtection="0"/>
    <xf numFmtId="0" fontId="38" fillId="6" borderId="0" applyNumberFormat="0" applyBorder="0" applyAlignment="0" applyProtection="0"/>
    <xf numFmtId="0" fontId="38" fillId="7" borderId="0" applyNumberFormat="0" applyBorder="0" applyAlignment="0" applyProtection="0"/>
    <xf numFmtId="0" fontId="38" fillId="8" borderId="0" applyNumberFormat="0" applyBorder="0" applyAlignment="0" applyProtection="0"/>
    <xf numFmtId="0" fontId="38" fillId="9" borderId="0" applyNumberFormat="0" applyBorder="0" applyAlignment="0" applyProtection="0"/>
    <xf numFmtId="0" fontId="38" fillId="10" borderId="0" applyNumberFormat="0" applyBorder="0" applyAlignment="0" applyProtection="0"/>
    <xf numFmtId="0" fontId="38" fillId="5" borderId="0" applyNumberFormat="0" applyBorder="0" applyAlignment="0" applyProtection="0"/>
    <xf numFmtId="0" fontId="38" fillId="8" borderId="0" applyNumberFormat="0" applyBorder="0" applyAlignment="0" applyProtection="0"/>
    <xf numFmtId="0" fontId="38" fillId="11" borderId="0" applyNumberFormat="0" applyBorder="0" applyAlignment="0" applyProtection="0"/>
    <xf numFmtId="0" fontId="39" fillId="12" borderId="0" applyNumberFormat="0" applyBorder="0" applyAlignment="0" applyProtection="0"/>
    <xf numFmtId="0" fontId="39" fillId="9" borderId="0" applyNumberFormat="0" applyBorder="0" applyAlignment="0" applyProtection="0"/>
    <xf numFmtId="0" fontId="39" fillId="10"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5" borderId="0" applyNumberFormat="0" applyBorder="0" applyAlignment="0" applyProtection="0"/>
    <xf numFmtId="0" fontId="39" fillId="16" borderId="0" applyNumberFormat="0" applyBorder="0" applyAlignment="0" applyProtection="0"/>
    <xf numFmtId="0" fontId="39" fillId="17" borderId="0" applyNumberFormat="0" applyBorder="0" applyAlignment="0" applyProtection="0"/>
    <xf numFmtId="0" fontId="39" fillId="18" borderId="0" applyNumberFormat="0" applyBorder="0" applyAlignment="0" applyProtection="0"/>
    <xf numFmtId="0" fontId="39" fillId="13" borderId="0" applyNumberFormat="0" applyBorder="0" applyAlignment="0" applyProtection="0"/>
    <xf numFmtId="0" fontId="39" fillId="14" borderId="0" applyNumberFormat="0" applyBorder="0" applyAlignment="0" applyProtection="0"/>
    <xf numFmtId="0" fontId="39" fillId="19" borderId="0" applyNumberFormat="0" applyBorder="0" applyAlignment="0" applyProtection="0"/>
    <xf numFmtId="0" fontId="40" fillId="3" borderId="0" applyNumberFormat="0" applyBorder="0" applyAlignment="0" applyProtection="0"/>
    <xf numFmtId="0" fontId="41" fillId="21" borderId="2" applyNumberFormat="0" applyAlignment="0" applyProtection="0"/>
    <xf numFmtId="0" fontId="42" fillId="22" borderId="3" applyNumberFormat="0" applyAlignment="0" applyProtection="0"/>
    <xf numFmtId="43" fontId="99" fillId="0" borderId="0" applyFont="0" applyFill="0" applyBorder="0" applyAlignment="0" applyProtection="0"/>
    <xf numFmtId="0" fontId="43" fillId="0" borderId="0" applyNumberFormat="0" applyFill="0" applyBorder="0" applyAlignment="0" applyProtection="0"/>
    <xf numFmtId="0" fontId="44" fillId="4" borderId="0" applyNumberFormat="0" applyBorder="0" applyAlignment="0" applyProtection="0"/>
    <xf numFmtId="0" fontId="100" fillId="0" borderId="83" applyNumberFormat="0" applyFill="0" applyAlignment="0" applyProtection="0"/>
    <xf numFmtId="0" fontId="101" fillId="0" borderId="13" applyNumberFormat="0" applyFill="0" applyAlignment="0" applyProtection="0"/>
    <xf numFmtId="0" fontId="45" fillId="0" borderId="6" applyNumberFormat="0" applyFill="0" applyAlignment="0" applyProtection="0"/>
    <xf numFmtId="0" fontId="45" fillId="0" borderId="0" applyNumberFormat="0" applyFill="0" applyBorder="0" applyAlignment="0" applyProtection="0"/>
    <xf numFmtId="0" fontId="47" fillId="0" borderId="9" applyNumberFormat="0" applyFill="0" applyAlignment="0" applyProtection="0"/>
    <xf numFmtId="0" fontId="48" fillId="25" borderId="0" applyNumberFormat="0" applyBorder="0" applyAlignment="0" applyProtection="0"/>
    <xf numFmtId="0" fontId="99" fillId="26" borderId="10" applyNumberFormat="0" applyFont="0" applyAlignment="0" applyProtection="0"/>
    <xf numFmtId="0" fontId="49" fillId="21" borderId="11" applyNumberFormat="0" applyAlignment="0" applyProtection="0"/>
    <xf numFmtId="0" fontId="50" fillId="0" borderId="0" applyNumberFormat="0" applyFill="0" applyBorder="0" applyAlignment="0" applyProtection="0"/>
    <xf numFmtId="0" fontId="95" fillId="0" borderId="84" applyNumberFormat="0" applyFill="0" applyAlignment="0" applyProtection="0"/>
    <xf numFmtId="0" fontId="5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9" fillId="0" borderId="0"/>
    <xf numFmtId="177" fontId="13" fillId="46" borderId="11" applyNumberFormat="0" applyProtection="0">
      <alignment horizontal="left" vertical="center" indent="1"/>
    </xf>
    <xf numFmtId="4" fontId="26" fillId="43" borderId="11" applyNumberFormat="0" applyProtection="0">
      <alignment horizontal="right" vertical="center"/>
    </xf>
    <xf numFmtId="177" fontId="26" fillId="24" borderId="12" applyNumberFormat="0" applyProtection="0">
      <alignment horizontal="left" vertical="top" indent="1"/>
    </xf>
    <xf numFmtId="4" fontId="65" fillId="24" borderId="12" applyNumberFormat="0" applyProtection="0">
      <alignment vertical="center"/>
    </xf>
    <xf numFmtId="4" fontId="26" fillId="24" borderId="12" applyNumberFormat="0" applyProtection="0">
      <alignment vertical="center"/>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64" fillId="0" borderId="8" applyNumberFormat="0" applyProtection="0">
      <alignment horizontal="left" vertical="center" indent="2"/>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64" fillId="0" borderId="8" applyNumberFormat="0" applyProtection="0">
      <alignment horizontal="left" vertical="center" indent="2"/>
    </xf>
    <xf numFmtId="177" fontId="53" fillId="27" borderId="12" applyNumberFormat="0" applyProtection="0">
      <alignment horizontal="left" vertical="top" indent="1"/>
    </xf>
    <xf numFmtId="177" fontId="13" fillId="0" borderId="0"/>
    <xf numFmtId="177" fontId="39" fillId="13" borderId="0" applyNumberFormat="0" applyBorder="0" applyAlignment="0" applyProtection="0"/>
    <xf numFmtId="177" fontId="39" fillId="9" borderId="0" applyNumberFormat="0" applyBorder="0" applyAlignment="0" applyProtection="0"/>
    <xf numFmtId="177" fontId="38" fillId="2" borderId="0" applyNumberFormat="0" applyBorder="0" applyAlignment="0" applyProtection="0"/>
    <xf numFmtId="177" fontId="76" fillId="0" borderId="0"/>
    <xf numFmtId="177" fontId="13" fillId="0" borderId="0"/>
    <xf numFmtId="177" fontId="64" fillId="0" borderId="8" applyNumberFormat="0" applyProtection="0">
      <alignment horizontal="left" vertical="center" indent="2"/>
    </xf>
    <xf numFmtId="177" fontId="13" fillId="37" borderId="12" applyNumberFormat="0" applyProtection="0">
      <alignment horizontal="left" vertical="top" indent="1"/>
    </xf>
    <xf numFmtId="177" fontId="64" fillId="0" borderId="8" applyNumberFormat="0" applyProtection="0">
      <alignment horizontal="left" vertical="center" indent="2"/>
    </xf>
    <xf numFmtId="177" fontId="64" fillId="0" borderId="8" applyNumberFormat="0" applyProtection="0">
      <alignment horizontal="left" vertical="center" indent="2"/>
    </xf>
    <xf numFmtId="177" fontId="13" fillId="37" borderId="12" applyNumberFormat="0" applyProtection="0">
      <alignment horizontal="left" vertical="top" indent="1"/>
    </xf>
    <xf numFmtId="177" fontId="13" fillId="37" borderId="12" applyNumberFormat="0" applyProtection="0">
      <alignment horizontal="left" vertical="top" indent="1"/>
    </xf>
    <xf numFmtId="177" fontId="59" fillId="40" borderId="8" applyNumberFormat="0" applyProtection="0">
      <alignment horizontal="left" vertical="center" indent="2"/>
    </xf>
    <xf numFmtId="4" fontId="63" fillId="39" borderId="14">
      <alignment horizontal="left" vertical="center" indent="1"/>
    </xf>
    <xf numFmtId="9" fontId="13" fillId="0" borderId="0" applyFont="0" applyFill="0" applyBorder="0" applyAlignment="0" applyProtection="0"/>
    <xf numFmtId="9" fontId="13" fillId="0" borderId="0" applyFont="0" applyFill="0" applyBorder="0" applyAlignment="0" applyProtection="0"/>
    <xf numFmtId="177" fontId="49" fillId="21" borderId="11" applyNumberFormat="0" applyAlignment="0" applyProtection="0"/>
    <xf numFmtId="177" fontId="13" fillId="0" borderId="0"/>
    <xf numFmtId="0" fontId="13" fillId="0" borderId="0"/>
    <xf numFmtId="177" fontId="64" fillId="0" borderId="0"/>
    <xf numFmtId="177" fontId="13" fillId="0" borderId="0"/>
    <xf numFmtId="0" fontId="13" fillId="0" borderId="0"/>
    <xf numFmtId="177" fontId="48" fillId="25" borderId="0" applyNumberFormat="0" applyBorder="0" applyAlignment="0" applyProtection="0"/>
    <xf numFmtId="177" fontId="47" fillId="0" borderId="9" applyNumberFormat="0" applyFill="0" applyAlignment="0" applyProtection="0"/>
    <xf numFmtId="177" fontId="46" fillId="7" borderId="2" applyNumberFormat="0" applyAlignment="0" applyProtection="0"/>
    <xf numFmtId="177" fontId="46" fillId="7" borderId="2" applyNumberFormat="0" applyAlignment="0" applyProtection="0"/>
    <xf numFmtId="177" fontId="46" fillId="7" borderId="2" applyNumberFormat="0" applyAlignment="0" applyProtection="0"/>
    <xf numFmtId="177" fontId="29" fillId="0" borderId="7" applyNumberFormat="0" applyFill="0" applyAlignment="0" applyProtection="0"/>
    <xf numFmtId="177" fontId="45" fillId="0" borderId="0" applyNumberFormat="0" applyFill="0" applyBorder="0" applyAlignment="0" applyProtection="0"/>
    <xf numFmtId="177" fontId="45" fillId="0" borderId="6" applyNumberFormat="0" applyFill="0" applyAlignment="0" applyProtection="0"/>
    <xf numFmtId="177" fontId="15" fillId="0" borderId="0" applyNumberFormat="0" applyFont="0" applyFill="0" applyBorder="0" applyProtection="0"/>
    <xf numFmtId="177" fontId="15" fillId="0" borderId="0" applyNumberFormat="0" applyFont="0" applyFill="0" applyBorder="0" applyProtection="0"/>
    <xf numFmtId="177" fontId="28" fillId="0" borderId="0" applyNumberFormat="0" applyFont="0" applyFill="0" applyBorder="0" applyProtection="0"/>
    <xf numFmtId="177" fontId="15" fillId="0" borderId="5">
      <alignment horizontal="left" vertical="center"/>
    </xf>
    <xf numFmtId="177" fontId="27" fillId="0" borderId="0" applyNumberFormat="0" applyFill="0" applyBorder="0" applyAlignment="0" applyProtection="0"/>
    <xf numFmtId="177" fontId="43" fillId="0" borderId="0" applyNumberForma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13" fillId="0" borderId="0" applyFont="0" applyFill="0" applyBorder="0" applyAlignment="0" applyProtection="0"/>
    <xf numFmtId="177" fontId="42" fillId="22" borderId="3" applyNumberFormat="0" applyAlignment="0" applyProtection="0"/>
    <xf numFmtId="177" fontId="41" fillId="21" borderId="2" applyNumberFormat="0" applyAlignment="0" applyProtection="0"/>
    <xf numFmtId="177" fontId="40" fillId="3" borderId="0" applyNumberFormat="0" applyBorder="0" applyAlignment="0" applyProtection="0"/>
    <xf numFmtId="177" fontId="39" fillId="19" borderId="0" applyNumberFormat="0" applyBorder="0" applyAlignment="0" applyProtection="0"/>
    <xf numFmtId="177" fontId="39" fillId="14" borderId="0" applyNumberFormat="0" applyBorder="0" applyAlignment="0" applyProtection="0"/>
    <xf numFmtId="177" fontId="39" fillId="13" borderId="0" applyNumberFormat="0" applyBorder="0" applyAlignment="0" applyProtection="0"/>
    <xf numFmtId="177" fontId="39" fillId="18" borderId="0" applyNumberFormat="0" applyBorder="0" applyAlignment="0" applyProtection="0"/>
    <xf numFmtId="177" fontId="39" fillId="17" borderId="0" applyNumberFormat="0" applyBorder="0" applyAlignment="0" applyProtection="0"/>
    <xf numFmtId="177" fontId="39" fillId="16" borderId="0" applyNumberFormat="0" applyBorder="0" applyAlignment="0" applyProtection="0"/>
    <xf numFmtId="177" fontId="39" fillId="15" borderId="0" applyNumberFormat="0" applyBorder="0" applyAlignment="0" applyProtection="0"/>
    <xf numFmtId="177" fontId="39" fillId="14" borderId="0" applyNumberFormat="0" applyBorder="0" applyAlignment="0" applyProtection="0"/>
    <xf numFmtId="177" fontId="38" fillId="8" borderId="0" applyNumberFormat="0" applyBorder="0" applyAlignment="0" applyProtection="0"/>
    <xf numFmtId="177" fontId="39" fillId="12" borderId="0" applyNumberFormat="0" applyBorder="0" applyAlignment="0" applyProtection="0"/>
    <xf numFmtId="177" fontId="38" fillId="11" borderId="0" applyNumberFormat="0" applyBorder="0" applyAlignment="0" applyProtection="0"/>
    <xf numFmtId="177" fontId="38" fillId="10" borderId="0" applyNumberFormat="0" applyBorder="0" applyAlignment="0" applyProtection="0"/>
    <xf numFmtId="177" fontId="38" fillId="6" borderId="0" applyNumberFormat="0" applyBorder="0" applyAlignment="0" applyProtection="0"/>
    <xf numFmtId="177" fontId="38" fillId="5" borderId="0" applyNumberFormat="0" applyBorder="0" applyAlignment="0" applyProtection="0"/>
    <xf numFmtId="177" fontId="38" fillId="4" borderId="0" applyNumberFormat="0" applyBorder="0" applyAlignment="0" applyProtection="0"/>
    <xf numFmtId="177" fontId="38" fillId="3" borderId="0" applyNumberFormat="0" applyBorder="0" applyAlignment="0" applyProtection="0"/>
    <xf numFmtId="177" fontId="13" fillId="37" borderId="12" applyNumberFormat="0" applyProtection="0">
      <alignment horizontal="left" vertical="top" indent="1"/>
    </xf>
    <xf numFmtId="177" fontId="59" fillId="40" borderId="8" applyNumberFormat="0" applyProtection="0">
      <alignment horizontal="left" vertical="center" indent="2"/>
    </xf>
    <xf numFmtId="177" fontId="59" fillId="40" borderId="8" applyNumberFormat="0" applyProtection="0">
      <alignment horizontal="left" vertical="center" indent="2"/>
    </xf>
    <xf numFmtId="9" fontId="13" fillId="0" borderId="0" applyFont="0" applyFill="0" applyBorder="0" applyAlignment="0" applyProtection="0"/>
    <xf numFmtId="0" fontId="13" fillId="0" borderId="0"/>
    <xf numFmtId="177" fontId="13" fillId="26" borderId="10" applyNumberFormat="0" applyFont="0" applyAlignment="0" applyProtection="0"/>
    <xf numFmtId="177" fontId="13" fillId="0" borderId="0"/>
    <xf numFmtId="177" fontId="64" fillId="0" borderId="0"/>
    <xf numFmtId="177" fontId="28" fillId="0" borderId="0" applyNumberFormat="0" applyFont="0" applyFill="0" applyBorder="0" applyProtection="0"/>
    <xf numFmtId="177" fontId="15" fillId="0" borderId="4" applyNumberFormat="0" applyAlignment="0" applyProtection="0">
      <alignment horizontal="left" vertical="center"/>
    </xf>
    <xf numFmtId="177" fontId="44" fillId="4" borderId="0" applyNumberFormat="0" applyBorder="0" applyAlignment="0" applyProtection="0"/>
    <xf numFmtId="177"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77" fontId="38" fillId="5" borderId="0" applyNumberFormat="0" applyBorder="0" applyAlignment="0" applyProtection="0"/>
    <xf numFmtId="177" fontId="38" fillId="8" borderId="0" applyNumberFormat="0" applyBorder="0" applyAlignment="0" applyProtection="0"/>
    <xf numFmtId="177" fontId="38" fillId="9" borderId="0" applyNumberFormat="0" applyBorder="0" applyAlignment="0" applyProtection="0"/>
    <xf numFmtId="177" fontId="76" fillId="0" borderId="0"/>
    <xf numFmtId="4" fontId="65" fillId="44" borderId="12" applyNumberFormat="0" applyProtection="0">
      <alignment horizontal="right" vertical="center"/>
    </xf>
    <xf numFmtId="177" fontId="26" fillId="24" borderId="12" applyNumberFormat="0" applyProtection="0">
      <alignment horizontal="left" vertical="top" indent="1"/>
    </xf>
    <xf numFmtId="4" fontId="68" fillId="0" borderId="0" applyNumberFormat="0" applyProtection="0">
      <alignment horizontal="left" vertical="center" indent="1"/>
    </xf>
    <xf numFmtId="177" fontId="13" fillId="42" borderId="12" applyNumberFormat="0" applyProtection="0">
      <alignment horizontal="left" vertical="top" indent="1"/>
    </xf>
    <xf numFmtId="177" fontId="13" fillId="42" borderId="12" applyNumberFormat="0" applyProtection="0">
      <alignment horizontal="left" vertical="top" indent="1"/>
    </xf>
    <xf numFmtId="177" fontId="64" fillId="0" borderId="8" applyNumberFormat="0" applyProtection="0">
      <alignment horizontal="left" vertical="center" indent="2"/>
    </xf>
    <xf numFmtId="177" fontId="13" fillId="20" borderId="12" applyNumberFormat="0" applyProtection="0">
      <alignment horizontal="left" vertical="top" indent="1"/>
    </xf>
    <xf numFmtId="177" fontId="13" fillId="20" borderId="12" applyNumberFormat="0" applyProtection="0">
      <alignment horizontal="left" vertical="top" indent="1"/>
    </xf>
    <xf numFmtId="177" fontId="64" fillId="0" borderId="8" applyNumberFormat="0" applyProtection="0">
      <alignment horizontal="left" vertical="center" indent="2"/>
    </xf>
    <xf numFmtId="177" fontId="13" fillId="41" borderId="12" applyNumberFormat="0" applyProtection="0">
      <alignment horizontal="left" vertical="top" indent="1"/>
    </xf>
    <xf numFmtId="177" fontId="13" fillId="41" borderId="12" applyNumberFormat="0" applyProtection="0">
      <alignment horizontal="left" vertical="top" indent="1"/>
    </xf>
    <xf numFmtId="177" fontId="13" fillId="37" borderId="12" applyNumberFormat="0" applyProtection="0">
      <alignment horizontal="left" vertical="top" indent="1"/>
    </xf>
    <xf numFmtId="4" fontId="56" fillId="27" borderId="12" applyNumberFormat="0" applyProtection="0">
      <alignment vertical="center"/>
    </xf>
    <xf numFmtId="177" fontId="39" fillId="10" borderId="0" applyNumberFormat="0" applyBorder="0" applyAlignment="0" applyProtection="0"/>
    <xf numFmtId="177" fontId="38" fillId="7" borderId="0" applyNumberFormat="0" applyBorder="0" applyAlignment="0" applyProtection="0"/>
    <xf numFmtId="0" fontId="13" fillId="0" borderId="0"/>
    <xf numFmtId="177" fontId="76" fillId="0" borderId="0"/>
    <xf numFmtId="177" fontId="59" fillId="47" borderId="8" applyNumberFormat="0" applyProtection="0">
      <alignment horizontal="center" vertical="top" wrapText="1"/>
    </xf>
    <xf numFmtId="4" fontId="71" fillId="39" borderId="15">
      <alignment vertical="center"/>
    </xf>
    <xf numFmtId="4" fontId="72" fillId="39" borderId="15">
      <alignment vertical="center"/>
    </xf>
    <xf numFmtId="4" fontId="73" fillId="24" borderId="15">
      <alignment horizontal="left" vertical="center" indent="1"/>
    </xf>
    <xf numFmtId="4" fontId="52" fillId="0" borderId="0" applyNumberFormat="0" applyProtection="0">
      <alignment vertical="center"/>
    </xf>
    <xf numFmtId="4" fontId="74" fillId="0" borderId="12" applyNumberFormat="0" applyProtection="0">
      <alignment horizontal="right" vertical="center"/>
    </xf>
    <xf numFmtId="177" fontId="31" fillId="0" borderId="0" applyNumberFormat="0" applyFont="0" applyFill="0" applyBorder="0" applyAlignment="0" applyProtection="0"/>
    <xf numFmtId="177" fontId="50" fillId="0" borderId="0" applyNumberFormat="0" applyFill="0" applyBorder="0" applyAlignment="0" applyProtection="0"/>
    <xf numFmtId="177" fontId="13" fillId="0" borderId="17" applyNumberFormat="0" applyFill="0" applyBorder="0" applyAlignment="0" applyProtection="0"/>
    <xf numFmtId="177" fontId="13" fillId="0" borderId="17" applyNumberFormat="0" applyFill="0" applyBorder="0" applyAlignment="0" applyProtection="0"/>
    <xf numFmtId="177" fontId="13" fillId="0" borderId="17" applyNumberFormat="0" applyFill="0" applyBorder="0" applyAlignment="0" applyProtection="0"/>
    <xf numFmtId="177" fontId="13" fillId="0" borderId="17" applyNumberFormat="0" applyFill="0" applyBorder="0" applyAlignment="0" applyProtection="0"/>
    <xf numFmtId="0" fontId="13" fillId="0" borderId="0"/>
    <xf numFmtId="177" fontId="51" fillId="0" borderId="0" applyNumberFormat="0" applyFill="0" applyBorder="0" applyAlignment="0" applyProtection="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28" fillId="0" borderId="0" applyNumberFormat="0" applyFont="0" applyFill="0" applyBorder="0" applyProtection="0"/>
    <xf numFmtId="0" fontId="15" fillId="0" borderId="0" applyNumberFormat="0" applyFont="0" applyFill="0" applyBorder="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17" applyNumberFormat="0" applyFill="0" applyBorder="0" applyAlignment="0" applyProtection="0"/>
    <xf numFmtId="0" fontId="12" fillId="0" borderId="0"/>
    <xf numFmtId="9" fontId="1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3" fillId="0" borderId="0"/>
    <xf numFmtId="0" fontId="46" fillId="7" borderId="2" applyNumberFormat="0" applyAlignment="0" applyProtection="0"/>
    <xf numFmtId="43" fontId="99" fillId="0" borderId="0" applyFont="0" applyFill="0" applyBorder="0" applyAlignment="0" applyProtection="0"/>
    <xf numFmtId="9" fontId="99" fillId="0" borderId="0" applyFont="0" applyFill="0" applyBorder="0" applyAlignment="0" applyProtection="0"/>
    <xf numFmtId="0" fontId="99" fillId="0" borderId="0"/>
    <xf numFmtId="9" fontId="13" fillId="0" borderId="0" applyFont="0" applyFill="0" applyBorder="0" applyAlignment="0" applyProtection="0"/>
    <xf numFmtId="0" fontId="13" fillId="0" borderId="0"/>
    <xf numFmtId="0" fontId="13" fillId="0" borderId="0"/>
    <xf numFmtId="43"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0" fontId="13" fillId="0" borderId="0"/>
    <xf numFmtId="43" fontId="13" fillId="0" borderId="0" applyFont="0" applyFill="0" applyBorder="0" applyAlignment="0" applyProtection="0"/>
    <xf numFmtId="9" fontId="13" fillId="0" borderId="0" applyFont="0" applyFill="0" applyBorder="0" applyAlignment="0" applyProtection="0"/>
    <xf numFmtId="0" fontId="13" fillId="0" borderId="0"/>
    <xf numFmtId="0" fontId="13" fillId="0" borderId="0"/>
    <xf numFmtId="0" fontId="13" fillId="8" borderId="12" applyNumberFormat="0" applyProtection="0">
      <alignment horizontal="left" vertical="center" indent="1"/>
    </xf>
    <xf numFmtId="0" fontId="13" fillId="38" borderId="12" applyNumberFormat="0" applyProtection="0">
      <alignment horizontal="left" vertical="center" indent="1"/>
    </xf>
    <xf numFmtId="0" fontId="139" fillId="108" borderId="2" applyNumberFormat="0" applyAlignment="0" applyProtection="0"/>
    <xf numFmtId="179" fontId="13" fillId="0" borderId="0" applyFont="0" applyFill="0" applyBorder="0" applyAlignment="0" applyProtection="0"/>
    <xf numFmtId="0" fontId="140" fillId="0" borderId="0" applyNumberFormat="0" applyFill="0" applyBorder="0" applyAlignment="0" applyProtection="0"/>
    <xf numFmtId="0" fontId="119" fillId="0" borderId="99" applyNumberFormat="0" applyFill="0" applyAlignment="0" applyProtection="0"/>
    <xf numFmtId="0" fontId="49" fillId="108" borderId="11" applyNumberFormat="0" applyAlignment="0" applyProtection="0"/>
    <xf numFmtId="0" fontId="13" fillId="8" borderId="12" applyNumberFormat="0" applyProtection="0">
      <alignment horizontal="left" vertical="top" indent="1"/>
    </xf>
    <xf numFmtId="0" fontId="13" fillId="71" borderId="12" applyNumberFormat="0" applyProtection="0">
      <alignment horizontal="left" vertical="top" indent="1"/>
    </xf>
    <xf numFmtId="0" fontId="12" fillId="84" borderId="0" applyNumberFormat="0" applyBorder="0" applyAlignment="0" applyProtection="0"/>
    <xf numFmtId="4" fontId="26" fillId="38" borderId="12" applyNumberFormat="0" applyProtection="0">
      <alignment horizontal="left" vertical="center" indent="1"/>
    </xf>
    <xf numFmtId="4" fontId="26" fillId="44" borderId="12" applyNumberFormat="0" applyProtection="0">
      <alignment horizontal="right" vertical="center"/>
    </xf>
    <xf numFmtId="0" fontId="26" fillId="38" borderId="12" applyNumberFormat="0" applyProtection="0">
      <alignment horizontal="left" vertical="top" indent="1"/>
    </xf>
    <xf numFmtId="0" fontId="26" fillId="26" borderId="12" applyNumberFormat="0" applyProtection="0">
      <alignment horizontal="left" vertical="top" indent="1"/>
    </xf>
    <xf numFmtId="0" fontId="12" fillId="97" borderId="0" applyNumberFormat="0" applyBorder="0" applyAlignment="0" applyProtection="0"/>
    <xf numFmtId="4" fontId="26" fillId="38" borderId="0" applyNumberFormat="0" applyProtection="0">
      <alignment horizontal="left" vertical="center" indent="1"/>
    </xf>
    <xf numFmtId="0" fontId="95" fillId="0" borderId="102" applyNumberFormat="0" applyFill="0" applyAlignment="0" applyProtection="0"/>
    <xf numFmtId="0" fontId="137" fillId="102" borderId="0" applyNumberFormat="0" applyBorder="0" applyAlignment="0" applyProtection="0"/>
    <xf numFmtId="0" fontId="12" fillId="100" borderId="0" applyNumberFormat="0" applyBorder="0" applyAlignment="0" applyProtection="0"/>
    <xf numFmtId="0" fontId="12" fillId="96" borderId="0" applyNumberFormat="0" applyBorder="0" applyAlignment="0" applyProtection="0"/>
    <xf numFmtId="4" fontId="53" fillId="25" borderId="12" applyNumberFormat="0" applyProtection="0">
      <alignment horizontal="left" vertical="center" indent="1"/>
    </xf>
    <xf numFmtId="4" fontId="26" fillId="38" borderId="12" applyNumberFormat="0" applyProtection="0">
      <alignment horizontal="right" vertical="center"/>
    </xf>
    <xf numFmtId="4" fontId="65" fillId="26" borderId="12" applyNumberFormat="0" applyProtection="0">
      <alignment vertical="center"/>
    </xf>
    <xf numFmtId="0" fontId="12" fillId="85" borderId="0" applyNumberFormat="0" applyBorder="0" applyAlignment="0" applyProtection="0"/>
    <xf numFmtId="0" fontId="12" fillId="92" borderId="0" applyNumberFormat="0" applyBorder="0" applyAlignment="0" applyProtection="0"/>
    <xf numFmtId="0" fontId="137" fillId="99" borderId="0" applyNumberFormat="0" applyBorder="0" applyAlignment="0" applyProtection="0"/>
    <xf numFmtId="0" fontId="137" fillId="90" borderId="0" applyNumberFormat="0" applyBorder="0" applyAlignment="0" applyProtection="0"/>
    <xf numFmtId="0" fontId="137" fillId="86" borderId="0" applyNumberFormat="0" applyBorder="0" applyAlignment="0" applyProtection="0"/>
    <xf numFmtId="4" fontId="61" fillId="71" borderId="0" applyNumberFormat="0" applyProtection="0">
      <alignment horizontal="left" vertical="center" indent="1"/>
    </xf>
    <xf numFmtId="0" fontId="137" fillId="98" borderId="0" applyNumberFormat="0" applyBorder="0" applyAlignment="0" applyProtection="0"/>
    <xf numFmtId="0" fontId="12" fillId="101" borderId="0" applyNumberFormat="0" applyBorder="0" applyAlignment="0" applyProtection="0"/>
    <xf numFmtId="0" fontId="126" fillId="72" borderId="0" applyNumberFormat="0" applyBorder="0" applyAlignment="0" applyProtection="0"/>
    <xf numFmtId="0" fontId="137" fillId="91" borderId="0" applyNumberFormat="0" applyBorder="0" applyAlignment="0" applyProtection="0"/>
    <xf numFmtId="0" fontId="137" fillId="83" borderId="0" applyNumberFormat="0" applyBorder="0" applyAlignment="0" applyProtection="0"/>
    <xf numFmtId="0" fontId="13" fillId="71" borderId="12" applyNumberFormat="0" applyProtection="0">
      <alignment horizontal="left" vertical="center" indent="1"/>
    </xf>
    <xf numFmtId="0" fontId="13" fillId="38" borderId="12" applyNumberFormat="0" applyProtection="0">
      <alignment horizontal="left" vertical="top" indent="1"/>
    </xf>
    <xf numFmtId="0" fontId="13" fillId="44" borderId="12" applyNumberFormat="0" applyProtection="0">
      <alignment horizontal="left" vertical="top" indent="1"/>
    </xf>
    <xf numFmtId="4" fontId="74" fillId="44" borderId="12" applyNumberFormat="0" applyProtection="0">
      <alignment horizontal="right" vertical="center"/>
    </xf>
    <xf numFmtId="0" fontId="12" fillId="88" borderId="0" applyNumberFormat="0" applyBorder="0" applyAlignment="0" applyProtection="0"/>
    <xf numFmtId="0" fontId="137" fillId="95" borderId="0" applyNumberFormat="0" applyBorder="0" applyAlignment="0" applyProtection="0"/>
    <xf numFmtId="0" fontId="137" fillId="79" borderId="0" applyNumberFormat="0" applyBorder="0" applyAlignment="0" applyProtection="0"/>
    <xf numFmtId="0" fontId="129" fillId="75" borderId="92" applyNumberFormat="0" applyAlignment="0" applyProtection="0"/>
    <xf numFmtId="0" fontId="133" fillId="77" borderId="95" applyNumberFormat="0" applyAlignment="0" applyProtection="0"/>
    <xf numFmtId="0" fontId="131" fillId="76" borderId="92" applyNumberFormat="0" applyAlignment="0" applyProtection="0"/>
    <xf numFmtId="4" fontId="26" fillId="26" borderId="12" applyNumberFormat="0" applyProtection="0">
      <alignment horizontal="left" vertical="center" indent="1"/>
    </xf>
    <xf numFmtId="4" fontId="143" fillId="111" borderId="0" applyNumberFormat="0" applyProtection="0">
      <alignment horizontal="left" vertical="center" indent="1"/>
    </xf>
    <xf numFmtId="0" fontId="12" fillId="80" borderId="0" applyNumberFormat="0" applyBorder="0" applyAlignment="0" applyProtection="0"/>
    <xf numFmtId="0" fontId="137" fillId="94" borderId="0" applyNumberFormat="0" applyBorder="0" applyAlignment="0" applyProtection="0"/>
    <xf numFmtId="0" fontId="135" fillId="0" borderId="0" applyNumberFormat="0" applyFill="0" applyBorder="0" applyAlignment="0" applyProtection="0"/>
    <xf numFmtId="0" fontId="127" fillId="73" borderId="0" applyNumberFormat="0" applyBorder="0" applyAlignment="0" applyProtection="0"/>
    <xf numFmtId="0" fontId="132" fillId="0" borderId="94" applyNumberFormat="0" applyFill="0" applyAlignment="0" applyProtection="0"/>
    <xf numFmtId="0" fontId="125" fillId="0" borderId="91" applyNumberFormat="0" applyFill="0" applyAlignment="0" applyProtection="0"/>
    <xf numFmtId="0" fontId="124" fillId="0" borderId="90" applyNumberFormat="0" applyFill="0" applyAlignment="0" applyProtection="0"/>
    <xf numFmtId="0" fontId="96" fillId="0" borderId="0" applyNumberFormat="0" applyFill="0" applyBorder="0" applyAlignment="0" applyProtection="0"/>
    <xf numFmtId="0" fontId="12" fillId="0" borderId="0"/>
    <xf numFmtId="0" fontId="12" fillId="89" borderId="0" applyNumberFormat="0" applyBorder="0" applyAlignment="0" applyProtection="0"/>
    <xf numFmtId="0" fontId="125" fillId="0" borderId="0" applyNumberFormat="0" applyFill="0" applyBorder="0" applyAlignment="0" applyProtection="0"/>
    <xf numFmtId="0" fontId="123" fillId="0" borderId="89" applyNumberFormat="0" applyFill="0" applyAlignment="0" applyProtection="0"/>
    <xf numFmtId="0" fontId="12" fillId="81" borderId="0" applyNumberFormat="0" applyBorder="0" applyAlignment="0" applyProtection="0"/>
    <xf numFmtId="0" fontId="12" fillId="93" borderId="0" applyNumberFormat="0" applyBorder="0" applyAlignment="0" applyProtection="0"/>
    <xf numFmtId="0" fontId="137" fillId="82" borderId="0" applyNumberFormat="0" applyBorder="0" applyAlignment="0" applyProtection="0"/>
    <xf numFmtId="0" fontId="137" fillId="87" borderId="0" applyNumberFormat="0" applyBorder="0" applyAlignment="0" applyProtection="0"/>
    <xf numFmtId="0" fontId="134" fillId="0" borderId="0" applyNumberFormat="0" applyFill="0" applyBorder="0" applyAlignment="0" applyProtection="0"/>
    <xf numFmtId="0" fontId="130" fillId="76" borderId="93" applyNumberFormat="0" applyAlignment="0" applyProtection="0"/>
    <xf numFmtId="0" fontId="12" fillId="101" borderId="0" applyNumberFormat="0" applyBorder="0" applyAlignment="0" applyProtection="0"/>
    <xf numFmtId="0" fontId="12" fillId="100" borderId="0" applyNumberFormat="0" applyBorder="0" applyAlignment="0" applyProtection="0"/>
    <xf numFmtId="0" fontId="137" fillId="87" borderId="0" applyNumberFormat="0" applyBorder="0" applyAlignment="0" applyProtection="0"/>
    <xf numFmtId="0" fontId="12" fillId="84" borderId="0" applyNumberFormat="0" applyBorder="0" applyAlignment="0" applyProtection="0"/>
    <xf numFmtId="0" fontId="137" fillId="83" borderId="0" applyNumberFormat="0" applyBorder="0" applyAlignment="0" applyProtection="0"/>
    <xf numFmtId="0" fontId="12" fillId="81" borderId="0" applyNumberFormat="0" applyBorder="0" applyAlignment="0" applyProtection="0"/>
    <xf numFmtId="0" fontId="12" fillId="80" borderId="0" applyNumberFormat="0" applyBorder="0" applyAlignment="0" applyProtection="0"/>
    <xf numFmtId="0" fontId="12" fillId="0" borderId="0"/>
    <xf numFmtId="0" fontId="12" fillId="78" borderId="96" applyNumberFormat="0" applyFont="0" applyAlignment="0" applyProtection="0"/>
    <xf numFmtId="0" fontId="128" fillId="74" borderId="0" applyNumberFormat="0" applyBorder="0" applyAlignment="0" applyProtection="0"/>
    <xf numFmtId="4" fontId="26" fillId="26" borderId="12" applyNumberFormat="0" applyProtection="0">
      <alignment vertical="center"/>
    </xf>
    <xf numFmtId="4" fontId="26" fillId="44" borderId="0" applyNumberFormat="0" applyProtection="0">
      <alignment horizontal="left" vertical="center" indent="1"/>
    </xf>
    <xf numFmtId="4" fontId="26" fillId="44" borderId="0" applyNumberFormat="0" applyProtection="0">
      <alignment horizontal="left" vertical="center" indent="1"/>
    </xf>
    <xf numFmtId="4" fontId="53" fillId="110" borderId="101" applyNumberFormat="0" applyProtection="0">
      <alignment horizontal="left" vertical="center" indent="1"/>
    </xf>
    <xf numFmtId="4" fontId="53" fillId="38" borderId="0" applyNumberFormat="0" applyProtection="0">
      <alignment horizontal="left" vertical="center" indent="1"/>
    </xf>
    <xf numFmtId="0" fontId="53" fillId="25" borderId="12" applyNumberFormat="0" applyProtection="0">
      <alignment horizontal="left" vertical="top" indent="1"/>
    </xf>
    <xf numFmtId="4" fontId="53" fillId="25" borderId="12" applyNumberFormat="0" applyProtection="0">
      <alignment vertical="center"/>
    </xf>
    <xf numFmtId="0" fontId="13" fillId="63" borderId="10" applyNumberFormat="0" applyFont="0" applyAlignment="0" applyProtection="0"/>
    <xf numFmtId="0" fontId="48" fillId="64" borderId="0" applyNumberFormat="0" applyBorder="0" applyAlignment="0" applyProtection="0"/>
    <xf numFmtId="0" fontId="142" fillId="0" borderId="100" applyNumberFormat="0" applyFill="0" applyAlignment="0" applyProtection="0"/>
    <xf numFmtId="0" fontId="119" fillId="0" borderId="0" applyNumberFormat="0" applyFill="0" applyBorder="0" applyAlignment="0" applyProtection="0"/>
    <xf numFmtId="0" fontId="120" fillId="0" borderId="98" applyNumberFormat="0" applyFill="0" applyAlignment="0" applyProtection="0"/>
    <xf numFmtId="0" fontId="44" fillId="109" borderId="0" applyNumberFormat="0" applyBorder="0" applyAlignment="0" applyProtection="0"/>
    <xf numFmtId="178" fontId="13" fillId="0" borderId="0" applyFont="0" applyFill="0" applyBorder="0" applyAlignment="0" applyProtection="0"/>
    <xf numFmtId="0" fontId="42" fillId="59" borderId="3" applyNumberFormat="0" applyAlignment="0" applyProtection="0"/>
    <xf numFmtId="0" fontId="138" fillId="58" borderId="0" applyNumberFormat="0" applyBorder="0" applyAlignment="0" applyProtection="0"/>
    <xf numFmtId="0" fontId="39" fillId="107" borderId="0" applyNumberFormat="0" applyBorder="0" applyAlignment="0" applyProtection="0"/>
    <xf numFmtId="0" fontId="39" fillId="106" borderId="0" applyNumberFormat="0" applyBorder="0" applyAlignment="0" applyProtection="0"/>
    <xf numFmtId="0" fontId="39" fillId="105" borderId="0" applyNumberFormat="0" applyBorder="0" applyAlignment="0" applyProtection="0"/>
    <xf numFmtId="0" fontId="39" fillId="59" borderId="0" applyNumberFormat="0" applyBorder="0" applyAlignment="0" applyProtection="0"/>
    <xf numFmtId="0" fontId="39" fillId="104" borderId="0" applyNumberFormat="0" applyBorder="0" applyAlignment="0" applyProtection="0"/>
    <xf numFmtId="0" fontId="39" fillId="103" borderId="0" applyNumberFormat="0" applyBorder="0" applyAlignment="0" applyProtection="0"/>
    <xf numFmtId="0" fontId="111" fillId="71" borderId="0" applyNumberFormat="0" applyBorder="0" applyAlignment="0" applyProtection="0"/>
    <xf numFmtId="0" fontId="111" fillId="21" borderId="0" applyNumberFormat="0" applyBorder="0" applyAlignment="0" applyProtection="0"/>
    <xf numFmtId="0" fontId="111" fillId="18" borderId="0" applyNumberFormat="0" applyBorder="0" applyAlignment="0" applyProtection="0"/>
    <xf numFmtId="0" fontId="111" fillId="71" borderId="0" applyNumberFormat="0" applyBorder="0" applyAlignment="0" applyProtection="0"/>
    <xf numFmtId="0" fontId="26" fillId="7" borderId="0" applyNumberFormat="0" applyBorder="0" applyAlignment="0" applyProtection="0"/>
    <xf numFmtId="0" fontId="26" fillId="71" borderId="0" applyNumberFormat="0" applyBorder="0" applyAlignment="0" applyProtection="0"/>
    <xf numFmtId="0" fontId="26" fillId="21" borderId="0" applyNumberFormat="0" applyBorder="0" applyAlignment="0" applyProtection="0"/>
    <xf numFmtId="0" fontId="26" fillId="18" borderId="0" applyNumberFormat="0" applyBorder="0" applyAlignment="0" applyProtection="0"/>
    <xf numFmtId="0" fontId="26" fillId="9" borderId="0" applyNumberFormat="0" applyBorder="0" applyAlignment="0" applyProtection="0"/>
    <xf numFmtId="0" fontId="26" fillId="71" borderId="0" applyNumberFormat="0" applyBorder="0" applyAlignment="0" applyProtection="0"/>
    <xf numFmtId="0" fontId="26" fillId="3" borderId="0" applyNumberFormat="0" applyBorder="0" applyAlignment="0" applyProtection="0"/>
    <xf numFmtId="0" fontId="26" fillId="8" borderId="0" applyNumberFormat="0" applyBorder="0" applyAlignment="0" applyProtection="0"/>
    <xf numFmtId="0" fontId="26" fillId="68" borderId="0" applyNumberFormat="0" applyBorder="0" applyAlignment="0" applyProtection="0"/>
    <xf numFmtId="0" fontId="26" fillId="26" borderId="0" applyNumberFormat="0" applyBorder="0" applyAlignment="0" applyProtection="0"/>
    <xf numFmtId="0" fontId="26" fillId="9" borderId="0" applyNumberFormat="0" applyBorder="0" applyAlignment="0" applyProtection="0"/>
    <xf numFmtId="0" fontId="26" fillId="38" borderId="0" applyNumberFormat="0" applyBorder="0" applyAlignment="0" applyProtection="0"/>
    <xf numFmtId="0" fontId="12" fillId="97" borderId="0" applyNumberFormat="0" applyBorder="0" applyAlignment="0" applyProtection="0"/>
    <xf numFmtId="0" fontId="12" fillId="93" borderId="0" applyNumberFormat="0" applyBorder="0" applyAlignment="0" applyProtection="0"/>
    <xf numFmtId="0" fontId="111" fillId="7" borderId="0" applyNumberFormat="0" applyBorder="0" applyAlignment="0" applyProtection="0"/>
    <xf numFmtId="0" fontId="12" fillId="96" borderId="0" applyNumberFormat="0" applyBorder="0" applyAlignment="0" applyProtection="0"/>
    <xf numFmtId="0" fontId="137" fillId="95" borderId="0" applyNumberFormat="0" applyBorder="0" applyAlignment="0" applyProtection="0"/>
    <xf numFmtId="0" fontId="137" fillId="91" borderId="0" applyNumberFormat="0" applyBorder="0" applyAlignment="0" applyProtection="0"/>
    <xf numFmtId="0" fontId="13" fillId="44" borderId="12" applyNumberFormat="0" applyProtection="0">
      <alignment horizontal="left" vertical="center" indent="1"/>
    </xf>
    <xf numFmtId="0" fontId="137" fillId="99" borderId="0" applyNumberFormat="0" applyBorder="0" applyAlignment="0" applyProtection="0"/>
    <xf numFmtId="0" fontId="12" fillId="88" borderId="0" applyNumberFormat="0" applyBorder="0" applyAlignment="0" applyProtection="0"/>
    <xf numFmtId="4" fontId="56" fillId="25" borderId="12" applyNumberFormat="0" applyProtection="0">
      <alignment vertical="center"/>
    </xf>
    <xf numFmtId="0" fontId="137" fillId="79" borderId="0" applyNumberFormat="0" applyBorder="0" applyAlignment="0" applyProtection="0"/>
    <xf numFmtId="0" fontId="141" fillId="64" borderId="2" applyNumberFormat="0" applyAlignment="0" applyProtection="0"/>
    <xf numFmtId="0" fontId="111" fillId="9" borderId="0" applyNumberFormat="0" applyBorder="0" applyAlignment="0" applyProtection="0"/>
    <xf numFmtId="0" fontId="12" fillId="78" borderId="96" applyNumberFormat="0" applyFont="0" applyAlignment="0" applyProtection="0"/>
    <xf numFmtId="0" fontId="12" fillId="92" borderId="0" applyNumberFormat="0" applyBorder="0" applyAlignment="0" applyProtection="0"/>
    <xf numFmtId="0" fontId="12" fillId="89" borderId="0" applyNumberFormat="0" applyBorder="0" applyAlignment="0" applyProtection="0"/>
    <xf numFmtId="0" fontId="12" fillId="85" borderId="0" applyNumberFormat="0" applyBorder="0" applyAlignment="0" applyProtection="0"/>
    <xf numFmtId="0" fontId="122" fillId="0" borderId="0" applyNumberFormat="0" applyFill="0" applyBorder="0" applyAlignment="0" applyProtection="0"/>
    <xf numFmtId="0" fontId="136" fillId="0" borderId="97" applyNumberFormat="0" applyFill="0" applyAlignment="0" applyProtection="0"/>
    <xf numFmtId="0" fontId="129" fillId="75" borderId="92" applyNumberFormat="0" applyAlignment="0" applyProtection="0"/>
    <xf numFmtId="0" fontId="12" fillId="0" borderId="0"/>
    <xf numFmtId="0" fontId="13" fillId="0" borderId="0"/>
    <xf numFmtId="0" fontId="12" fillId="0" borderId="0"/>
    <xf numFmtId="0" fontId="12" fillId="0" borderId="0"/>
    <xf numFmtId="0" fontId="12" fillId="0" borderId="0"/>
    <xf numFmtId="0" fontId="12" fillId="0" borderId="0"/>
    <xf numFmtId="0" fontId="12" fillId="0" borderId="0"/>
    <xf numFmtId="0" fontId="13" fillId="0" borderId="0"/>
    <xf numFmtId="43" fontId="38" fillId="0" borderId="0" applyFont="0" applyFill="0" applyBorder="0" applyAlignment="0" applyProtection="0"/>
    <xf numFmtId="43" fontId="38" fillId="0" borderId="0" applyFont="0" applyFill="0" applyBorder="0" applyAlignment="0" applyProtection="0"/>
    <xf numFmtId="3" fontId="13" fillId="0" borderId="0" applyFont="0" applyFill="0" applyBorder="0" applyAlignment="0" applyProtection="0"/>
    <xf numFmtId="3"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0" borderId="0" applyFont="0" applyFill="0" applyBorder="0" applyAlignment="0" applyProtection="0"/>
    <xf numFmtId="14" fontId="13" fillId="0" borderId="0" applyFont="0" applyFill="0" applyBorder="0" applyAlignment="0" applyProtection="0"/>
    <xf numFmtId="14" fontId="13" fillId="0" borderId="0" applyFont="0" applyFill="0" applyBorder="0" applyAlignment="0" applyProtection="0"/>
    <xf numFmtId="2" fontId="13" fillId="0" borderId="0" applyFont="0" applyFill="0" applyBorder="0" applyAlignment="0" applyProtection="0"/>
    <xf numFmtId="2" fontId="13" fillId="0" borderId="0" applyFont="0" applyFill="0" applyBorder="0" applyAlignment="0" applyProtection="0"/>
    <xf numFmtId="38" fontId="14" fillId="23" borderId="0" applyNumberFormat="0" applyBorder="0" applyAlignment="0" applyProtection="0"/>
    <xf numFmtId="0" fontId="15" fillId="0" borderId="0" applyNumberFormat="0" applyFont="0" applyFill="0" applyBorder="0" applyProtection="0"/>
    <xf numFmtId="0" fontId="15" fillId="0" borderId="0" applyNumberFormat="0" applyFont="0" applyFill="0" applyBorder="0" applyProtection="0"/>
    <xf numFmtId="170" fontId="13" fillId="0" borderId="0">
      <protection locked="0"/>
    </xf>
    <xf numFmtId="170" fontId="13" fillId="0" borderId="0">
      <protection locked="0"/>
    </xf>
    <xf numFmtId="170" fontId="13" fillId="0" borderId="0">
      <protection locked="0"/>
    </xf>
    <xf numFmtId="170" fontId="13" fillId="0" borderId="0">
      <protection locked="0"/>
    </xf>
    <xf numFmtId="10" fontId="14" fillId="24" borderId="8" applyNumberForma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3" fillId="0" borderId="0"/>
    <xf numFmtId="0" fontId="13" fillId="0" borderId="0"/>
    <xf numFmtId="10" fontId="13" fillId="0" borderId="0" applyFont="0" applyFill="0" applyBorder="0" applyAlignment="0" applyProtection="0"/>
    <xf numFmtId="10"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0" fontId="13" fillId="0" borderId="17" applyNumberFormat="0" applyFill="0" applyBorder="0" applyAlignment="0" applyProtection="0"/>
    <xf numFmtId="0" fontId="13" fillId="0" borderId="17" applyNumberFormat="0" applyFill="0" applyBorder="0" applyAlignment="0" applyProtection="0"/>
    <xf numFmtId="37" fontId="14" fillId="27" borderId="0" applyNumberFormat="0" applyBorder="0" applyAlignment="0" applyProtection="0"/>
    <xf numFmtId="0" fontId="13" fillId="0" borderId="0"/>
    <xf numFmtId="0" fontId="10" fillId="0" borderId="0"/>
    <xf numFmtId="43" fontId="10" fillId="0" borderId="0" applyFont="0" applyFill="0" applyBorder="0" applyAlignment="0" applyProtection="0"/>
    <xf numFmtId="0" fontId="9" fillId="0" borderId="0"/>
    <xf numFmtId="9"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3" fontId="147" fillId="0" borderId="0" applyFont="0" applyFill="0" applyBorder="0" applyAlignment="0" applyProtection="0"/>
    <xf numFmtId="44" fontId="147" fillId="0" borderId="0" applyFont="0" applyFill="0" applyBorder="0" applyAlignment="0" applyProtection="0"/>
    <xf numFmtId="0" fontId="147" fillId="0" borderId="0" applyFont="0" applyFill="0" applyBorder="0" applyAlignment="0" applyProtection="0"/>
    <xf numFmtId="14" fontId="147" fillId="0" borderId="0" applyFont="0" applyFill="0" applyBorder="0" applyAlignment="0" applyProtection="0"/>
    <xf numFmtId="2"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170" fontId="147" fillId="0" borderId="0">
      <protection locked="0"/>
    </xf>
    <xf numFmtId="43" fontId="147" fillId="0" borderId="0" applyFont="0" applyFill="0" applyBorder="0" applyAlignment="0" applyProtection="0"/>
    <xf numFmtId="170" fontId="147" fillId="0" borderId="0">
      <protection locked="0"/>
    </xf>
    <xf numFmtId="9" fontId="147" fillId="0" borderId="0" applyFont="0" applyFill="0" applyBorder="0" applyAlignment="0" applyProtection="0"/>
    <xf numFmtId="0" fontId="8" fillId="0" borderId="0"/>
    <xf numFmtId="0" fontId="8" fillId="0" borderId="0"/>
    <xf numFmtId="0" fontId="147" fillId="26" borderId="10" applyNumberFormat="0" applyFont="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10" fontId="147" fillId="0" borderId="0" applyFont="0" applyFill="0" applyBorder="0" applyAlignment="0" applyProtection="0"/>
    <xf numFmtId="9" fontId="147" fillId="0" borderId="0" applyFont="0" applyFill="0" applyBorder="0" applyAlignment="0" applyProtection="0"/>
    <xf numFmtId="0" fontId="147" fillId="0" borderId="17" applyNumberForma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9" fontId="147" fillId="0" borderId="0" applyFont="0" applyFill="0" applyBorder="0" applyAlignment="0" applyProtection="0"/>
    <xf numFmtId="43" fontId="147" fillId="0" borderId="0" applyFont="0" applyFill="0" applyBorder="0" applyAlignment="0" applyProtection="0"/>
    <xf numFmtId="9"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0" fontId="7" fillId="0" borderId="0"/>
    <xf numFmtId="0" fontId="7" fillId="0" borderId="0"/>
    <xf numFmtId="9" fontId="147" fillId="0" borderId="0" applyFont="0" applyFill="0" applyBorder="0" applyAlignment="0" applyProtection="0"/>
    <xf numFmtId="9" fontId="147" fillId="0" borderId="0" applyFont="0" applyFill="0" applyBorder="0" applyAlignment="0" applyProtection="0"/>
    <xf numFmtId="43" fontId="147" fillId="0" borderId="0" applyFont="0" applyFill="0" applyBorder="0" applyAlignment="0" applyProtection="0"/>
    <xf numFmtId="43" fontId="147" fillId="0" borderId="0" applyFont="0" applyFill="0" applyBorder="0" applyAlignment="0" applyProtection="0"/>
    <xf numFmtId="0" fontId="6" fillId="0" borderId="0"/>
    <xf numFmtId="0" fontId="6" fillId="0" borderId="0"/>
    <xf numFmtId="9" fontId="147" fillId="0" borderId="0" applyFont="0" applyFill="0" applyBorder="0" applyAlignment="0" applyProtection="0"/>
    <xf numFmtId="0" fontId="13" fillId="0" borderId="0"/>
    <xf numFmtId="0" fontId="13" fillId="0" borderId="0"/>
    <xf numFmtId="43"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43" fontId="5" fillId="0" borderId="0" applyFont="0" applyFill="0" applyBorder="0" applyAlignment="0" applyProtection="0"/>
    <xf numFmtId="0" fontId="13" fillId="0" borderId="0"/>
    <xf numFmtId="0" fontId="4" fillId="0" borderId="0"/>
    <xf numFmtId="0" fontId="4" fillId="0" borderId="0"/>
    <xf numFmtId="0" fontId="4" fillId="0" borderId="0"/>
    <xf numFmtId="0" fontId="4" fillId="0" borderId="0"/>
    <xf numFmtId="0" fontId="13" fillId="0" borderId="0"/>
    <xf numFmtId="0" fontId="19" fillId="0" borderId="0"/>
    <xf numFmtId="0" fontId="118" fillId="0" borderId="0"/>
    <xf numFmtId="0" fontId="38" fillId="0" borderId="0"/>
    <xf numFmtId="0" fontId="3" fillId="0" borderId="0"/>
    <xf numFmtId="0" fontId="170" fillId="0" borderId="0"/>
    <xf numFmtId="0" fontId="170" fillId="0" borderId="0"/>
    <xf numFmtId="0" fontId="3" fillId="0" borderId="0"/>
    <xf numFmtId="0" fontId="170" fillId="0" borderId="0"/>
    <xf numFmtId="0" fontId="170" fillId="0" borderId="0"/>
    <xf numFmtId="0" fontId="171" fillId="0" borderId="0"/>
    <xf numFmtId="0" fontId="2" fillId="0" borderId="0"/>
    <xf numFmtId="0" fontId="170" fillId="0" borderId="0"/>
    <xf numFmtId="0" fontId="170" fillId="0" borderId="0"/>
    <xf numFmtId="0" fontId="170" fillId="0" borderId="0"/>
    <xf numFmtId="0" fontId="3" fillId="0" borderId="0"/>
    <xf numFmtId="0" fontId="170" fillId="0" borderId="0"/>
    <xf numFmtId="0" fontId="2" fillId="0" borderId="0"/>
    <xf numFmtId="0" fontId="170" fillId="0" borderId="0"/>
    <xf numFmtId="0" fontId="170" fillId="0" borderId="0"/>
    <xf numFmtId="43" fontId="170" fillId="0" borderId="0" applyFont="0" applyFill="0" applyBorder="0" applyAlignment="0" applyProtection="0"/>
    <xf numFmtId="0" fontId="2" fillId="0" borderId="0"/>
    <xf numFmtId="0" fontId="170" fillId="0" borderId="0"/>
    <xf numFmtId="0" fontId="1" fillId="0" borderId="0"/>
    <xf numFmtId="0" fontId="1" fillId="0" borderId="0"/>
    <xf numFmtId="43" fontId="170" fillId="0" borderId="0" applyFont="0" applyFill="0" applyBorder="0" applyAlignment="0" applyProtection="0"/>
    <xf numFmtId="0" fontId="1" fillId="0" borderId="0"/>
    <xf numFmtId="43" fontId="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cellStyleXfs>
  <cellXfs count="1572">
    <xf numFmtId="0" fontId="0" fillId="0" borderId="0" xfId="0"/>
    <xf numFmtId="0" fontId="18" fillId="0" borderId="0" xfId="0" applyFont="1"/>
    <xf numFmtId="0" fontId="33" fillId="0" borderId="0" xfId="0" applyFont="1" applyFill="1"/>
    <xf numFmtId="0" fontId="18" fillId="0" borderId="0" xfId="0" applyFont="1" applyFill="1"/>
    <xf numFmtId="0" fontId="18" fillId="0" borderId="0" xfId="0" applyFont="1" applyFill="1" applyBorder="1"/>
    <xf numFmtId="0" fontId="18" fillId="0" borderId="0" xfId="0" applyFont="1" applyBorder="1"/>
    <xf numFmtId="0" fontId="33" fillId="0" borderId="0" xfId="0" applyFont="1"/>
    <xf numFmtId="164" fontId="18" fillId="0" borderId="0" xfId="0" applyNumberFormat="1" applyFont="1" applyFill="1"/>
    <xf numFmtId="0" fontId="18" fillId="0" borderId="8" xfId="0" applyFont="1" applyBorder="1" applyAlignment="1">
      <alignment horizontal="center"/>
    </xf>
    <xf numFmtId="0" fontId="18" fillId="0" borderId="0" xfId="0" applyFont="1" applyAlignment="1">
      <alignment horizontal="center"/>
    </xf>
    <xf numFmtId="164" fontId="33" fillId="0" borderId="0" xfId="0" applyNumberFormat="1" applyFont="1" applyFill="1" applyBorder="1" applyAlignment="1">
      <alignment horizontal="center" vertical="center" wrapText="1"/>
    </xf>
    <xf numFmtId="0" fontId="18" fillId="0" borderId="0" xfId="0" applyFont="1" applyFill="1" applyBorder="1" applyAlignment="1">
      <alignment vertical="center"/>
    </xf>
    <xf numFmtId="0" fontId="18" fillId="0" borderId="0" xfId="0" applyFont="1" applyFill="1" applyBorder="1" applyAlignment="1">
      <alignment wrapText="1"/>
    </xf>
    <xf numFmtId="167" fontId="18" fillId="0" borderId="8" xfId="51" applyNumberFormat="1" applyFont="1" applyFill="1" applyBorder="1"/>
    <xf numFmtId="165" fontId="18" fillId="0" borderId="0" xfId="0" applyNumberFormat="1" applyFont="1" applyFill="1" applyBorder="1"/>
    <xf numFmtId="164" fontId="18" fillId="0" borderId="0" xfId="0" applyNumberFormat="1" applyFont="1" applyFill="1" applyBorder="1"/>
    <xf numFmtId="165" fontId="18" fillId="0" borderId="0" xfId="0" applyNumberFormat="1" applyFont="1" applyFill="1"/>
    <xf numFmtId="165" fontId="18" fillId="0" borderId="0" xfId="0" applyNumberFormat="1" applyFont="1" applyFill="1" applyBorder="1" applyAlignment="1">
      <alignment horizontal="left" vertical="top" wrapText="1"/>
    </xf>
    <xf numFmtId="165" fontId="18" fillId="0" borderId="0" xfId="0" applyNumberFormat="1" applyFont="1" applyFill="1" applyBorder="1" applyAlignment="1">
      <alignment horizontal="justify" vertical="top" wrapText="1"/>
    </xf>
    <xf numFmtId="164" fontId="18" fillId="0" borderId="0" xfId="0" applyNumberFormat="1" applyFont="1" applyFill="1" applyBorder="1" applyAlignment="1">
      <alignment horizontal="justify" vertical="top" wrapText="1"/>
    </xf>
    <xf numFmtId="165" fontId="18" fillId="0" borderId="0" xfId="0" applyNumberFormat="1" applyFont="1" applyFill="1" applyBorder="1" applyAlignment="1">
      <alignment horizontal="left"/>
    </xf>
    <xf numFmtId="0" fontId="18" fillId="0" borderId="0" xfId="0" applyFont="1" applyFill="1" applyAlignment="1">
      <alignment vertical="center"/>
    </xf>
    <xf numFmtId="0" fontId="33" fillId="23" borderId="8" xfId="0" applyFont="1" applyFill="1" applyBorder="1" applyAlignment="1">
      <alignment vertical="top" wrapText="1"/>
    </xf>
    <xf numFmtId="0" fontId="33" fillId="23" borderId="8" xfId="0" applyFont="1" applyFill="1" applyBorder="1" applyAlignment="1">
      <alignment horizontal="center" vertical="top" wrapText="1"/>
    </xf>
    <xf numFmtId="166" fontId="18" fillId="0" borderId="45" xfId="31" applyNumberFormat="1" applyFont="1" applyFill="1" applyBorder="1"/>
    <xf numFmtId="166" fontId="18" fillId="0" borderId="8" xfId="31" applyNumberFormat="1" applyFont="1" applyFill="1" applyBorder="1"/>
    <xf numFmtId="0" fontId="33" fillId="0" borderId="0" xfId="0" applyFont="1" applyFill="1" applyBorder="1"/>
    <xf numFmtId="0" fontId="33" fillId="0" borderId="0" xfId="0" applyFont="1" applyBorder="1"/>
    <xf numFmtId="0" fontId="18" fillId="0" borderId="0" xfId="0" applyFont="1" applyAlignment="1">
      <alignment vertical="center"/>
    </xf>
    <xf numFmtId="0" fontId="18" fillId="0" borderId="0" xfId="0" applyNumberFormat="1" applyFont="1" applyFill="1" applyAlignment="1">
      <alignment wrapText="1" readingOrder="1"/>
    </xf>
    <xf numFmtId="0" fontId="33" fillId="0" borderId="8" xfId="0" applyFont="1" applyBorder="1"/>
    <xf numFmtId="166" fontId="18" fillId="39" borderId="8" xfId="31" applyNumberFormat="1" applyFont="1" applyFill="1" applyBorder="1"/>
    <xf numFmtId="0" fontId="18" fillId="0" borderId="8" xfId="0" applyFont="1" applyFill="1" applyBorder="1" applyAlignment="1">
      <alignment horizontal="left"/>
    </xf>
    <xf numFmtId="166" fontId="18" fillId="0" borderId="8" xfId="31" applyNumberFormat="1" applyFont="1" applyFill="1" applyBorder="1" applyAlignment="1"/>
    <xf numFmtId="166" fontId="18" fillId="0" borderId="0" xfId="31" applyNumberFormat="1" applyFont="1" applyFill="1" applyBorder="1" applyAlignment="1"/>
    <xf numFmtId="166" fontId="36" fillId="23" borderId="8" xfId="31" applyNumberFormat="1" applyFont="1" applyFill="1" applyBorder="1" applyAlignment="1">
      <alignment vertical="top" wrapText="1"/>
    </xf>
    <xf numFmtId="166" fontId="36" fillId="23" borderId="8" xfId="31" applyNumberFormat="1" applyFont="1" applyFill="1" applyBorder="1" applyAlignment="1"/>
    <xf numFmtId="166" fontId="18" fillId="39" borderId="0" xfId="31" applyNumberFormat="1" applyFont="1" applyFill="1" applyBorder="1"/>
    <xf numFmtId="166" fontId="18" fillId="0" borderId="0" xfId="31" applyNumberFormat="1" applyFont="1"/>
    <xf numFmtId="44" fontId="18" fillId="0" borderId="0" xfId="51" applyFont="1"/>
    <xf numFmtId="0" fontId="33" fillId="0" borderId="8" xfId="0" applyFont="1" applyFill="1" applyBorder="1" applyAlignment="1">
      <alignment horizontal="justify" wrapText="1"/>
    </xf>
    <xf numFmtId="0" fontId="33" fillId="0" borderId="47" xfId="0" applyFont="1" applyBorder="1"/>
    <xf numFmtId="43" fontId="18" fillId="0" borderId="0" xfId="0" applyNumberFormat="1" applyFont="1"/>
    <xf numFmtId="43" fontId="18" fillId="0" borderId="0" xfId="31" applyFont="1"/>
    <xf numFmtId="168" fontId="18" fillId="0" borderId="0" xfId="0" applyNumberFormat="1" applyFont="1"/>
    <xf numFmtId="0" fontId="18" fillId="0" borderId="0" xfId="0" applyFont="1" applyBorder="1" applyAlignment="1">
      <alignment horizontal="justify" wrapText="1"/>
    </xf>
    <xf numFmtId="43" fontId="18" fillId="0" borderId="0" xfId="31" applyFont="1" applyFill="1"/>
    <xf numFmtId="0" fontId="18" fillId="0" borderId="0" xfId="0" applyFont="1" applyFill="1" applyAlignment="1"/>
    <xf numFmtId="0" fontId="33" fillId="0" borderId="8" xfId="0" applyFont="1" applyFill="1" applyBorder="1" applyAlignment="1">
      <alignment horizontal="left"/>
    </xf>
    <xf numFmtId="0" fontId="18" fillId="0" borderId="50" xfId="0" applyFont="1" applyFill="1" applyBorder="1" applyAlignment="1">
      <alignment horizontal="center" wrapText="1"/>
    </xf>
    <xf numFmtId="0" fontId="18" fillId="0" borderId="8" xfId="0" applyFont="1" applyFill="1" applyBorder="1" applyAlignment="1">
      <alignment horizontal="left" wrapText="1"/>
    </xf>
    <xf numFmtId="0" fontId="18" fillId="0" borderId="26" xfId="133" applyFont="1" applyBorder="1"/>
    <xf numFmtId="44" fontId="33" fillId="23" borderId="62" xfId="51" applyFont="1" applyFill="1" applyBorder="1" applyAlignment="1">
      <alignment vertical="top" wrapText="1"/>
    </xf>
    <xf numFmtId="0" fontId="33" fillId="0" borderId="54" xfId="0" applyFont="1" applyFill="1" applyBorder="1" applyAlignment="1">
      <alignment vertical="top" wrapText="1"/>
    </xf>
    <xf numFmtId="44" fontId="33" fillId="0" borderId="0" xfId="51" applyFont="1" applyBorder="1"/>
    <xf numFmtId="166" fontId="18" fillId="0" borderId="0" xfId="0" applyNumberFormat="1" applyFont="1"/>
    <xf numFmtId="0" fontId="18" fillId="0" borderId="8" xfId="0" applyFont="1" applyFill="1" applyBorder="1" applyAlignment="1">
      <alignment horizontal="center" wrapText="1"/>
    </xf>
    <xf numFmtId="3" fontId="18" fillId="0" borderId="0" xfId="0" applyNumberFormat="1" applyFont="1" applyFill="1"/>
    <xf numFmtId="167" fontId="18" fillId="49" borderId="8" xfId="51" applyNumberFormat="1" applyFont="1" applyFill="1" applyBorder="1"/>
    <xf numFmtId="167" fontId="18" fillId="0" borderId="8" xfId="51" applyNumberFormat="1" applyFont="1" applyFill="1" applyBorder="1" applyAlignment="1" applyProtection="1">
      <alignment wrapText="1"/>
      <protection locked="0"/>
    </xf>
    <xf numFmtId="0" fontId="37" fillId="0" borderId="0" xfId="0" applyFont="1"/>
    <xf numFmtId="0" fontId="0" fillId="0" borderId="0" xfId="0"/>
    <xf numFmtId="0" fontId="33" fillId="0" borderId="0" xfId="0" applyFont="1" applyFill="1" applyBorder="1" applyAlignment="1">
      <alignment horizontal="center" vertical="center" wrapText="1"/>
    </xf>
    <xf numFmtId="0" fontId="0" fillId="0" borderId="0" xfId="0"/>
    <xf numFmtId="0" fontId="18" fillId="0" borderId="0" xfId="0" applyFont="1" applyFill="1" applyBorder="1" applyAlignment="1">
      <alignment wrapText="1"/>
    </xf>
    <xf numFmtId="0" fontId="13" fillId="0" borderId="0" xfId="0" applyFont="1" applyFill="1"/>
    <xf numFmtId="0" fontId="13" fillId="0" borderId="0" xfId="0" applyFont="1"/>
    <xf numFmtId="3" fontId="0" fillId="0" borderId="0" xfId="0" applyNumberFormat="1"/>
    <xf numFmtId="0" fontId="0" fillId="0" borderId="0" xfId="0" applyBorder="1"/>
    <xf numFmtId="0" fontId="52" fillId="0" borderId="0" xfId="0" applyFont="1" applyBorder="1" applyAlignment="1">
      <alignment horizontal="center" wrapText="1"/>
    </xf>
    <xf numFmtId="3" fontId="18" fillId="0" borderId="0" xfId="0" applyNumberFormat="1" applyFont="1"/>
    <xf numFmtId="0" fontId="13" fillId="0" borderId="0" xfId="328" applyFont="1" applyFill="1"/>
    <xf numFmtId="3" fontId="13" fillId="0" borderId="0" xfId="328" applyNumberFormat="1" applyFont="1" applyFill="1"/>
    <xf numFmtId="3" fontId="13" fillId="0" borderId="0" xfId="0" applyNumberFormat="1" applyFont="1" applyBorder="1"/>
    <xf numFmtId="3" fontId="13" fillId="0" borderId="0" xfId="0" applyNumberFormat="1" applyFont="1" applyFill="1" applyBorder="1"/>
    <xf numFmtId="174" fontId="37" fillId="0" borderId="0" xfId="0" applyNumberFormat="1" applyFont="1" applyFill="1" applyBorder="1" applyAlignment="1">
      <alignment horizontal="center"/>
    </xf>
    <xf numFmtId="0" fontId="33" fillId="0" borderId="0" xfId="0" applyFont="1" applyAlignment="1">
      <alignment wrapText="1"/>
    </xf>
    <xf numFmtId="0" fontId="13" fillId="0" borderId="0" xfId="0" applyFont="1" applyFill="1" applyAlignment="1"/>
    <xf numFmtId="9" fontId="18" fillId="0" borderId="0" xfId="0" applyNumberFormat="1" applyFont="1" applyFill="1"/>
    <xf numFmtId="0" fontId="0" fillId="0" borderId="0" xfId="0"/>
    <xf numFmtId="0" fontId="87" fillId="0" borderId="0" xfId="0" applyFont="1" applyAlignment="1">
      <alignment vertical="center"/>
    </xf>
    <xf numFmtId="0" fontId="13" fillId="0" borderId="8" xfId="0" applyFont="1" applyBorder="1"/>
    <xf numFmtId="0" fontId="37" fillId="23" borderId="8" xfId="0" applyFont="1" applyFill="1" applyBorder="1"/>
    <xf numFmtId="0" fontId="37" fillId="0" borderId="8" xfId="0" applyFont="1" applyBorder="1"/>
    <xf numFmtId="0" fontId="33" fillId="42" borderId="63" xfId="0" applyFont="1" applyFill="1" applyBorder="1" applyAlignment="1"/>
    <xf numFmtId="0" fontId="18" fillId="42" borderId="45" xfId="0" applyFont="1" applyFill="1" applyBorder="1" applyAlignment="1"/>
    <xf numFmtId="0" fontId="33" fillId="0" borderId="40" xfId="0" applyFont="1" applyBorder="1"/>
    <xf numFmtId="0" fontId="24" fillId="0" borderId="18" xfId="0" applyFont="1" applyBorder="1"/>
    <xf numFmtId="0" fontId="33" fillId="0" borderId="52" xfId="0" applyFont="1" applyBorder="1"/>
    <xf numFmtId="0" fontId="33" fillId="0" borderId="20" xfId="0" applyFont="1" applyBorder="1"/>
    <xf numFmtId="166" fontId="18" fillId="39" borderId="20" xfId="31" applyNumberFormat="1" applyFont="1" applyFill="1" applyBorder="1"/>
    <xf numFmtId="166" fontId="18" fillId="0" borderId="20" xfId="31" applyNumberFormat="1" applyFont="1" applyFill="1" applyBorder="1"/>
    <xf numFmtId="175" fontId="18" fillId="0" borderId="20" xfId="31" applyNumberFormat="1" applyFont="1" applyFill="1" applyBorder="1"/>
    <xf numFmtId="175" fontId="18" fillId="0" borderId="8" xfId="31" applyNumberFormat="1" applyFont="1" applyFill="1" applyBorder="1"/>
    <xf numFmtId="0" fontId="33" fillId="0" borderId="63" xfId="0" applyFont="1" applyBorder="1"/>
    <xf numFmtId="0" fontId="33" fillId="0" borderId="45" xfId="0" applyFont="1" applyBorder="1"/>
    <xf numFmtId="166" fontId="18" fillId="39" borderId="45" xfId="31" applyNumberFormat="1" applyFont="1" applyFill="1" applyBorder="1"/>
    <xf numFmtId="175" fontId="18" fillId="0" borderId="45" xfId="31" applyNumberFormat="1" applyFont="1" applyFill="1" applyBorder="1"/>
    <xf numFmtId="0" fontId="33" fillId="0" borderId="18" xfId="0" applyFont="1" applyBorder="1"/>
    <xf numFmtId="0" fontId="18" fillId="0" borderId="63" xfId="0" applyFont="1" applyFill="1" applyBorder="1" applyAlignment="1">
      <alignment horizontal="left"/>
    </xf>
    <xf numFmtId="0" fontId="18" fillId="0" borderId="45" xfId="0" applyFont="1" applyFill="1" applyBorder="1" applyAlignment="1">
      <alignment horizontal="left"/>
    </xf>
    <xf numFmtId="166" fontId="18" fillId="0" borderId="45" xfId="31" applyNumberFormat="1" applyFont="1" applyFill="1" applyBorder="1" applyAlignment="1"/>
    <xf numFmtId="0" fontId="18" fillId="0" borderId="45" xfId="133" applyFont="1" applyFill="1" applyBorder="1"/>
    <xf numFmtId="0" fontId="33" fillId="0" borderId="40" xfId="0" applyFont="1" applyFill="1" applyBorder="1"/>
    <xf numFmtId="0" fontId="33" fillId="0" borderId="18" xfId="0" applyFont="1" applyFill="1" applyBorder="1" applyAlignment="1">
      <alignment horizontal="left"/>
    </xf>
    <xf numFmtId="166" fontId="33" fillId="0" borderId="18" xfId="31" applyNumberFormat="1" applyFont="1" applyFill="1" applyBorder="1" applyAlignment="1"/>
    <xf numFmtId="0" fontId="33" fillId="0" borderId="8" xfId="0" applyNumberFormat="1" applyFont="1" applyFill="1" applyBorder="1" applyAlignment="1">
      <alignment horizontal="center" wrapText="1" readingOrder="1"/>
    </xf>
    <xf numFmtId="166" fontId="36" fillId="0" borderId="8" xfId="31" applyNumberFormat="1" applyFont="1" applyFill="1" applyBorder="1" applyAlignment="1">
      <alignment vertical="top" wrapText="1"/>
    </xf>
    <xf numFmtId="0" fontId="59" fillId="0" borderId="0" xfId="0" applyFont="1" applyAlignment="1">
      <alignment horizontal="centerContinuous" vertical="center"/>
    </xf>
    <xf numFmtId="0" fontId="59" fillId="0" borderId="0" xfId="0" applyFont="1"/>
    <xf numFmtId="0" fontId="59" fillId="0" borderId="0" xfId="0" applyFont="1" applyFill="1" applyAlignment="1">
      <alignment horizontal="center" vertical="center" wrapText="1"/>
    </xf>
    <xf numFmtId="0" fontId="64" fillId="0" borderId="0" xfId="0" applyFont="1"/>
    <xf numFmtId="0" fontId="92" fillId="50" borderId="8" xfId="0" applyFont="1" applyFill="1" applyBorder="1" applyAlignment="1">
      <alignment horizontal="center" wrapText="1"/>
    </xf>
    <xf numFmtId="0" fontId="92" fillId="50" borderId="48" xfId="0" applyFont="1" applyFill="1" applyBorder="1" applyAlignment="1">
      <alignment horizontal="center" wrapText="1"/>
    </xf>
    <xf numFmtId="0" fontId="64" fillId="0" borderId="8" xfId="0" applyFont="1" applyFill="1" applyBorder="1" applyAlignment="1">
      <alignment horizontal="justify" vertical="top" wrapText="1"/>
    </xf>
    <xf numFmtId="0" fontId="37" fillId="23" borderId="45" xfId="0" applyFont="1" applyFill="1" applyBorder="1" applyAlignment="1">
      <alignment horizontal="center"/>
    </xf>
    <xf numFmtId="0" fontId="37" fillId="23" borderId="43" xfId="0" applyFont="1" applyFill="1" applyBorder="1"/>
    <xf numFmtId="0" fontId="13" fillId="23" borderId="43" xfId="0" applyFont="1" applyFill="1" applyBorder="1"/>
    <xf numFmtId="0" fontId="13" fillId="23" borderId="5" xfId="0" applyFont="1" applyFill="1" applyBorder="1"/>
    <xf numFmtId="0" fontId="13" fillId="23" borderId="51" xfId="0" applyFont="1" applyFill="1" applyBorder="1"/>
    <xf numFmtId="9" fontId="0" fillId="0" borderId="20" xfId="145" applyFont="1" applyFill="1" applyBorder="1"/>
    <xf numFmtId="167" fontId="0" fillId="0" borderId="8" xfId="52" applyNumberFormat="1" applyFont="1" applyFill="1" applyBorder="1"/>
    <xf numFmtId="0" fontId="13" fillId="49" borderId="8" xfId="0" applyFont="1" applyFill="1" applyBorder="1"/>
    <xf numFmtId="167" fontId="13" fillId="0" borderId="8" xfId="52" applyNumberFormat="1" applyFont="1" applyFill="1" applyBorder="1"/>
    <xf numFmtId="0" fontId="37" fillId="0" borderId="45" xfId="0" applyFont="1" applyBorder="1"/>
    <xf numFmtId="0" fontId="13" fillId="0" borderId="20" xfId="0" applyFont="1" applyBorder="1"/>
    <xf numFmtId="0" fontId="13" fillId="0" borderId="8" xfId="0" applyFont="1" applyBorder="1" applyAlignment="1">
      <alignment wrapText="1"/>
    </xf>
    <xf numFmtId="0" fontId="37" fillId="0" borderId="20" xfId="0" applyFont="1" applyBorder="1"/>
    <xf numFmtId="0" fontId="59" fillId="0" borderId="32" xfId="0" applyFont="1" applyFill="1" applyBorder="1" applyAlignment="1">
      <alignment horizontal="center" wrapText="1"/>
    </xf>
    <xf numFmtId="0" fontId="59" fillId="0" borderId="0" xfId="0" applyFont="1" applyBorder="1" applyAlignment="1">
      <alignment horizontal="center" wrapText="1"/>
    </xf>
    <xf numFmtId="0" fontId="59" fillId="0" borderId="8" xfId="0" applyFont="1" applyFill="1" applyBorder="1" applyAlignment="1">
      <alignment horizontal="center" wrapText="1"/>
    </xf>
    <xf numFmtId="0" fontId="59" fillId="0" borderId="8" xfId="0" applyFont="1" applyBorder="1" applyAlignment="1">
      <alignment horizontal="center" wrapText="1"/>
    </xf>
    <xf numFmtId="0" fontId="37" fillId="0" borderId="0" xfId="0" applyFont="1" applyAlignment="1">
      <alignment horizontal="centerContinuous"/>
    </xf>
    <xf numFmtId="0" fontId="37" fillId="23" borderId="8" xfId="0" applyFont="1" applyFill="1" applyBorder="1" applyAlignment="1">
      <alignment horizontal="centerContinuous"/>
    </xf>
    <xf numFmtId="0" fontId="37" fillId="23" borderId="43" xfId="0" applyFont="1" applyFill="1" applyBorder="1" applyAlignment="1">
      <alignment horizontal="centerContinuous"/>
    </xf>
    <xf numFmtId="0" fontId="37" fillId="23" borderId="5" xfId="0" applyFont="1" applyFill="1" applyBorder="1" applyAlignment="1">
      <alignment horizontal="centerContinuous"/>
    </xf>
    <xf numFmtId="0" fontId="37" fillId="23" borderId="51" xfId="0" applyFont="1" applyFill="1" applyBorder="1" applyAlignment="1">
      <alignment horizontal="centerContinuous"/>
    </xf>
    <xf numFmtId="0" fontId="13" fillId="23" borderId="43" xfId="332" applyFont="1" applyFill="1" applyBorder="1" applyAlignment="1">
      <alignment horizontal="center" vertical="top" wrapText="1"/>
    </xf>
    <xf numFmtId="0" fontId="37" fillId="0" borderId="47" xfId="332" applyFont="1" applyFill="1" applyBorder="1" applyAlignment="1">
      <alignment horizontal="justify" vertical="top" wrapText="1"/>
    </xf>
    <xf numFmtId="0" fontId="13" fillId="0" borderId="8" xfId="332" applyFont="1" applyFill="1" applyBorder="1" applyAlignment="1">
      <alignment horizontal="center" vertical="top" wrapText="1"/>
    </xf>
    <xf numFmtId="0" fontId="13" fillId="0" borderId="54" xfId="332" applyFont="1" applyFill="1" applyBorder="1" applyAlignment="1">
      <alignment horizontal="justify" vertical="top" wrapText="1"/>
    </xf>
    <xf numFmtId="0" fontId="13" fillId="0" borderId="37" xfId="332" applyFont="1" applyFill="1" applyBorder="1" applyAlignment="1">
      <alignment horizontal="justify" vertical="top" wrapText="1"/>
    </xf>
    <xf numFmtId="0" fontId="37" fillId="23" borderId="54" xfId="332" applyFont="1" applyFill="1" applyBorder="1" applyAlignment="1">
      <alignment vertical="top" wrapText="1"/>
    </xf>
    <xf numFmtId="0" fontId="13" fillId="0" borderId="20" xfId="332" applyFont="1" applyFill="1" applyBorder="1" applyAlignment="1">
      <alignment horizontal="center" vertical="top" wrapText="1"/>
    </xf>
    <xf numFmtId="0" fontId="13" fillId="0" borderId="47" xfId="332" applyFont="1" applyFill="1" applyBorder="1" applyAlignment="1">
      <alignment horizontal="justify" vertical="top" wrapText="1"/>
    </xf>
    <xf numFmtId="0" fontId="13" fillId="0" borderId="8" xfId="332" applyFont="1" applyFill="1" applyBorder="1" applyAlignment="1">
      <alignment horizontal="left" vertical="top" wrapText="1"/>
    </xf>
    <xf numFmtId="0" fontId="13" fillId="0" borderId="47" xfId="332" applyFont="1" applyFill="1" applyBorder="1"/>
    <xf numFmtId="0" fontId="13" fillId="0" borderId="54" xfId="332" applyFont="1" applyFill="1" applyBorder="1" applyAlignment="1">
      <alignment vertical="top" wrapText="1"/>
    </xf>
    <xf numFmtId="0" fontId="13" fillId="0" borderId="44" xfId="0" applyFont="1" applyBorder="1"/>
    <xf numFmtId="0" fontId="13" fillId="0" borderId="43" xfId="332" applyFont="1" applyFill="1" applyBorder="1" applyAlignment="1">
      <alignment horizontal="center" vertical="top" wrapText="1"/>
    </xf>
    <xf numFmtId="0" fontId="13" fillId="0" borderId="47" xfId="0" applyFont="1" applyFill="1" applyBorder="1"/>
    <xf numFmtId="0" fontId="97" fillId="0" borderId="0" xfId="0" applyFont="1" applyFill="1"/>
    <xf numFmtId="0" fontId="0" fillId="0" borderId="0" xfId="0"/>
    <xf numFmtId="0" fontId="19" fillId="0" borderId="0" xfId="0" applyFont="1" applyAlignment="1">
      <alignment horizontal="centerContinuous"/>
    </xf>
    <xf numFmtId="166" fontId="18" fillId="0" borderId="0" xfId="31" applyNumberFormat="1" applyFont="1" applyFill="1" applyBorder="1" applyAlignment="1">
      <alignment vertical="top" wrapText="1"/>
    </xf>
    <xf numFmtId="9" fontId="18" fillId="0" borderId="0" xfId="331" applyNumberFormat="1" applyFont="1" applyFill="1" applyBorder="1" applyAlignment="1">
      <alignment vertical="top" wrapText="1"/>
    </xf>
    <xf numFmtId="0" fontId="0" fillId="0" borderId="0" xfId="0"/>
    <xf numFmtId="0" fontId="18" fillId="0" borderId="0" xfId="0" applyFont="1" applyFill="1" applyAlignment="1">
      <alignment wrapText="1"/>
    </xf>
    <xf numFmtId="0" fontId="145" fillId="0" borderId="0" xfId="0" applyFont="1"/>
    <xf numFmtId="10" fontId="145" fillId="0" borderId="0" xfId="0" applyNumberFormat="1" applyFont="1"/>
    <xf numFmtId="10" fontId="18" fillId="0" borderId="0" xfId="0" applyNumberFormat="1" applyFont="1"/>
    <xf numFmtId="167" fontId="37" fillId="0" borderId="45" xfId="0" applyNumberFormat="1" applyFont="1" applyBorder="1"/>
    <xf numFmtId="167" fontId="37" fillId="0" borderId="20" xfId="0" applyNumberFormat="1" applyFont="1" applyBorder="1"/>
    <xf numFmtId="9" fontId="37" fillId="0" borderId="20" xfId="145" applyFont="1" applyFill="1" applyBorder="1"/>
    <xf numFmtId="0" fontId="13" fillId="0" borderId="79" xfId="332" applyFont="1" applyFill="1" applyBorder="1" applyAlignment="1">
      <alignment horizontal="center" vertical="top" wrapText="1"/>
    </xf>
    <xf numFmtId="0" fontId="37" fillId="23" borderId="8" xfId="332" applyFont="1" applyFill="1" applyBorder="1" applyAlignment="1">
      <alignment vertical="top" wrapText="1"/>
    </xf>
    <xf numFmtId="167" fontId="33" fillId="49" borderId="8" xfId="51" applyNumberFormat="1" applyFont="1" applyFill="1" applyBorder="1"/>
    <xf numFmtId="165" fontId="33" fillId="0" borderId="0" xfId="0" applyNumberFormat="1" applyFont="1" applyFill="1" applyBorder="1"/>
    <xf numFmtId="167" fontId="33" fillId="0" borderId="8" xfId="51" applyNumberFormat="1" applyFont="1" applyFill="1" applyBorder="1"/>
    <xf numFmtId="0" fontId="33" fillId="0" borderId="8" xfId="0" applyFont="1" applyFill="1" applyBorder="1" applyAlignment="1">
      <alignment horizontal="left" wrapText="1"/>
    </xf>
    <xf numFmtId="166" fontId="33" fillId="39" borderId="18" xfId="31" applyNumberFormat="1" applyFont="1" applyFill="1" applyBorder="1"/>
    <xf numFmtId="166" fontId="18" fillId="49" borderId="8" xfId="31" applyNumberFormat="1" applyFont="1" applyFill="1" applyBorder="1" applyAlignment="1">
      <alignment horizontal="center" wrapText="1"/>
    </xf>
    <xf numFmtId="166" fontId="13" fillId="0" borderId="47" xfId="31" applyNumberFormat="1" applyFont="1" applyBorder="1"/>
    <xf numFmtId="2" fontId="18" fillId="0" borderId="8" xfId="31" applyNumberFormat="1" applyFont="1" applyFill="1" applyBorder="1" applyAlignment="1">
      <alignment horizontal="center"/>
    </xf>
    <xf numFmtId="0" fontId="59" fillId="0" borderId="0" xfId="0" applyFont="1" applyFill="1" applyAlignment="1">
      <alignment horizontal="center" vertical="center" wrapText="1"/>
    </xf>
    <xf numFmtId="0" fontId="59" fillId="0" borderId="22" xfId="0" applyFont="1" applyFill="1" applyBorder="1" applyAlignment="1">
      <alignment horizontal="center" wrapText="1"/>
    </xf>
    <xf numFmtId="0" fontId="59" fillId="0" borderId="51" xfId="0" applyFont="1" applyFill="1" applyBorder="1" applyAlignment="1">
      <alignment horizontal="center" wrapText="1"/>
    </xf>
    <xf numFmtId="0" fontId="59" fillId="0" borderId="62" xfId="0" applyFont="1" applyFill="1" applyBorder="1" applyAlignment="1">
      <alignment horizontal="center" wrapText="1"/>
    </xf>
    <xf numFmtId="0" fontId="59" fillId="0" borderId="47" xfId="0" applyFont="1" applyFill="1" applyBorder="1" applyAlignment="1">
      <alignment horizontal="center" wrapText="1"/>
    </xf>
    <xf numFmtId="0" fontId="59" fillId="0" borderId="28" xfId="0" applyFont="1" applyFill="1" applyBorder="1" applyAlignment="1">
      <alignment horizontal="center" wrapText="1"/>
    </xf>
    <xf numFmtId="0" fontId="59" fillId="50" borderId="77" xfId="0" applyFont="1" applyFill="1" applyBorder="1" applyAlignment="1">
      <alignment horizontal="left" wrapText="1"/>
    </xf>
    <xf numFmtId="0" fontId="92" fillId="50" borderId="77" xfId="0" applyFont="1" applyFill="1" applyBorder="1" applyAlignment="1">
      <alignment horizontal="left" wrapText="1"/>
    </xf>
    <xf numFmtId="0" fontId="92" fillId="50" borderId="51" xfId="0" applyFont="1" applyFill="1" applyBorder="1" applyAlignment="1">
      <alignment horizontal="center" wrapText="1"/>
    </xf>
    <xf numFmtId="0" fontId="92" fillId="50" borderId="54" xfId="0" applyFont="1" applyFill="1" applyBorder="1" applyAlignment="1">
      <alignment horizontal="center" wrapText="1"/>
    </xf>
    <xf numFmtId="0" fontId="92" fillId="50" borderId="5" xfId="0" applyFont="1" applyFill="1" applyBorder="1" applyAlignment="1">
      <alignment horizontal="center" wrapText="1"/>
    </xf>
    <xf numFmtId="0" fontId="64" fillId="0" borderId="28" xfId="0" applyFont="1" applyBorder="1"/>
    <xf numFmtId="0" fontId="59" fillId="0" borderId="80" xfId="0" applyFont="1" applyFill="1" applyBorder="1" applyAlignment="1">
      <alignment horizontal="justify" wrapText="1"/>
    </xf>
    <xf numFmtId="167" fontId="64" fillId="0" borderId="51" xfId="495" applyNumberFormat="1" applyFont="1" applyFill="1" applyBorder="1"/>
    <xf numFmtId="167" fontId="64" fillId="0" borderId="8" xfId="495" applyNumberFormat="1" applyFont="1" applyFill="1" applyBorder="1"/>
    <xf numFmtId="167" fontId="64" fillId="0" borderId="48" xfId="495" applyNumberFormat="1" applyFont="1" applyFill="1" applyBorder="1"/>
    <xf numFmtId="167" fontId="64" fillId="0" borderId="47" xfId="495" applyNumberFormat="1" applyFont="1" applyFill="1" applyBorder="1"/>
    <xf numFmtId="0" fontId="64" fillId="0" borderId="28" xfId="0" applyFont="1" applyFill="1" applyBorder="1" applyAlignment="1">
      <alignment horizontal="justify" vertical="top" wrapText="1"/>
    </xf>
    <xf numFmtId="0" fontId="64" fillId="0" borderId="51" xfId="0" applyFont="1" applyFill="1" applyBorder="1" applyAlignment="1">
      <alignment horizontal="justify" vertical="top" wrapText="1"/>
    </xf>
    <xf numFmtId="167" fontId="64" fillId="0" borderId="54" xfId="495" applyNumberFormat="1" applyFont="1" applyFill="1" applyBorder="1"/>
    <xf numFmtId="167" fontId="64" fillId="0" borderId="5" xfId="495" applyNumberFormat="1" applyFont="1" applyFill="1" applyBorder="1"/>
    <xf numFmtId="167" fontId="64" fillId="0" borderId="62" xfId="495" applyNumberFormat="1" applyFont="1" applyFill="1" applyBorder="1"/>
    <xf numFmtId="0" fontId="64" fillId="0" borderId="28" xfId="0" applyFont="1" applyFill="1" applyBorder="1"/>
    <xf numFmtId="165" fontId="64" fillId="0" borderId="28" xfId="0" applyNumberFormat="1" applyFont="1" applyFill="1" applyBorder="1" applyAlignment="1">
      <alignment horizontal="justify" wrapText="1"/>
    </xf>
    <xf numFmtId="167" fontId="59" fillId="0" borderId="48" xfId="495" applyNumberFormat="1" applyFont="1" applyFill="1" applyBorder="1"/>
    <xf numFmtId="9" fontId="64" fillId="0" borderId="8" xfId="624" applyNumberFormat="1" applyFont="1" applyBorder="1" applyAlignment="1">
      <alignment horizontal="center"/>
    </xf>
    <xf numFmtId="165" fontId="59" fillId="0" borderId="28" xfId="0" applyNumberFormat="1" applyFont="1" applyFill="1" applyBorder="1" applyAlignment="1">
      <alignment wrapText="1"/>
    </xf>
    <xf numFmtId="167" fontId="59" fillId="0" borderId="51" xfId="495" applyNumberFormat="1" applyFont="1" applyFill="1" applyBorder="1"/>
    <xf numFmtId="167" fontId="59" fillId="0" borderId="8" xfId="495" applyNumberFormat="1" applyFont="1" applyFill="1" applyBorder="1"/>
    <xf numFmtId="167" fontId="59" fillId="0" borderId="47" xfId="495" applyNumberFormat="1" applyFont="1" applyFill="1" applyBorder="1"/>
    <xf numFmtId="165" fontId="64" fillId="23" borderId="28" xfId="0" applyNumberFormat="1" applyFont="1" applyFill="1" applyBorder="1" applyAlignment="1">
      <alignment horizontal="justify" vertical="top" wrapText="1"/>
    </xf>
    <xf numFmtId="165" fontId="64" fillId="23" borderId="51" xfId="0" applyNumberFormat="1" applyFont="1" applyFill="1" applyBorder="1" applyAlignment="1">
      <alignment horizontal="justify" vertical="top" wrapText="1"/>
    </xf>
    <xf numFmtId="0" fontId="59" fillId="0" borderId="58" xfId="0" applyFont="1" applyBorder="1"/>
    <xf numFmtId="0" fontId="59" fillId="0" borderId="58" xfId="0" applyFont="1" applyFill="1" applyBorder="1" applyAlignment="1">
      <alignment horizontal="left" wrapText="1"/>
    </xf>
    <xf numFmtId="166" fontId="18" fillId="49" borderId="8" xfId="31" applyNumberFormat="1" applyFont="1" applyFill="1" applyBorder="1" applyAlignment="1">
      <alignment vertical="top" wrapText="1"/>
    </xf>
    <xf numFmtId="0" fontId="18" fillId="0" borderId="0" xfId="0" applyFont="1" applyFill="1" applyBorder="1" applyAlignment="1">
      <alignment horizontal="center"/>
    </xf>
    <xf numFmtId="0" fontId="10" fillId="0" borderId="0" xfId="47338"/>
    <xf numFmtId="0" fontId="18" fillId="49" borderId="8" xfId="47338" applyFont="1" applyFill="1" applyBorder="1" applyAlignment="1">
      <alignment horizontal="center"/>
    </xf>
    <xf numFmtId="0" fontId="18" fillId="0" borderId="8" xfId="47338" applyFont="1" applyBorder="1" applyAlignment="1">
      <alignment horizontal="center"/>
    </xf>
    <xf numFmtId="0" fontId="18" fillId="0" borderId="8" xfId="47338" applyFont="1" applyFill="1" applyBorder="1" applyAlignment="1">
      <alignment horizontal="center"/>
    </xf>
    <xf numFmtId="0" fontId="33" fillId="0" borderId="0" xfId="47338" applyFont="1" applyAlignment="1">
      <alignment horizontal="centerContinuous" vertical="center"/>
    </xf>
    <xf numFmtId="166" fontId="18" fillId="0" borderId="8" xfId="31" applyNumberFormat="1" applyFont="1" applyFill="1" applyBorder="1" applyAlignment="1">
      <alignment horizontal="left"/>
    </xf>
    <xf numFmtId="0" fontId="18" fillId="0" borderId="0" xfId="0" applyFont="1" applyFill="1" applyBorder="1" applyAlignment="1">
      <alignment horizontal="center" vertical="center"/>
    </xf>
    <xf numFmtId="0" fontId="18" fillId="0" borderId="8" xfId="47338" applyFont="1" applyBorder="1" applyAlignment="1">
      <alignment horizontal="center" vertical="center" wrapText="1"/>
    </xf>
    <xf numFmtId="166" fontId="18" fillId="0" borderId="8" xfId="31" applyNumberFormat="1" applyFont="1" applyBorder="1" applyAlignment="1">
      <alignment horizontal="center" vertical="center" wrapText="1"/>
    </xf>
    <xf numFmtId="9" fontId="0" fillId="49" borderId="20" xfId="145" applyFont="1" applyFill="1" applyBorder="1"/>
    <xf numFmtId="0" fontId="93" fillId="53" borderId="31" xfId="0" applyFont="1" applyFill="1" applyBorder="1" applyAlignment="1">
      <alignment horizontal="center"/>
    </xf>
    <xf numFmtId="0" fontId="64" fillId="0" borderId="48" xfId="0" applyFont="1" applyBorder="1" applyAlignment="1">
      <alignment wrapText="1"/>
    </xf>
    <xf numFmtId="0" fontId="64" fillId="0" borderId="48" xfId="0" applyFont="1" applyFill="1" applyBorder="1" applyAlignment="1">
      <alignment wrapText="1"/>
    </xf>
    <xf numFmtId="0" fontId="93" fillId="53" borderId="49" xfId="0" applyFont="1" applyFill="1" applyBorder="1" applyAlignment="1">
      <alignment horizontal="center"/>
    </xf>
    <xf numFmtId="167" fontId="59" fillId="0" borderId="31" xfId="495" applyNumberFormat="1" applyFont="1" applyFill="1" applyBorder="1"/>
    <xf numFmtId="167" fontId="59" fillId="0" borderId="49" xfId="495" applyNumberFormat="1" applyFont="1" applyFill="1" applyBorder="1"/>
    <xf numFmtId="167" fontId="59" fillId="0" borderId="30" xfId="495" applyNumberFormat="1" applyFont="1" applyFill="1" applyBorder="1"/>
    <xf numFmtId="0" fontId="59" fillId="50" borderId="74" xfId="0" applyFont="1" applyFill="1" applyBorder="1" applyAlignment="1">
      <alignment horizontal="center" wrapText="1"/>
    </xf>
    <xf numFmtId="167" fontId="64" fillId="0" borderId="43" xfId="495" applyNumberFormat="1" applyFont="1" applyFill="1" applyBorder="1"/>
    <xf numFmtId="16" fontId="64" fillId="0" borderId="28" xfId="0" quotePrefix="1" applyNumberFormat="1" applyFont="1" applyFill="1" applyBorder="1"/>
    <xf numFmtId="0" fontId="59" fillId="50" borderId="32" xfId="0" applyFont="1" applyFill="1" applyBorder="1" applyAlignment="1">
      <alignment horizontal="center" wrapText="1"/>
    </xf>
    <xf numFmtId="0" fontId="59" fillId="50" borderId="0" xfId="0" applyFont="1" applyFill="1" applyBorder="1" applyAlignment="1">
      <alignment horizontal="center" wrapText="1"/>
    </xf>
    <xf numFmtId="9" fontId="64" fillId="0" borderId="8" xfId="624" applyNumberFormat="1" applyFont="1" applyFill="1" applyBorder="1" applyAlignment="1">
      <alignment horizontal="center"/>
    </xf>
    <xf numFmtId="0" fontId="64" fillId="0" borderId="8" xfId="0" applyFont="1" applyFill="1" applyBorder="1"/>
    <xf numFmtId="0" fontId="93" fillId="0" borderId="20" xfId="0" applyFont="1" applyFill="1" applyBorder="1" applyAlignment="1">
      <alignment horizontal="center"/>
    </xf>
    <xf numFmtId="0" fontId="59" fillId="0" borderId="18" xfId="0" applyFont="1" applyFill="1" applyBorder="1" applyAlignment="1">
      <alignment horizontal="center" wrapText="1"/>
    </xf>
    <xf numFmtId="0" fontId="18" fillId="0" borderId="0" xfId="0" applyFont="1"/>
    <xf numFmtId="0" fontId="13" fillId="0" borderId="0" xfId="0" applyFont="1"/>
    <xf numFmtId="0" fontId="59" fillId="0" borderId="0" xfId="0" applyFont="1" applyFill="1" applyAlignment="1">
      <alignment horizontal="center" vertical="center" wrapText="1"/>
    </xf>
    <xf numFmtId="0" fontId="59" fillId="0" borderId="66" xfId="0" applyFont="1" applyFill="1" applyBorder="1" applyAlignment="1">
      <alignment vertical="center" wrapText="1"/>
    </xf>
    <xf numFmtId="0" fontId="64" fillId="0" borderId="0" xfId="0" applyFont="1"/>
    <xf numFmtId="0" fontId="59" fillId="0" borderId="75" xfId="0" applyFont="1" applyFill="1" applyBorder="1" applyAlignment="1">
      <alignment horizontal="center" wrapText="1"/>
    </xf>
    <xf numFmtId="0" fontId="59" fillId="0" borderId="74" xfId="0" applyFont="1" applyBorder="1" applyAlignment="1">
      <alignment horizontal="center" wrapText="1"/>
    </xf>
    <xf numFmtId="0" fontId="59" fillId="0" borderId="33" xfId="0" applyFont="1" applyFill="1" applyBorder="1" applyAlignment="1">
      <alignment horizontal="center" wrapText="1"/>
    </xf>
    <xf numFmtId="0" fontId="59" fillId="0" borderId="18" xfId="0" applyFont="1" applyBorder="1" applyAlignment="1">
      <alignment horizontal="center" wrapText="1"/>
    </xf>
    <xf numFmtId="0" fontId="59" fillId="0" borderId="18" xfId="0" applyFont="1" applyBorder="1" applyAlignment="1">
      <alignment horizontal="left" wrapText="1"/>
    </xf>
    <xf numFmtId="0" fontId="59" fillId="0" borderId="41" xfId="0" applyFont="1" applyBorder="1" applyAlignment="1">
      <alignment horizontal="center" wrapText="1"/>
    </xf>
    <xf numFmtId="0" fontId="92" fillId="50" borderId="33" xfId="0" applyFont="1" applyFill="1" applyBorder="1" applyAlignment="1">
      <alignment horizontal="center" wrapText="1"/>
    </xf>
    <xf numFmtId="0" fontId="92" fillId="50" borderId="74" xfId="0" applyFont="1" applyFill="1" applyBorder="1" applyAlignment="1">
      <alignment horizontal="center" wrapText="1"/>
    </xf>
    <xf numFmtId="0" fontId="92" fillId="50" borderId="42" xfId="0" applyFont="1" applyFill="1" applyBorder="1" applyAlignment="1">
      <alignment horizontal="center" wrapText="1"/>
    </xf>
    <xf numFmtId="0" fontId="92" fillId="50" borderId="73" xfId="0" applyFont="1" applyFill="1" applyBorder="1" applyAlignment="1">
      <alignment horizontal="center" wrapText="1"/>
    </xf>
    <xf numFmtId="0" fontId="93" fillId="0" borderId="20" xfId="0" applyFont="1" applyBorder="1" applyAlignment="1">
      <alignment horizontal="center"/>
    </xf>
    <xf numFmtId="0" fontId="93" fillId="0" borderId="79" xfId="0" applyFont="1" applyBorder="1" applyAlignment="1">
      <alignment horizontal="center"/>
    </xf>
    <xf numFmtId="0" fontId="93" fillId="0" borderId="57" xfId="0" applyFont="1" applyBorder="1" applyAlignment="1">
      <alignment horizontal="center"/>
    </xf>
    <xf numFmtId="0" fontId="64" fillId="0" borderId="8" xfId="0" applyFont="1" applyBorder="1"/>
    <xf numFmtId="0" fontId="64" fillId="0" borderId="48" xfId="0" applyFont="1" applyBorder="1"/>
    <xf numFmtId="0" fontId="64" fillId="0" borderId="8" xfId="0" applyFont="1" applyBorder="1" applyAlignment="1">
      <alignment wrapText="1"/>
    </xf>
    <xf numFmtId="165" fontId="64" fillId="23" borderId="54" xfId="0" applyNumberFormat="1" applyFont="1" applyFill="1" applyBorder="1" applyAlignment="1">
      <alignment horizontal="justify" vertical="top" wrapText="1"/>
    </xf>
    <xf numFmtId="165" fontId="64" fillId="23" borderId="8" xfId="0" applyNumberFormat="1" applyFont="1" applyFill="1" applyBorder="1" applyAlignment="1">
      <alignment horizontal="justify" vertical="top" wrapText="1"/>
    </xf>
    <xf numFmtId="165" fontId="64" fillId="23" borderId="48" xfId="0" applyNumberFormat="1" applyFont="1" applyFill="1" applyBorder="1" applyAlignment="1">
      <alignment horizontal="justify" vertical="top" wrapText="1"/>
    </xf>
    <xf numFmtId="165" fontId="64" fillId="23" borderId="5" xfId="0" applyNumberFormat="1" applyFont="1" applyFill="1" applyBorder="1" applyAlignment="1">
      <alignment horizontal="justify" vertical="top" wrapText="1"/>
    </xf>
    <xf numFmtId="165" fontId="64" fillId="23" borderId="62" xfId="0" applyNumberFormat="1" applyFont="1" applyFill="1" applyBorder="1" applyAlignment="1">
      <alignment horizontal="justify" vertical="top" wrapText="1"/>
    </xf>
    <xf numFmtId="0" fontId="64" fillId="0" borderId="0" xfId="0" applyFont="1" applyBorder="1"/>
    <xf numFmtId="0" fontId="59" fillId="0" borderId="0" xfId="0" applyFont="1" applyFill="1" applyBorder="1" applyAlignment="1">
      <alignment horizontal="center" wrapText="1"/>
    </xf>
    <xf numFmtId="0" fontId="59" fillId="0" borderId="46" xfId="0" applyFont="1" applyFill="1" applyBorder="1" applyAlignment="1">
      <alignment horizontal="center" wrapText="1"/>
    </xf>
    <xf numFmtId="0" fontId="64" fillId="0" borderId="8" xfId="0" applyFont="1" applyFill="1" applyBorder="1" applyAlignment="1">
      <alignment wrapText="1"/>
    </xf>
    <xf numFmtId="167" fontId="18" fillId="0" borderId="8" xfId="47349" applyNumberFormat="1" applyFont="1" applyFill="1" applyBorder="1"/>
    <xf numFmtId="167" fontId="13" fillId="0" borderId="8" xfId="51" applyNumberFormat="1" applyFont="1" applyFill="1" applyBorder="1"/>
    <xf numFmtId="167" fontId="13" fillId="0" borderId="8" xfId="0" applyNumberFormat="1" applyFont="1" applyBorder="1"/>
    <xf numFmtId="167" fontId="0" fillId="0" borderId="8" xfId="0" applyNumberFormat="1" applyBorder="1"/>
    <xf numFmtId="167" fontId="13" fillId="0" borderId="8" xfId="47349" applyNumberFormat="1" applyFont="1" applyFill="1" applyBorder="1"/>
    <xf numFmtId="0" fontId="13" fillId="49" borderId="43" xfId="0" applyFont="1" applyFill="1" applyBorder="1"/>
    <xf numFmtId="0" fontId="13" fillId="0" borderId="43" xfId="0" applyFont="1" applyBorder="1"/>
    <xf numFmtId="167" fontId="13" fillId="0" borderId="8" xfId="47349" applyNumberFormat="1" applyFont="1" applyFill="1" applyBorder="1"/>
    <xf numFmtId="0" fontId="13" fillId="0" borderId="43" xfId="0" applyFont="1" applyBorder="1" applyAlignment="1">
      <alignment wrapText="1"/>
    </xf>
    <xf numFmtId="0" fontId="13" fillId="0" borderId="79" xfId="0" applyFont="1" applyBorder="1"/>
    <xf numFmtId="167" fontId="13" fillId="0" borderId="8" xfId="47349" applyNumberFormat="1" applyFont="1" applyFill="1" applyBorder="1"/>
    <xf numFmtId="167" fontId="13" fillId="0" borderId="8" xfId="47349" applyNumberFormat="1" applyFont="1" applyFill="1" applyBorder="1"/>
    <xf numFmtId="17" fontId="64" fillId="0" borderId="28" xfId="0" applyNumberFormat="1" applyFont="1" applyBorder="1"/>
    <xf numFmtId="17" fontId="64" fillId="0" borderId="28" xfId="0" quotePrefix="1" applyNumberFormat="1" applyFont="1" applyBorder="1"/>
    <xf numFmtId="0" fontId="37" fillId="23" borderId="8" xfId="332" applyFont="1" applyFill="1" applyBorder="1" applyAlignment="1">
      <alignment horizontal="center" vertical="top" wrapText="1"/>
    </xf>
    <xf numFmtId="3" fontId="13" fillId="0" borderId="0" xfId="0" applyNumberFormat="1" applyFont="1" applyFill="1"/>
    <xf numFmtId="3" fontId="13" fillId="0" borderId="0" xfId="0" applyNumberFormat="1" applyFont="1"/>
    <xf numFmtId="0" fontId="13" fillId="0" borderId="0" xfId="2081" applyFont="1" applyAlignment="1">
      <alignment horizontal="left"/>
    </xf>
    <xf numFmtId="167" fontId="18" fillId="49" borderId="8" xfId="51" applyNumberFormat="1" applyFont="1" applyFill="1" applyBorder="1" applyAlignment="1">
      <alignment horizontal="center" wrapText="1"/>
    </xf>
    <xf numFmtId="167" fontId="18" fillId="0" borderId="0" xfId="0" applyNumberFormat="1" applyFont="1"/>
    <xf numFmtId="0" fontId="64" fillId="0" borderId="0" xfId="0" applyFont="1" applyAlignment="1">
      <alignment horizontal="left" vertical="center" wrapText="1"/>
    </xf>
    <xf numFmtId="1" fontId="18" fillId="0" borderId="8" xfId="31" applyNumberFormat="1" applyFont="1" applyBorder="1" applyAlignment="1">
      <alignment horizontal="center" vertical="center" wrapText="1"/>
    </xf>
    <xf numFmtId="0" fontId="13" fillId="0" borderId="0" xfId="0" applyFont="1" applyFill="1" applyAlignment="1">
      <alignment horizontal="left" vertical="center"/>
    </xf>
    <xf numFmtId="0" fontId="14" fillId="0" borderId="0" xfId="328" applyFont="1" applyFill="1"/>
    <xf numFmtId="0" fontId="0" fillId="0" borderId="0" xfId="0"/>
    <xf numFmtId="0" fontId="13" fillId="0" borderId="0" xfId="0" applyFont="1"/>
    <xf numFmtId="17" fontId="64" fillId="0" borderId="28" xfId="0" applyNumberFormat="1" applyFont="1" applyFill="1" applyBorder="1"/>
    <xf numFmtId="167" fontId="59" fillId="0" borderId="59" xfId="495" applyNumberFormat="1" applyFont="1" applyFill="1" applyBorder="1"/>
    <xf numFmtId="0" fontId="64" fillId="0" borderId="49" xfId="0" applyFont="1" applyBorder="1" applyAlignment="1">
      <alignment wrapText="1"/>
    </xf>
    <xf numFmtId="173" fontId="64" fillId="0" borderId="8" xfId="624" applyNumberFormat="1" applyFont="1" applyFill="1" applyBorder="1" applyAlignment="1">
      <alignment horizontal="center"/>
    </xf>
    <xf numFmtId="173" fontId="59" fillId="0" borderId="49" xfId="624" applyNumberFormat="1" applyFont="1" applyFill="1" applyBorder="1" applyAlignment="1">
      <alignment horizontal="center"/>
    </xf>
    <xf numFmtId="0" fontId="13" fillId="0" borderId="0" xfId="0" quotePrefix="1" applyFont="1" applyAlignment="1">
      <alignment horizontal="left"/>
    </xf>
    <xf numFmtId="37" fontId="13" fillId="0" borderId="0" xfId="0" quotePrefix="1" applyNumberFormat="1" applyFont="1" applyFill="1" applyBorder="1" applyAlignment="1">
      <alignment horizontal="right" vertical="center" wrapText="1"/>
    </xf>
    <xf numFmtId="0" fontId="64" fillId="0" borderId="0" xfId="0" applyFont="1" applyFill="1" applyAlignment="1">
      <alignment horizontal="left" vertical="center"/>
    </xf>
    <xf numFmtId="0" fontId="33" fillId="0" borderId="35" xfId="133" applyFont="1" applyBorder="1" applyAlignment="1">
      <alignment vertical="center"/>
    </xf>
    <xf numFmtId="0" fontId="33" fillId="0" borderId="35" xfId="133" applyFont="1" applyFill="1" applyBorder="1" applyAlignment="1">
      <alignment vertical="center"/>
    </xf>
    <xf numFmtId="166" fontId="33" fillId="0" borderId="49" xfId="31" applyNumberFormat="1" applyFont="1" applyFill="1" applyBorder="1" applyAlignment="1">
      <alignment horizontal="center" vertical="center" wrapText="1"/>
    </xf>
    <xf numFmtId="0" fontId="33" fillId="0" borderId="49" xfId="133" applyFont="1" applyFill="1" applyBorder="1" applyAlignment="1">
      <alignment horizontal="center" vertical="center"/>
    </xf>
    <xf numFmtId="0" fontId="33" fillId="0" borderId="49" xfId="133" applyFont="1" applyFill="1" applyBorder="1" applyAlignment="1">
      <alignment horizontal="center" vertical="center" wrapText="1"/>
    </xf>
    <xf numFmtId="0" fontId="33" fillId="0" borderId="8" xfId="0" applyFont="1" applyBorder="1" applyAlignment="1" applyProtection="1">
      <alignment horizontal="center" vertical="center" wrapText="1"/>
      <protection locked="0"/>
    </xf>
    <xf numFmtId="2" fontId="18" fillId="0" borderId="8" xfId="31" applyNumberFormat="1" applyFont="1" applyFill="1" applyBorder="1" applyAlignment="1" applyProtection="1">
      <alignment horizontal="center" vertical="center" wrapText="1"/>
      <protection locked="0"/>
    </xf>
    <xf numFmtId="180" fontId="33" fillId="0" borderId="18" xfId="31" applyNumberFormat="1" applyFont="1" applyFill="1" applyBorder="1" applyAlignment="1"/>
    <xf numFmtId="180" fontId="33" fillId="39" borderId="18" xfId="31" applyNumberFormat="1" applyFont="1" applyFill="1" applyBorder="1"/>
    <xf numFmtId="180" fontId="18" fillId="0" borderId="20" xfId="31" applyNumberFormat="1" applyFont="1" applyFill="1" applyBorder="1"/>
    <xf numFmtId="180" fontId="18" fillId="0" borderId="8" xfId="31" applyNumberFormat="1" applyFont="1" applyFill="1" applyBorder="1"/>
    <xf numFmtId="180" fontId="18" fillId="0" borderId="45" xfId="31" applyNumberFormat="1" applyFont="1" applyFill="1" applyBorder="1"/>
    <xf numFmtId="180" fontId="18" fillId="42" borderId="45" xfId="31" applyNumberFormat="1" applyFont="1" applyFill="1" applyBorder="1" applyAlignment="1"/>
    <xf numFmtId="0" fontId="13" fillId="0" borderId="0" xfId="0" applyFont="1"/>
    <xf numFmtId="0" fontId="0" fillId="0" borderId="0" xfId="0"/>
    <xf numFmtId="0" fontId="150" fillId="0" borderId="0" xfId="0" applyFont="1"/>
    <xf numFmtId="0" fontId="18" fillId="0" borderId="0" xfId="0" quotePrefix="1" applyFont="1" applyFill="1"/>
    <xf numFmtId="9" fontId="18" fillId="0" borderId="0" xfId="137" applyFont="1" applyFill="1"/>
    <xf numFmtId="0" fontId="0" fillId="0" borderId="0" xfId="0" applyAlignment="1">
      <alignment vertical="center"/>
    </xf>
    <xf numFmtId="0" fontId="118" fillId="0" borderId="0" xfId="0" quotePrefix="1" applyFont="1" applyBorder="1" applyAlignment="1"/>
    <xf numFmtId="0" fontId="118" fillId="0" borderId="0" xfId="0" quotePrefix="1" applyFont="1" applyAlignment="1"/>
    <xf numFmtId="0" fontId="118" fillId="0" borderId="0" xfId="0" applyFont="1" applyAlignment="1"/>
    <xf numFmtId="0" fontId="18" fillId="0" borderId="0" xfId="47338" applyFont="1" applyBorder="1" applyAlignment="1">
      <alignment horizontal="center" wrapText="1"/>
    </xf>
    <xf numFmtId="166" fontId="18" fillId="0" borderId="0" xfId="47339" applyNumberFormat="1" applyFont="1" applyBorder="1" applyAlignment="1">
      <alignment horizontal="center" wrapText="1"/>
    </xf>
    <xf numFmtId="1" fontId="18" fillId="0" borderId="0" xfId="47338" applyNumberFormat="1" applyFont="1" applyBorder="1" applyAlignment="1">
      <alignment horizontal="center" wrapText="1"/>
    </xf>
    <xf numFmtId="166" fontId="18" fillId="0" borderId="0" xfId="31" applyNumberFormat="1" applyFont="1" applyFill="1" applyBorder="1" applyAlignment="1">
      <alignment horizontal="center" vertical="center" wrapText="1"/>
    </xf>
    <xf numFmtId="0" fontId="151" fillId="0" borderId="0" xfId="0" applyFont="1" applyAlignment="1">
      <alignment horizontal="centerContinuous" vertical="center"/>
    </xf>
    <xf numFmtId="0" fontId="13" fillId="0" borderId="8" xfId="47251" applyFont="1" applyFill="1" applyBorder="1" applyAlignment="1">
      <alignment horizontal="center" vertical="center" wrapText="1"/>
    </xf>
    <xf numFmtId="0" fontId="13" fillId="0" borderId="8" xfId="47402" applyFont="1" applyFill="1" applyBorder="1" applyAlignment="1">
      <alignment horizontal="center" vertical="center"/>
    </xf>
    <xf numFmtId="0" fontId="118" fillId="0" borderId="8" xfId="47253" applyFont="1" applyFill="1" applyBorder="1" applyAlignment="1">
      <alignment horizontal="center"/>
    </xf>
    <xf numFmtId="0" fontId="145" fillId="0" borderId="0" xfId="0" applyFont="1" applyBorder="1"/>
    <xf numFmtId="0" fontId="33" fillId="0" borderId="0" xfId="0" applyFont="1" applyAlignment="1"/>
    <xf numFmtId="42" fontId="13" fillId="0" borderId="8" xfId="0" applyNumberFormat="1" applyFont="1" applyBorder="1" applyAlignment="1">
      <alignment horizontal="right" wrapText="1"/>
    </xf>
    <xf numFmtId="42" fontId="13" fillId="0" borderId="0" xfId="137" applyNumberFormat="1" applyFont="1"/>
    <xf numFmtId="6" fontId="18" fillId="0" borderId="42" xfId="0" applyNumberFormat="1" applyFont="1" applyFill="1" applyBorder="1" applyAlignment="1">
      <alignment horizontal="left"/>
    </xf>
    <xf numFmtId="6" fontId="18" fillId="49" borderId="42" xfId="0" applyNumberFormat="1" applyFont="1" applyFill="1" applyBorder="1" applyAlignment="1">
      <alignment horizontal="left"/>
    </xf>
    <xf numFmtId="0" fontId="151" fillId="0" borderId="0" xfId="0" applyFont="1" applyAlignment="1">
      <alignment horizontal="left" vertical="center"/>
    </xf>
    <xf numFmtId="42" fontId="37" fillId="0" borderId="0" xfId="137" applyNumberFormat="1" applyFont="1" applyFill="1"/>
    <xf numFmtId="42" fontId="13" fillId="0" borderId="8" xfId="0" applyNumberFormat="1" applyFont="1" applyFill="1" applyBorder="1" applyAlignment="1">
      <alignment horizontal="right" wrapText="1"/>
    </xf>
    <xf numFmtId="0" fontId="18" fillId="0" borderId="8" xfId="0" quotePrefix="1" applyFont="1" applyFill="1" applyBorder="1" applyAlignment="1">
      <alignment horizontal="left" wrapText="1"/>
    </xf>
    <xf numFmtId="0" fontId="150" fillId="0" borderId="0" xfId="0" applyFont="1" applyFill="1"/>
    <xf numFmtId="9" fontId="13" fillId="49" borderId="20" xfId="145" applyFont="1" applyFill="1" applyBorder="1"/>
    <xf numFmtId="9" fontId="13" fillId="0" borderId="20" xfId="145" applyFont="1" applyFill="1" applyBorder="1"/>
    <xf numFmtId="166" fontId="13" fillId="0" borderId="79" xfId="31" applyNumberFormat="1" applyFont="1" applyFill="1" applyBorder="1" applyAlignment="1">
      <alignment horizontal="right" vertical="center" wrapText="1"/>
    </xf>
    <xf numFmtId="180" fontId="18" fillId="42" borderId="45" xfId="0" applyNumberFormat="1" applyFont="1" applyFill="1" applyBorder="1" applyAlignment="1"/>
    <xf numFmtId="37" fontId="13" fillId="0" borderId="8" xfId="31" applyNumberFormat="1" applyFont="1" applyFill="1" applyBorder="1" applyAlignment="1">
      <alignment horizontal="center"/>
    </xf>
    <xf numFmtId="167" fontId="13" fillId="23" borderId="8" xfId="51" applyNumberFormat="1" applyFont="1" applyFill="1" applyBorder="1" applyAlignment="1">
      <alignment horizontal="center" vertical="top" wrapText="1"/>
    </xf>
    <xf numFmtId="167" fontId="13" fillId="0" borderId="8" xfId="51" applyNumberFormat="1" applyFont="1" applyFill="1" applyBorder="1" applyAlignment="1">
      <alignment horizontal="justify" vertical="top" wrapText="1"/>
    </xf>
    <xf numFmtId="0" fontId="13" fillId="23" borderId="8" xfId="332" applyFont="1" applyFill="1" applyBorder="1" applyAlignment="1">
      <alignment horizontal="center" vertical="top" wrapText="1"/>
    </xf>
    <xf numFmtId="166" fontId="13" fillId="0" borderId="8" xfId="31" applyNumberFormat="1" applyFont="1" applyFill="1" applyBorder="1" applyAlignment="1">
      <alignment horizontal="center" vertical="top" wrapText="1"/>
    </xf>
    <xf numFmtId="0" fontId="13" fillId="0" borderId="8" xfId="0" applyFont="1" applyFill="1" applyBorder="1" applyAlignment="1">
      <alignment horizontal="center"/>
    </xf>
    <xf numFmtId="164" fontId="13" fillId="0" borderId="8" xfId="31" applyNumberFormat="1" applyFont="1" applyFill="1" applyBorder="1" applyAlignment="1">
      <alignment horizontal="right"/>
    </xf>
    <xf numFmtId="6" fontId="18" fillId="0" borderId="8" xfId="0" applyNumberFormat="1" applyFont="1" applyFill="1" applyBorder="1"/>
    <xf numFmtId="167" fontId="18" fillId="42" borderId="8" xfId="51" applyNumberFormat="1" applyFont="1" applyFill="1" applyBorder="1" applyAlignment="1"/>
    <xf numFmtId="42" fontId="18" fillId="0" borderId="0" xfId="0" applyNumberFormat="1" applyFont="1"/>
    <xf numFmtId="167" fontId="18" fillId="0" borderId="42" xfId="0" applyNumberFormat="1" applyFont="1" applyFill="1" applyBorder="1" applyAlignment="1">
      <alignment horizontal="left"/>
    </xf>
    <xf numFmtId="0" fontId="13" fillId="0" borderId="43" xfId="0" applyFont="1" applyFill="1" applyBorder="1"/>
    <xf numFmtId="0" fontId="13" fillId="0" borderId="0" xfId="0" applyFont="1" applyBorder="1"/>
    <xf numFmtId="9" fontId="13" fillId="0" borderId="0" xfId="31" applyNumberFormat="1" applyFont="1" applyBorder="1" applyAlignment="1">
      <alignment horizontal="right"/>
    </xf>
    <xf numFmtId="9" fontId="13" fillId="0" borderId="0" xfId="31" applyNumberFormat="1" applyFont="1" applyBorder="1" applyAlignment="1"/>
    <xf numFmtId="9" fontId="37" fillId="0" borderId="0" xfId="31" applyNumberFormat="1" applyFont="1" applyBorder="1" applyAlignment="1">
      <alignment horizontal="right"/>
    </xf>
    <xf numFmtId="9" fontId="37" fillId="0" borderId="0" xfId="31" applyNumberFormat="1" applyFont="1" applyBorder="1" applyAlignment="1"/>
    <xf numFmtId="166" fontId="153" fillId="0" borderId="0" xfId="31" applyNumberFormat="1" applyFont="1"/>
    <xf numFmtId="43" fontId="153" fillId="0" borderId="0" xfId="31" applyNumberFormat="1" applyFont="1"/>
    <xf numFmtId="0" fontId="152" fillId="0" borderId="0" xfId="0" applyFont="1" applyFill="1"/>
    <xf numFmtId="0" fontId="153" fillId="0" borderId="0" xfId="0" applyFont="1" applyFill="1"/>
    <xf numFmtId="167" fontId="37" fillId="0" borderId="45" xfId="0" applyNumberFormat="1" applyFont="1" applyFill="1" applyBorder="1"/>
    <xf numFmtId="44" fontId="13" fillId="0" borderId="8" xfId="51" applyFont="1" applyFill="1" applyBorder="1"/>
    <xf numFmtId="0" fontId="150" fillId="0" borderId="0" xfId="0" applyFont="1" applyBorder="1"/>
    <xf numFmtId="0" fontId="155" fillId="0" borderId="0" xfId="0" applyFont="1" applyFill="1" applyBorder="1"/>
    <xf numFmtId="0" fontId="154" fillId="0" borderId="0" xfId="0" applyFont="1" applyFill="1" applyBorder="1" applyAlignment="1">
      <alignment wrapText="1"/>
    </xf>
    <xf numFmtId="0" fontId="33" fillId="0" borderId="0" xfId="0" applyFont="1" applyFill="1" applyBorder="1" applyAlignment="1">
      <alignment vertical="center" wrapText="1"/>
    </xf>
    <xf numFmtId="0" fontId="52" fillId="0" borderId="0" xfId="0" applyFont="1" applyAlignment="1">
      <alignment horizontal="centerContinuous" vertical="center"/>
    </xf>
    <xf numFmtId="0" fontId="13" fillId="0" borderId="0" xfId="0" applyFont="1" applyAlignment="1">
      <alignment horizontal="centerContinuous"/>
    </xf>
    <xf numFmtId="0" fontId="33" fillId="49" borderId="8" xfId="0" applyFont="1" applyFill="1" applyBorder="1" applyAlignment="1">
      <alignment horizontal="center" vertical="center" wrapText="1"/>
    </xf>
    <xf numFmtId="37" fontId="18" fillId="0" borderId="0" xfId="0" quotePrefix="1" applyNumberFormat="1" applyFont="1" applyFill="1" applyBorder="1" applyAlignment="1">
      <alignment horizontal="right" vertical="center" wrapText="1"/>
    </xf>
    <xf numFmtId="0" fontId="18" fillId="0" borderId="0" xfId="0" applyFont="1" applyAlignment="1">
      <alignment horizontal="left"/>
    </xf>
    <xf numFmtId="0" fontId="15" fillId="0" borderId="0" xfId="0" applyFont="1" applyFill="1" applyBorder="1" applyAlignment="1">
      <alignment vertical="center" wrapText="1"/>
    </xf>
    <xf numFmtId="0" fontId="13" fillId="0" borderId="54" xfId="332" applyFont="1" applyFill="1" applyBorder="1"/>
    <xf numFmtId="0" fontId="13" fillId="23" borderId="5" xfId="332" applyFont="1" applyFill="1" applyBorder="1" applyAlignment="1">
      <alignment horizontal="center" vertical="top" wrapText="1"/>
    </xf>
    <xf numFmtId="43" fontId="13" fillId="0" borderId="8" xfId="31" applyFont="1" applyFill="1" applyBorder="1"/>
    <xf numFmtId="167" fontId="13" fillId="0" borderId="8" xfId="51" applyNumberFormat="1" applyFont="1" applyFill="1" applyBorder="1" applyAlignment="1">
      <alignment horizontal="center" vertical="top" wrapText="1"/>
    </xf>
    <xf numFmtId="0" fontId="37" fillId="0" borderId="8" xfId="332" applyFont="1" applyFill="1" applyBorder="1" applyAlignment="1">
      <alignment vertical="top" wrapText="1"/>
    </xf>
    <xf numFmtId="0" fontId="13" fillId="0" borderId="8" xfId="0" applyFont="1" applyFill="1" applyBorder="1"/>
    <xf numFmtId="0" fontId="37" fillId="0" borderId="8" xfId="332" applyFont="1" applyFill="1" applyBorder="1" applyAlignment="1">
      <alignment horizontal="center" vertical="top" wrapText="1"/>
    </xf>
    <xf numFmtId="0" fontId="37" fillId="0" borderId="50" xfId="332" applyFont="1" applyFill="1" applyBorder="1" applyAlignment="1">
      <alignment vertical="top" wrapText="1"/>
    </xf>
    <xf numFmtId="0" fontId="18" fillId="0" borderId="0" xfId="0" applyFont="1" applyFill="1" applyBorder="1" applyAlignment="1">
      <alignment horizontal="center" wrapText="1"/>
    </xf>
    <xf numFmtId="2" fontId="18" fillId="0" borderId="0" xfId="31" applyNumberFormat="1" applyFont="1" applyFill="1" applyBorder="1" applyAlignment="1">
      <alignment horizontal="center"/>
    </xf>
    <xf numFmtId="0" fontId="18" fillId="0" borderId="8" xfId="0" applyFont="1" applyFill="1" applyBorder="1" applyAlignment="1" applyProtection="1">
      <alignment horizontal="center" wrapText="1"/>
      <protection locked="0"/>
    </xf>
    <xf numFmtId="0" fontId="33" fillId="0" borderId="8" xfId="0" applyFont="1" applyBorder="1" applyAlignment="1" applyProtection="1">
      <alignment horizontal="justify" vertical="center" wrapText="1"/>
      <protection locked="0"/>
    </xf>
    <xf numFmtId="166" fontId="18" fillId="0" borderId="8" xfId="47339" applyNumberFormat="1" applyFont="1" applyBorder="1" applyAlignment="1">
      <alignment horizontal="center" wrapText="1"/>
    </xf>
    <xf numFmtId="166" fontId="18" fillId="0" borderId="8" xfId="47339" applyNumberFormat="1" applyFont="1" applyFill="1" applyBorder="1" applyAlignment="1">
      <alignment horizontal="center" wrapText="1"/>
    </xf>
    <xf numFmtId="1" fontId="18" fillId="0" borderId="8" xfId="47338" applyNumberFormat="1" applyFont="1" applyBorder="1" applyAlignment="1">
      <alignment horizontal="center" wrapText="1"/>
    </xf>
    <xf numFmtId="0" fontId="13" fillId="0" borderId="47" xfId="0" applyFont="1" applyFill="1" applyBorder="1" applyAlignment="1">
      <alignment horizontal="justify" vertical="top" wrapText="1"/>
    </xf>
    <xf numFmtId="0" fontId="154" fillId="0" borderId="0" xfId="0" applyFont="1" applyBorder="1"/>
    <xf numFmtId="0" fontId="150" fillId="0" borderId="0" xfId="0" applyFont="1" applyBorder="1" applyAlignment="1">
      <alignment vertical="top" wrapText="1"/>
    </xf>
    <xf numFmtId="0" fontId="156" fillId="0" borderId="0" xfId="0" applyFont="1" applyAlignment="1"/>
    <xf numFmtId="0" fontId="156" fillId="0" borderId="0" xfId="853" applyFont="1" applyAlignment="1"/>
    <xf numFmtId="49" fontId="156" fillId="0" borderId="0" xfId="853" quotePrefix="1" applyNumberFormat="1" applyFont="1" applyAlignment="1"/>
    <xf numFmtId="0" fontId="13" fillId="0" borderId="0" xfId="0" applyFont="1" applyAlignment="1">
      <alignment vertical="center" wrapText="1"/>
    </xf>
    <xf numFmtId="3" fontId="13" fillId="0" borderId="8" xfId="330" applyNumberFormat="1" applyFont="1" applyFill="1" applyBorder="1" applyAlignment="1">
      <alignment horizontal="center" vertical="center"/>
    </xf>
    <xf numFmtId="3" fontId="13" fillId="0" borderId="8" xfId="47403" applyNumberFormat="1" applyFont="1" applyFill="1" applyBorder="1" applyAlignment="1">
      <alignment horizontal="center" vertical="center"/>
    </xf>
    <xf numFmtId="0" fontId="33" fillId="0" borderId="0" xfId="330" applyFont="1" applyFill="1" applyBorder="1" applyAlignment="1">
      <alignment horizontal="center"/>
    </xf>
    <xf numFmtId="3" fontId="18" fillId="0" borderId="0" xfId="330" applyNumberFormat="1" applyFont="1" applyFill="1" applyBorder="1"/>
    <xf numFmtId="3" fontId="18" fillId="0" borderId="0" xfId="330" applyNumberFormat="1" applyFont="1" applyFill="1" applyBorder="1" applyAlignment="1"/>
    <xf numFmtId="0" fontId="18" fillId="0" borderId="0" xfId="330" applyFont="1" applyFill="1" applyBorder="1"/>
    <xf numFmtId="0" fontId="18" fillId="0" borderId="0" xfId="330" applyFont="1" applyFill="1"/>
    <xf numFmtId="0" fontId="85" fillId="0" borderId="0" xfId="330" applyFont="1" applyFill="1"/>
    <xf numFmtId="0" fontId="13" fillId="0" borderId="0" xfId="330" applyFont="1" applyFill="1"/>
    <xf numFmtId="0" fontId="13" fillId="0" borderId="0" xfId="330" applyFont="1" applyFill="1" applyAlignment="1"/>
    <xf numFmtId="0" fontId="37" fillId="0" borderId="0" xfId="330" applyFont="1" applyFill="1" applyBorder="1" applyAlignment="1">
      <alignment horizontal="center"/>
    </xf>
    <xf numFmtId="3" fontId="37" fillId="0" borderId="0" xfId="330" applyNumberFormat="1" applyFont="1" applyBorder="1" applyAlignment="1">
      <alignment horizontal="right"/>
    </xf>
    <xf numFmtId="10" fontId="37" fillId="0" borderId="0" xfId="330" applyNumberFormat="1" applyFont="1" applyBorder="1" applyAlignment="1">
      <alignment horizontal="right"/>
    </xf>
    <xf numFmtId="10" fontId="37" fillId="0" borderId="0" xfId="330" applyNumberFormat="1" applyFont="1" applyFill="1" applyBorder="1" applyAlignment="1">
      <alignment horizontal="right"/>
    </xf>
    <xf numFmtId="0" fontId="37" fillId="0" borderId="0" xfId="330" applyFont="1"/>
    <xf numFmtId="3" fontId="13" fillId="0" borderId="0" xfId="330" applyNumberFormat="1" applyFont="1"/>
    <xf numFmtId="0" fontId="13" fillId="0" borderId="0" xfId="330" applyFont="1"/>
    <xf numFmtId="3" fontId="13" fillId="0" borderId="8" xfId="0" applyNumberFormat="1" applyFont="1" applyFill="1" applyBorder="1" applyAlignment="1">
      <alignment horizontal="right" vertical="center"/>
    </xf>
    <xf numFmtId="3" fontId="0" fillId="0" borderId="8" xfId="0" applyNumberFormat="1" applyBorder="1" applyAlignment="1">
      <alignment horizontal="right"/>
    </xf>
    <xf numFmtId="3" fontId="13" fillId="0" borderId="8" xfId="330" applyNumberFormat="1" applyFont="1" applyFill="1" applyBorder="1" applyAlignment="1">
      <alignment horizontal="right"/>
    </xf>
    <xf numFmtId="3" fontId="0" fillId="0" borderId="8" xfId="0" applyNumberFormat="1" applyFill="1" applyBorder="1" applyAlignment="1">
      <alignment horizontal="right"/>
    </xf>
    <xf numFmtId="0" fontId="13" fillId="0" borderId="0" xfId="47404" applyFont="1"/>
    <xf numFmtId="0" fontId="37" fillId="53" borderId="8" xfId="0" applyFont="1" applyFill="1" applyBorder="1" applyAlignment="1">
      <alignment horizontal="center" vertical="center" wrapText="1"/>
    </xf>
    <xf numFmtId="0" fontId="13" fillId="53" borderId="8" xfId="0" applyFont="1" applyFill="1" applyBorder="1" applyAlignment="1">
      <alignment horizontal="right" vertical="center" wrapText="1"/>
    </xf>
    <xf numFmtId="9" fontId="37" fillId="53" borderId="8" xfId="0" applyNumberFormat="1" applyFont="1" applyFill="1" applyBorder="1" applyAlignment="1">
      <alignment horizontal="center" vertical="center" wrapText="1"/>
    </xf>
    <xf numFmtId="9" fontId="0" fillId="0" borderId="0" xfId="0" applyNumberFormat="1"/>
    <xf numFmtId="0" fontId="13" fillId="0" borderId="0" xfId="0" quotePrefix="1" applyFont="1" applyAlignment="1">
      <alignment vertical="center"/>
    </xf>
    <xf numFmtId="9" fontId="0" fillId="0" borderId="0" xfId="0" applyNumberFormat="1" applyAlignment="1">
      <alignment vertical="center"/>
    </xf>
    <xf numFmtId="44" fontId="59" fillId="0" borderId="30" xfId="51" applyFont="1" applyFill="1" applyBorder="1"/>
    <xf numFmtId="0" fontId="13" fillId="0" borderId="0" xfId="0" applyFont="1" applyFill="1" applyAlignment="1">
      <alignment wrapText="1"/>
    </xf>
    <xf numFmtId="0" fontId="162" fillId="0" borderId="0" xfId="0" applyFont="1" applyAlignment="1">
      <alignment horizontal="left" vertical="center"/>
    </xf>
    <xf numFmtId="167" fontId="13" fillId="0" borderId="45" xfId="52" applyNumberFormat="1" applyFont="1" applyFill="1" applyBorder="1"/>
    <xf numFmtId="5" fontId="13" fillId="0" borderId="8" xfId="0" applyNumberFormat="1" applyFont="1" applyFill="1" applyBorder="1" applyAlignment="1">
      <alignment horizontal="left" wrapText="1"/>
    </xf>
    <xf numFmtId="5" fontId="13" fillId="0" borderId="8" xfId="0" applyNumberFormat="1" applyFont="1" applyBorder="1" applyAlignment="1">
      <alignment wrapText="1"/>
    </xf>
    <xf numFmtId="5" fontId="13" fillId="0" borderId="8" xfId="0" applyNumberFormat="1" applyFont="1" applyBorder="1"/>
    <xf numFmtId="167" fontId="13" fillId="0" borderId="8" xfId="47349" applyNumberFormat="1" applyFont="1" applyFill="1" applyBorder="1" applyAlignment="1">
      <alignment horizontal="center"/>
    </xf>
    <xf numFmtId="167" fontId="37" fillId="0" borderId="45" xfId="0" applyNumberFormat="1" applyFont="1" applyBorder="1" applyAlignment="1">
      <alignment horizontal="center"/>
    </xf>
    <xf numFmtId="49" fontId="15" fillId="0" borderId="0" xfId="0" applyNumberFormat="1" applyFont="1" applyBorder="1" applyAlignment="1">
      <alignment horizontal="center"/>
    </xf>
    <xf numFmtId="0" fontId="13" fillId="0" borderId="0" xfId="0" applyFont="1" applyBorder="1" applyAlignment="1">
      <alignment horizontal="center"/>
    </xf>
    <xf numFmtId="0" fontId="13" fillId="50" borderId="25" xfId="0" applyFont="1" applyFill="1" applyBorder="1"/>
    <xf numFmtId="0" fontId="37" fillId="53" borderId="22" xfId="0" applyFont="1" applyFill="1" applyBorder="1"/>
    <xf numFmtId="0" fontId="13" fillId="50" borderId="28" xfId="0" applyFont="1" applyFill="1" applyBorder="1"/>
    <xf numFmtId="0" fontId="37" fillId="53" borderId="77" xfId="0" applyFont="1" applyFill="1" applyBorder="1"/>
    <xf numFmtId="0" fontId="37" fillId="53" borderId="80" xfId="0" applyFont="1" applyFill="1" applyBorder="1"/>
    <xf numFmtId="0" fontId="37" fillId="53" borderId="80" xfId="0" applyFont="1" applyFill="1" applyBorder="1" applyAlignment="1">
      <alignment horizontal="center" wrapText="1"/>
    </xf>
    <xf numFmtId="0" fontId="37" fillId="53" borderId="47" xfId="0" applyFont="1" applyFill="1" applyBorder="1" applyAlignment="1">
      <alignment horizontal="center" wrapText="1"/>
    </xf>
    <xf numFmtId="0" fontId="37" fillId="53" borderId="8" xfId="0" applyFont="1" applyFill="1" applyBorder="1" applyAlignment="1">
      <alignment horizontal="center" wrapText="1"/>
    </xf>
    <xf numFmtId="0" fontId="37" fillId="53" borderId="48" xfId="0" applyFont="1" applyFill="1" applyBorder="1" applyAlignment="1">
      <alignment horizontal="center" wrapText="1"/>
    </xf>
    <xf numFmtId="0" fontId="37" fillId="50" borderId="80" xfId="0" applyFont="1" applyFill="1" applyBorder="1"/>
    <xf numFmtId="0" fontId="13" fillId="50" borderId="80" xfId="0" applyFont="1" applyFill="1" applyBorder="1"/>
    <xf numFmtId="0" fontId="13" fillId="50" borderId="47" xfId="0" applyFont="1" applyFill="1" applyBorder="1"/>
    <xf numFmtId="0" fontId="13" fillId="50" borderId="8" xfId="0" applyFont="1" applyFill="1" applyBorder="1"/>
    <xf numFmtId="0" fontId="13" fillId="50" borderId="48" xfId="0" applyFont="1" applyFill="1" applyBorder="1"/>
    <xf numFmtId="0" fontId="13" fillId="0" borderId="28" xfId="0" applyFont="1" applyBorder="1"/>
    <xf numFmtId="166" fontId="13" fillId="0" borderId="47" xfId="47339" applyNumberFormat="1" applyFont="1" applyFill="1" applyBorder="1"/>
    <xf numFmtId="166" fontId="13" fillId="0" borderId="8" xfId="47339" applyNumberFormat="1" applyFont="1" applyFill="1" applyBorder="1"/>
    <xf numFmtId="182" fontId="13" fillId="0" borderId="8" xfId="0" applyNumberFormat="1" applyFont="1" applyFill="1" applyBorder="1"/>
    <xf numFmtId="173" fontId="13" fillId="0" borderId="48" xfId="137" applyNumberFormat="1" applyFont="1" applyBorder="1"/>
    <xf numFmtId="0" fontId="37" fillId="50" borderId="28" xfId="0" applyFont="1" applyFill="1" applyBorder="1"/>
    <xf numFmtId="166" fontId="13" fillId="50" borderId="47" xfId="31" applyNumberFormat="1" applyFont="1" applyFill="1" applyBorder="1"/>
    <xf numFmtId="166" fontId="13" fillId="50" borderId="8" xfId="31" applyNumberFormat="1" applyFont="1" applyFill="1" applyBorder="1"/>
    <xf numFmtId="166" fontId="13" fillId="0" borderId="47" xfId="47347" applyNumberFormat="1" applyFont="1" applyFill="1" applyBorder="1"/>
    <xf numFmtId="166" fontId="13" fillId="0" borderId="8" xfId="47347" applyNumberFormat="1" applyFont="1" applyFill="1" applyBorder="1"/>
    <xf numFmtId="166" fontId="13" fillId="0" borderId="47" xfId="47354" applyNumberFormat="1" applyFont="1" applyFill="1" applyBorder="1"/>
    <xf numFmtId="166" fontId="13" fillId="0" borderId="8" xfId="47354" applyNumberFormat="1" applyFont="1" applyFill="1" applyBorder="1"/>
    <xf numFmtId="0" fontId="13" fillId="49" borderId="0" xfId="0" applyFont="1" applyFill="1"/>
    <xf numFmtId="166" fontId="13" fillId="0" borderId="47" xfId="31" applyNumberFormat="1" applyFont="1" applyFill="1" applyBorder="1"/>
    <xf numFmtId="166" fontId="13" fillId="0" borderId="8" xfId="31" applyNumberFormat="1" applyFont="1" applyFill="1" applyBorder="1"/>
    <xf numFmtId="0" fontId="13" fillId="49" borderId="28" xfId="0" applyFont="1" applyFill="1" applyBorder="1"/>
    <xf numFmtId="166" fontId="13" fillId="0" borderId="47" xfId="47345" applyNumberFormat="1" applyFont="1" applyFill="1" applyBorder="1"/>
    <xf numFmtId="166" fontId="13" fillId="0" borderId="8" xfId="47345" applyNumberFormat="1" applyFont="1" applyFill="1" applyBorder="1"/>
    <xf numFmtId="166" fontId="13" fillId="0" borderId="47" xfId="47353" applyNumberFormat="1" applyFont="1" applyFill="1" applyBorder="1"/>
    <xf numFmtId="166" fontId="13" fillId="0" borderId="8" xfId="47353" applyNumberFormat="1" applyFont="1" applyFill="1" applyBorder="1"/>
    <xf numFmtId="39" fontId="13" fillId="50" borderId="8" xfId="31" applyNumberFormat="1" applyFont="1" applyFill="1" applyBorder="1"/>
    <xf numFmtId="166" fontId="13" fillId="0" borderId="47" xfId="47344" applyNumberFormat="1" applyFont="1" applyFill="1" applyBorder="1"/>
    <xf numFmtId="166" fontId="13" fillId="0" borderId="8" xfId="47344" applyNumberFormat="1" applyFont="1" applyFill="1" applyBorder="1"/>
    <xf numFmtId="166" fontId="13" fillId="0" borderId="47" xfId="47355" applyNumberFormat="1" applyFont="1" applyFill="1" applyBorder="1"/>
    <xf numFmtId="166" fontId="13" fillId="0" borderId="8" xfId="47355" applyNumberFormat="1" applyFont="1" applyFill="1" applyBorder="1"/>
    <xf numFmtId="166" fontId="13" fillId="0" borderId="47" xfId="47343" applyNumberFormat="1" applyFont="1" applyFill="1" applyBorder="1"/>
    <xf numFmtId="166" fontId="13" fillId="0" borderId="8" xfId="47343" applyNumberFormat="1" applyFont="1" applyFill="1" applyBorder="1"/>
    <xf numFmtId="166" fontId="13" fillId="0" borderId="8" xfId="31" applyNumberFormat="1" applyFont="1" applyBorder="1"/>
    <xf numFmtId="0" fontId="13" fillId="0" borderId="48" xfId="0" applyFont="1" applyBorder="1"/>
    <xf numFmtId="166" fontId="13" fillId="0" borderId="47" xfId="47356" applyNumberFormat="1" applyFont="1" applyFill="1" applyBorder="1"/>
    <xf numFmtId="0" fontId="37" fillId="0" borderId="28" xfId="0" applyFont="1" applyBorder="1"/>
    <xf numFmtId="0" fontId="13" fillId="0" borderId="47" xfId="0" applyFont="1" applyBorder="1"/>
    <xf numFmtId="44" fontId="13" fillId="0" borderId="8" xfId="51" applyFont="1" applyBorder="1"/>
    <xf numFmtId="0" fontId="13" fillId="50" borderId="52" xfId="0" applyFont="1" applyFill="1" applyBorder="1"/>
    <xf numFmtId="0" fontId="13" fillId="0" borderId="82" xfId="0" applyFont="1" applyBorder="1"/>
    <xf numFmtId="166" fontId="13" fillId="0" borderId="82" xfId="0" applyNumberFormat="1" applyFont="1" applyBorder="1"/>
    <xf numFmtId="0" fontId="13" fillId="0" borderId="104" xfId="0" applyFont="1" applyBorder="1"/>
    <xf numFmtId="0" fontId="13" fillId="0" borderId="58" xfId="0" applyFont="1" applyBorder="1"/>
    <xf numFmtId="0" fontId="13" fillId="0" borderId="78" xfId="0" applyFont="1" applyBorder="1"/>
    <xf numFmtId="0" fontId="13" fillId="0" borderId="66" xfId="0" applyFont="1" applyBorder="1"/>
    <xf numFmtId="0" fontId="13" fillId="0" borderId="72" xfId="0" applyFont="1" applyBorder="1"/>
    <xf numFmtId="0" fontId="13" fillId="50" borderId="58" xfId="0" applyFont="1" applyFill="1" applyBorder="1"/>
    <xf numFmtId="0" fontId="13" fillId="50" borderId="26" xfId="0" applyFont="1" applyFill="1" applyBorder="1"/>
    <xf numFmtId="0" fontId="13" fillId="50" borderId="35" xfId="0" applyFont="1" applyFill="1" applyBorder="1"/>
    <xf numFmtId="0" fontId="13" fillId="50" borderId="56" xfId="0" applyFont="1" applyFill="1" applyBorder="1"/>
    <xf numFmtId="0" fontId="37" fillId="50" borderId="47" xfId="0" applyFont="1" applyFill="1" applyBorder="1"/>
    <xf numFmtId="0" fontId="37" fillId="50" borderId="45" xfId="0" applyFont="1" applyFill="1" applyBorder="1"/>
    <xf numFmtId="0" fontId="37" fillId="50" borderId="64" xfId="0" applyFont="1" applyFill="1" applyBorder="1"/>
    <xf numFmtId="0" fontId="37" fillId="50" borderId="63" xfId="0" applyFont="1" applyFill="1" applyBorder="1"/>
    <xf numFmtId="0" fontId="37" fillId="50" borderId="48" xfId="0" applyFont="1" applyFill="1" applyBorder="1"/>
    <xf numFmtId="0" fontId="37" fillId="50" borderId="8" xfId="0" applyFont="1" applyFill="1" applyBorder="1"/>
    <xf numFmtId="0" fontId="13" fillId="0" borderId="32" xfId="0" applyFont="1" applyFill="1" applyBorder="1"/>
    <xf numFmtId="0" fontId="13" fillId="0" borderId="0" xfId="0" applyFont="1" applyFill="1" applyBorder="1"/>
    <xf numFmtId="0" fontId="13" fillId="0" borderId="33" xfId="0" applyFont="1" applyFill="1" applyBorder="1"/>
    <xf numFmtId="0" fontId="13" fillId="0" borderId="62" xfId="0" applyFont="1" applyBorder="1"/>
    <xf numFmtId="0" fontId="13" fillId="0" borderId="61" xfId="0" applyFont="1" applyBorder="1"/>
    <xf numFmtId="0" fontId="37" fillId="0" borderId="23" xfId="0" applyFont="1" applyFill="1" applyBorder="1"/>
    <xf numFmtId="0" fontId="13" fillId="0" borderId="23" xfId="0" applyFont="1" applyBorder="1"/>
    <xf numFmtId="0" fontId="13" fillId="0" borderId="23" xfId="0" applyFont="1" applyFill="1" applyBorder="1"/>
    <xf numFmtId="0" fontId="37" fillId="0" borderId="24" xfId="0" applyFont="1" applyFill="1" applyBorder="1"/>
    <xf numFmtId="0" fontId="13" fillId="0" borderId="32" xfId="0" applyFont="1" applyBorder="1"/>
    <xf numFmtId="0" fontId="37" fillId="0" borderId="0" xfId="0" applyFont="1" applyFill="1" applyBorder="1"/>
    <xf numFmtId="0" fontId="37" fillId="0" borderId="33" xfId="0" applyFont="1" applyFill="1" applyBorder="1"/>
    <xf numFmtId="0" fontId="37" fillId="0" borderId="47" xfId="0" applyFont="1" applyBorder="1"/>
    <xf numFmtId="166" fontId="13" fillId="0" borderId="0" xfId="47346" applyNumberFormat="1" applyFont="1" applyFill="1" applyBorder="1"/>
    <xf numFmtId="0" fontId="13" fillId="0" borderId="30" xfId="0" applyFont="1" applyBorder="1"/>
    <xf numFmtId="0" fontId="13" fillId="0" borderId="49" xfId="0" applyFont="1" applyBorder="1"/>
    <xf numFmtId="166" fontId="13" fillId="0" borderId="103" xfId="31" applyNumberFormat="1" applyFont="1" applyFill="1" applyBorder="1"/>
    <xf numFmtId="0" fontId="13" fillId="0" borderId="38" xfId="0" applyFont="1" applyFill="1" applyBorder="1"/>
    <xf numFmtId="0" fontId="37" fillId="0" borderId="66" xfId="0" applyFont="1" applyFill="1" applyBorder="1"/>
    <xf numFmtId="0" fontId="13" fillId="0" borderId="66" xfId="0" applyFont="1" applyFill="1" applyBorder="1"/>
    <xf numFmtId="0" fontId="37" fillId="0" borderId="72" xfId="0" applyFont="1" applyFill="1" applyBorder="1"/>
    <xf numFmtId="0" fontId="13" fillId="0" borderId="65" xfId="0" applyFont="1" applyBorder="1"/>
    <xf numFmtId="0" fontId="13" fillId="0" borderId="38" xfId="0" applyFont="1" applyBorder="1"/>
    <xf numFmtId="0" fontId="13" fillId="0" borderId="31" xfId="0" applyFont="1" applyBorder="1"/>
    <xf numFmtId="0" fontId="13" fillId="0" borderId="0" xfId="941" applyFont="1"/>
    <xf numFmtId="177" fontId="13" fillId="0" borderId="0" xfId="953" applyFont="1"/>
    <xf numFmtId="166" fontId="13" fillId="0" borderId="0" xfId="890" applyNumberFormat="1" applyFont="1"/>
    <xf numFmtId="0" fontId="13" fillId="0" borderId="0" xfId="941" applyFont="1" applyAlignment="1">
      <alignment horizontal="left" indent="2"/>
    </xf>
    <xf numFmtId="0" fontId="15" fillId="0" borderId="0" xfId="0" applyFont="1" applyAlignment="1"/>
    <xf numFmtId="0" fontId="15" fillId="0" borderId="0" xfId="853" applyFont="1" applyAlignment="1"/>
    <xf numFmtId="49" fontId="15" fillId="0" borderId="0" xfId="853" quotePrefix="1" applyNumberFormat="1" applyFont="1" applyAlignment="1"/>
    <xf numFmtId="9" fontId="13" fillId="0" borderId="8" xfId="0" applyNumberFormat="1" applyFont="1" applyBorder="1" applyAlignment="1">
      <alignment horizontal="right" wrapText="1"/>
    </xf>
    <xf numFmtId="0" fontId="13" fillId="0" borderId="47" xfId="0" applyFont="1" applyBorder="1" applyAlignment="1">
      <alignment horizontal="left"/>
    </xf>
    <xf numFmtId="0" fontId="13" fillId="0" borderId="47" xfId="0" applyFont="1" applyBorder="1" applyAlignment="1">
      <alignment horizontal="justify" vertical="top" wrapText="1"/>
    </xf>
    <xf numFmtId="0" fontId="13" fillId="23" borderId="47" xfId="0" applyFont="1" applyFill="1" applyBorder="1" applyAlignment="1">
      <alignment horizontal="justify" wrapText="1"/>
    </xf>
    <xf numFmtId="42" fontId="13" fillId="23" borderId="8" xfId="0" applyNumberFormat="1" applyFont="1" applyFill="1" applyBorder="1" applyAlignment="1">
      <alignment horizontal="center" wrapText="1"/>
    </xf>
    <xf numFmtId="0" fontId="13" fillId="23" borderId="8" xfId="0" applyFont="1" applyFill="1" applyBorder="1" applyAlignment="1">
      <alignment horizontal="center" wrapText="1"/>
    </xf>
    <xf numFmtId="0" fontId="37" fillId="0" borderId="47" xfId="0" applyFont="1" applyBorder="1" applyAlignment="1">
      <alignment horizontal="justify" vertical="top" wrapText="1"/>
    </xf>
    <xf numFmtId="42" fontId="37" fillId="0" borderId="8" xfId="0" applyNumberFormat="1" applyFont="1" applyBorder="1" applyAlignment="1">
      <alignment horizontal="right" wrapText="1"/>
    </xf>
    <xf numFmtId="42" fontId="26" fillId="0" borderId="8" xfId="0" applyNumberFormat="1" applyFont="1" applyBorder="1" applyAlignment="1">
      <alignment horizontal="right" wrapText="1"/>
    </xf>
    <xf numFmtId="42" fontId="53" fillId="0" borderId="8" xfId="0" applyNumberFormat="1" applyFont="1" applyBorder="1" applyAlignment="1">
      <alignment horizontal="right" wrapText="1"/>
    </xf>
    <xf numFmtId="0" fontId="13" fillId="0" borderId="47" xfId="0" applyFont="1" applyBorder="1" applyAlignment="1">
      <alignment vertical="top" wrapText="1"/>
    </xf>
    <xf numFmtId="0" fontId="59" fillId="53" borderId="8" xfId="330" applyFont="1" applyFill="1" applyBorder="1" applyAlignment="1">
      <alignment horizontal="center" vertical="center" wrapText="1"/>
    </xf>
    <xf numFmtId="14" fontId="37" fillId="0" borderId="8" xfId="330" applyNumberFormat="1" applyFont="1" applyFill="1" applyBorder="1" applyAlignment="1">
      <alignment horizontal="left"/>
    </xf>
    <xf numFmtId="0" fontId="37" fillId="0" borderId="8" xfId="330" applyFont="1" applyFill="1" applyBorder="1" applyAlignment="1">
      <alignment horizontal="center"/>
    </xf>
    <xf numFmtId="3" fontId="37" fillId="0" borderId="8" xfId="330" applyNumberFormat="1" applyFont="1" applyFill="1" applyBorder="1" applyAlignment="1">
      <alignment horizontal="center" vertical="center"/>
    </xf>
    <xf numFmtId="0" fontId="37" fillId="53" borderId="8" xfId="330" applyFont="1" applyFill="1" applyBorder="1" applyAlignment="1">
      <alignment horizontal="center" vertical="center" wrapText="1"/>
    </xf>
    <xf numFmtId="3" fontId="37" fillId="53" borderId="8" xfId="330" applyNumberFormat="1" applyFont="1" applyFill="1" applyBorder="1" applyAlignment="1">
      <alignment horizontal="center" vertical="center" wrapText="1"/>
    </xf>
    <xf numFmtId="174" fontId="37" fillId="0" borderId="8" xfId="330" applyNumberFormat="1" applyFont="1" applyFill="1" applyBorder="1" applyAlignment="1">
      <alignment horizontal="left"/>
    </xf>
    <xf numFmtId="10" fontId="13" fillId="0" borderId="8" xfId="330" applyNumberFormat="1" applyFont="1" applyBorder="1" applyAlignment="1">
      <alignment horizontal="right"/>
    </xf>
    <xf numFmtId="3" fontId="13" fillId="0" borderId="8" xfId="330" applyNumberFormat="1" applyFont="1" applyBorder="1" applyAlignment="1">
      <alignment horizontal="right"/>
    </xf>
    <xf numFmtId="10" fontId="13" fillId="0" borderId="8" xfId="330" applyNumberFormat="1" applyFont="1" applyFill="1" applyBorder="1" applyAlignment="1">
      <alignment horizontal="right"/>
    </xf>
    <xf numFmtId="3" fontId="37" fillId="0" borderId="8" xfId="330" applyNumberFormat="1" applyFont="1" applyBorder="1" applyAlignment="1">
      <alignment horizontal="right"/>
    </xf>
    <xf numFmtId="10" fontId="37" fillId="0" borderId="8" xfId="330" applyNumberFormat="1" applyFont="1" applyBorder="1" applyAlignment="1">
      <alignment horizontal="right"/>
    </xf>
    <xf numFmtId="10" fontId="37" fillId="0" borderId="8" xfId="330" applyNumberFormat="1" applyFont="1" applyFill="1" applyBorder="1" applyAlignment="1">
      <alignment horizontal="right"/>
    </xf>
    <xf numFmtId="0" fontId="37" fillId="53" borderId="20" xfId="0" applyFont="1" applyFill="1" applyBorder="1" applyAlignment="1">
      <alignment horizontal="center" vertical="center" wrapText="1"/>
    </xf>
    <xf numFmtId="0" fontId="37" fillId="0" borderId="8" xfId="0" applyFont="1" applyBorder="1" applyAlignment="1">
      <alignment horizontal="right" vertical="center" wrapText="1"/>
    </xf>
    <xf numFmtId="0" fontId="13" fillId="0" borderId="8" xfId="0" applyFont="1" applyBorder="1" applyAlignment="1">
      <alignment horizontal="center"/>
    </xf>
    <xf numFmtId="3" fontId="13" fillId="0" borderId="8" xfId="328" applyNumberFormat="1" applyFont="1" applyFill="1" applyBorder="1" applyAlignment="1">
      <alignment horizontal="center" vertical="top" wrapText="1"/>
    </xf>
    <xf numFmtId="3" fontId="26" fillId="0" borderId="8" xfId="0" applyNumberFormat="1" applyFont="1" applyBorder="1" applyAlignment="1">
      <alignment horizontal="center" wrapText="1"/>
    </xf>
    <xf numFmtId="0" fontId="33" fillId="0" borderId="42" xfId="0" applyFont="1" applyBorder="1" applyAlignment="1">
      <alignment horizontal="centerContinuous" vertical="center"/>
    </xf>
    <xf numFmtId="0" fontId="161" fillId="0" borderId="0" xfId="0" applyFont="1" applyFill="1" applyBorder="1"/>
    <xf numFmtId="0" fontId="158" fillId="0" borderId="0" xfId="0" applyFont="1" applyFill="1" applyBorder="1" applyAlignment="1">
      <alignment horizontal="center" wrapText="1"/>
    </xf>
    <xf numFmtId="0" fontId="33" fillId="0" borderId="39" xfId="0" applyFont="1" applyFill="1" applyBorder="1"/>
    <xf numFmtId="0" fontId="33" fillId="0" borderId="21" xfId="0" applyFont="1" applyFill="1" applyBorder="1"/>
    <xf numFmtId="0" fontId="33" fillId="0" borderId="21" xfId="0" applyFont="1" applyFill="1" applyBorder="1" applyAlignment="1">
      <alignment wrapText="1"/>
    </xf>
    <xf numFmtId="0" fontId="18" fillId="0" borderId="52" xfId="0" applyFont="1" applyFill="1" applyBorder="1"/>
    <xf numFmtId="0" fontId="33" fillId="0" borderId="20" xfId="0" applyFont="1" applyFill="1" applyBorder="1"/>
    <xf numFmtId="0" fontId="18" fillId="0" borderId="30" xfId="0" applyFont="1" applyFill="1" applyBorder="1"/>
    <xf numFmtId="0" fontId="18" fillId="0" borderId="49" xfId="0" applyFont="1" applyFill="1" applyBorder="1"/>
    <xf numFmtId="0" fontId="18" fillId="0" borderId="31" xfId="0" applyFont="1" applyFill="1" applyBorder="1"/>
    <xf numFmtId="0" fontId="33" fillId="0" borderId="22" xfId="0" applyFont="1" applyFill="1" applyBorder="1"/>
    <xf numFmtId="0" fontId="33" fillId="0" borderId="25" xfId="0" applyFont="1" applyFill="1" applyBorder="1" applyAlignment="1">
      <alignment wrapText="1"/>
    </xf>
    <xf numFmtId="0" fontId="33" fillId="0" borderId="29" xfId="0" applyFont="1" applyFill="1" applyBorder="1"/>
    <xf numFmtId="0" fontId="33" fillId="0" borderId="29" xfId="0" applyFont="1" applyFill="1" applyBorder="1" applyAlignment="1">
      <alignment wrapText="1"/>
    </xf>
    <xf numFmtId="0" fontId="18" fillId="0" borderId="20" xfId="0" applyFont="1" applyFill="1" applyBorder="1"/>
    <xf numFmtId="0" fontId="18" fillId="0" borderId="57" xfId="0" applyFont="1" applyFill="1" applyBorder="1"/>
    <xf numFmtId="0" fontId="157" fillId="0" borderId="0" xfId="0" applyFont="1" applyFill="1" applyBorder="1"/>
    <xf numFmtId="0" fontId="33" fillId="0" borderId="21" xfId="0" applyFont="1" applyFill="1" applyBorder="1" applyAlignment="1">
      <alignment horizontal="center" wrapText="1"/>
    </xf>
    <xf numFmtId="0" fontId="33" fillId="0" borderId="40" xfId="0" applyFont="1" applyFill="1" applyBorder="1" applyAlignment="1">
      <alignment horizontal="center" wrapText="1"/>
    </xf>
    <xf numFmtId="0" fontId="33" fillId="0" borderId="18" xfId="0" applyFont="1" applyFill="1" applyBorder="1" applyAlignment="1">
      <alignment horizontal="center" wrapText="1"/>
    </xf>
    <xf numFmtId="0" fontId="33" fillId="0" borderId="41" xfId="0" applyFont="1" applyFill="1" applyBorder="1" applyAlignment="1">
      <alignment horizontal="center" wrapText="1"/>
    </xf>
    <xf numFmtId="0" fontId="18" fillId="0" borderId="58" xfId="0" applyFont="1" applyFill="1" applyBorder="1"/>
    <xf numFmtId="0" fontId="37" fillId="53" borderId="8" xfId="0" applyFont="1" applyFill="1" applyBorder="1" applyAlignment="1">
      <alignment horizontal="center"/>
    </xf>
    <xf numFmtId="0" fontId="13" fillId="0" borderId="48" xfId="0" applyFont="1" applyFill="1" applyBorder="1"/>
    <xf numFmtId="0" fontId="37" fillId="53" borderId="8" xfId="0" applyFont="1" applyFill="1" applyBorder="1"/>
    <xf numFmtId="0" fontId="37" fillId="0" borderId="8" xfId="0" applyFont="1" applyFill="1" applyBorder="1"/>
    <xf numFmtId="167" fontId="13" fillId="0" borderId="8" xfId="597" applyNumberFormat="1" applyFont="1" applyFill="1" applyBorder="1" applyAlignment="1">
      <alignment vertical="center"/>
    </xf>
    <xf numFmtId="167" fontId="13" fillId="0" borderId="8" xfId="597" applyNumberFormat="1" applyFont="1" applyFill="1" applyBorder="1" applyAlignment="1">
      <alignment vertical="center" wrapText="1"/>
    </xf>
    <xf numFmtId="164" fontId="37" fillId="0" borderId="8" xfId="597" applyNumberFormat="1" applyFont="1" applyFill="1" applyBorder="1" applyAlignment="1">
      <alignment vertical="center" wrapText="1"/>
    </xf>
    <xf numFmtId="165" fontId="13" fillId="0" borderId="8" xfId="0" applyNumberFormat="1" applyFont="1" applyFill="1" applyBorder="1" applyAlignment="1">
      <alignment horizontal="justify" vertical="center" wrapText="1"/>
    </xf>
    <xf numFmtId="165" fontId="13" fillId="0" borderId="8" xfId="0" quotePrefix="1" applyNumberFormat="1" applyFont="1" applyFill="1" applyBorder="1" applyAlignment="1">
      <alignment horizontal="left" vertical="center" wrapText="1"/>
    </xf>
    <xf numFmtId="0" fontId="18" fillId="0" borderId="8" xfId="0" applyFont="1" applyFill="1" applyBorder="1" applyAlignment="1">
      <alignment wrapText="1"/>
    </xf>
    <xf numFmtId="0" fontId="13" fillId="0" borderId="8" xfId="0" applyFont="1" applyFill="1" applyBorder="1" applyAlignment="1">
      <alignment vertical="top" wrapText="1"/>
    </xf>
    <xf numFmtId="0" fontId="13" fillId="0" borderId="8" xfId="0" applyFont="1" applyFill="1" applyBorder="1" applyAlignment="1">
      <alignment horizontal="justify" vertical="top" wrapText="1"/>
    </xf>
    <xf numFmtId="0" fontId="13" fillId="0" borderId="8" xfId="0" applyNumberFormat="1" applyFont="1" applyFill="1" applyBorder="1"/>
    <xf numFmtId="0" fontId="33" fillId="0" borderId="8" xfId="47338" applyFont="1" applyBorder="1" applyAlignment="1">
      <alignment horizontal="center" vertical="center" wrapText="1"/>
    </xf>
    <xf numFmtId="0" fontId="18" fillId="49" borderId="8" xfId="47338" applyFont="1" applyFill="1" applyBorder="1"/>
    <xf numFmtId="43" fontId="18" fillId="49" borderId="8" xfId="31" applyFont="1" applyFill="1" applyBorder="1" applyAlignment="1">
      <alignment horizontal="right"/>
    </xf>
    <xf numFmtId="43" fontId="18" fillId="0" borderId="8" xfId="31" applyFont="1" applyBorder="1" applyAlignment="1">
      <alignment horizontal="right"/>
    </xf>
    <xf numFmtId="49" fontId="18" fillId="0" borderId="8" xfId="47338" applyNumberFormat="1" applyFont="1" applyBorder="1" applyAlignment="1">
      <alignment horizontal="right"/>
    </xf>
    <xf numFmtId="0" fontId="18" fillId="0" borderId="8" xfId="47338" applyFont="1" applyBorder="1"/>
    <xf numFmtId="0" fontId="18" fillId="0" borderId="8" xfId="0" applyFont="1" applyBorder="1"/>
    <xf numFmtId="0" fontId="18" fillId="0" borderId="8" xfId="47338" applyFont="1" applyBorder="1" applyAlignment="1">
      <alignment horizontal="center" wrapText="1"/>
    </xf>
    <xf numFmtId="166" fontId="18" fillId="0" borderId="8" xfId="31" applyNumberFormat="1" applyFont="1" applyFill="1" applyBorder="1" applyAlignment="1">
      <alignment horizontal="center" vertical="center" wrapText="1"/>
    </xf>
    <xf numFmtId="0" fontId="33" fillId="0" borderId="8" xfId="0" applyFont="1" applyFill="1" applyBorder="1"/>
    <xf numFmtId="166" fontId="33" fillId="0" borderId="8" xfId="0" applyNumberFormat="1" applyFont="1" applyFill="1" applyBorder="1"/>
    <xf numFmtId="0" fontId="13" fillId="0" borderId="54" xfId="0" applyFont="1" applyBorder="1"/>
    <xf numFmtId="0" fontId="13" fillId="0" borderId="54" xfId="853" applyFont="1" applyBorder="1"/>
    <xf numFmtId="0" fontId="13" fillId="0" borderId="54" xfId="853" applyFont="1" applyBorder="1" applyAlignment="1">
      <alignment wrapText="1"/>
    </xf>
    <xf numFmtId="44" fontId="33" fillId="0" borderId="8" xfId="51" applyFont="1" applyBorder="1" applyAlignment="1">
      <alignment horizontal="center" vertical="center" wrapText="1"/>
    </xf>
    <xf numFmtId="10" fontId="18" fillId="23" borderId="8" xfId="331" applyNumberFormat="1" applyFont="1" applyFill="1" applyBorder="1" applyAlignment="1">
      <alignment horizontal="center" vertical="top" wrapText="1"/>
    </xf>
    <xf numFmtId="9" fontId="18" fillId="0" borderId="8" xfId="331" applyNumberFormat="1" applyFont="1" applyFill="1" applyBorder="1" applyAlignment="1">
      <alignment horizontal="center" vertical="top" wrapText="1"/>
    </xf>
    <xf numFmtId="0" fontId="33" fillId="0" borderId="8" xfId="0" applyFont="1" applyFill="1" applyBorder="1" applyAlignment="1">
      <alignment horizontal="center"/>
    </xf>
    <xf numFmtId="0" fontId="13" fillId="0" borderId="28" xfId="0" applyFont="1" applyFill="1" applyBorder="1"/>
    <xf numFmtId="166" fontId="13" fillId="50" borderId="48" xfId="31" applyNumberFormat="1" applyFont="1" applyFill="1" applyBorder="1"/>
    <xf numFmtId="166" fontId="13" fillId="0" borderId="8" xfId="47358" applyNumberFormat="1" applyFont="1" applyFill="1" applyBorder="1"/>
    <xf numFmtId="0" fontId="167" fillId="50" borderId="53" xfId="0" applyFont="1" applyFill="1" applyBorder="1"/>
    <xf numFmtId="0" fontId="13" fillId="50" borderId="81" xfId="0" applyFont="1" applyFill="1" applyBorder="1"/>
    <xf numFmtId="0" fontId="167" fillId="50" borderId="71" xfId="0" applyFont="1" applyFill="1" applyBorder="1"/>
    <xf numFmtId="0" fontId="167" fillId="50" borderId="70" xfId="0" applyFont="1" applyFill="1" applyBorder="1"/>
    <xf numFmtId="0" fontId="167" fillId="0" borderId="0" xfId="0" applyFont="1"/>
    <xf numFmtId="0" fontId="37" fillId="50" borderId="26" xfId="0" applyFont="1" applyFill="1" applyBorder="1"/>
    <xf numFmtId="0" fontId="167" fillId="0" borderId="0" xfId="0" applyFont="1" applyBorder="1"/>
    <xf numFmtId="0" fontId="13" fillId="0" borderId="43" xfId="0" applyFont="1" applyFill="1" applyBorder="1" applyAlignment="1">
      <alignment horizontal="left"/>
    </xf>
    <xf numFmtId="0" fontId="13" fillId="0" borderId="0" xfId="0" applyFont="1" applyFill="1" applyBorder="1" applyAlignment="1">
      <alignment horizontal="left"/>
    </xf>
    <xf numFmtId="0" fontId="167" fillId="0" borderId="0" xfId="0" applyFont="1" applyFill="1" applyBorder="1" applyAlignment="1">
      <alignment horizontal="left"/>
    </xf>
    <xf numFmtId="0" fontId="167" fillId="0" borderId="0" xfId="0" applyFont="1" applyFill="1" applyBorder="1"/>
    <xf numFmtId="166" fontId="13" fillId="0" borderId="0" xfId="31" applyNumberFormat="1" applyFont="1" applyFill="1"/>
    <xf numFmtId="39" fontId="13" fillId="0" borderId="8" xfId="31" applyNumberFormat="1" applyFont="1" applyFill="1" applyBorder="1"/>
    <xf numFmtId="0" fontId="13" fillId="50" borderId="51" xfId="0" applyFont="1" applyFill="1" applyBorder="1"/>
    <xf numFmtId="0" fontId="167" fillId="50" borderId="40" xfId="0" applyFont="1" applyFill="1" applyBorder="1"/>
    <xf numFmtId="0" fontId="37" fillId="0" borderId="0" xfId="0" applyFont="1" applyFill="1" applyBorder="1" applyAlignment="1">
      <alignment wrapText="1"/>
    </xf>
    <xf numFmtId="0" fontId="13" fillId="0" borderId="55" xfId="0" applyFont="1" applyBorder="1"/>
    <xf numFmtId="166" fontId="13" fillId="0" borderId="0" xfId="31" applyNumberFormat="1" applyFont="1" applyFill="1" applyBorder="1"/>
    <xf numFmtId="0" fontId="164" fillId="53" borderId="39" xfId="0" applyFont="1" applyFill="1" applyBorder="1" applyAlignment="1"/>
    <xf numFmtId="0" fontId="37" fillId="50" borderId="34" xfId="0" applyFont="1" applyFill="1" applyBorder="1"/>
    <xf numFmtId="0" fontId="37" fillId="50" borderId="27" xfId="0" applyFont="1" applyFill="1" applyBorder="1"/>
    <xf numFmtId="0" fontId="167" fillId="0" borderId="48" xfId="0" applyFont="1" applyFill="1" applyBorder="1" applyAlignment="1">
      <alignment horizontal="left"/>
    </xf>
    <xf numFmtId="0" fontId="160" fillId="0" borderId="32" xfId="0" applyFont="1" applyFill="1" applyBorder="1" applyAlignment="1">
      <alignment wrapText="1"/>
    </xf>
    <xf numFmtId="0" fontId="160" fillId="0" borderId="0" xfId="0" applyFont="1" applyFill="1" applyBorder="1"/>
    <xf numFmtId="0" fontId="15" fillId="0" borderId="105" xfId="0" applyFont="1" applyFill="1" applyBorder="1" applyAlignment="1"/>
    <xf numFmtId="0" fontId="15" fillId="0" borderId="0" xfId="853" applyFont="1" applyFill="1" applyBorder="1" applyAlignment="1"/>
    <xf numFmtId="49" fontId="15" fillId="0" borderId="0" xfId="853" quotePrefix="1" applyNumberFormat="1" applyFont="1" applyFill="1" applyBorder="1" applyAlignment="1"/>
    <xf numFmtId="0" fontId="18" fillId="0" borderId="47" xfId="0" applyFont="1" applyBorder="1"/>
    <xf numFmtId="0" fontId="18" fillId="0" borderId="30" xfId="0" applyFont="1" applyBorder="1"/>
    <xf numFmtId="3" fontId="18" fillId="0" borderId="8" xfId="0" applyNumberFormat="1" applyFont="1" applyFill="1" applyBorder="1"/>
    <xf numFmtId="0" fontId="33" fillId="0" borderId="8" xfId="0" applyFont="1" applyBorder="1" applyAlignment="1">
      <alignment horizontal="center"/>
    </xf>
    <xf numFmtId="0" fontId="59" fillId="53" borderId="8" xfId="330" applyFont="1" applyFill="1" applyBorder="1" applyAlignment="1">
      <alignment horizontal="center" vertical="center" wrapText="1"/>
    </xf>
    <xf numFmtId="3" fontId="144" fillId="0" borderId="8" xfId="0" applyNumberFormat="1" applyFont="1" applyBorder="1" applyAlignment="1">
      <alignment horizontal="center" wrapText="1"/>
    </xf>
    <xf numFmtId="0" fontId="64" fillId="0" borderId="0" xfId="0" applyFont="1" applyAlignment="1">
      <alignment horizontal="left" vertical="center"/>
    </xf>
    <xf numFmtId="10" fontId="18" fillId="0" borderId="8" xfId="1259" applyNumberFormat="1" applyFont="1" applyFill="1" applyBorder="1"/>
    <xf numFmtId="3" fontId="18" fillId="0" borderId="8" xfId="327" applyNumberFormat="1" applyFont="1" applyBorder="1" applyAlignment="1">
      <alignment horizontal="center" vertical="center"/>
    </xf>
    <xf numFmtId="3" fontId="18" fillId="0" borderId="8" xfId="327" applyNumberFormat="1" applyFont="1" applyFill="1" applyBorder="1" applyAlignment="1">
      <alignment horizontal="center" vertical="center"/>
    </xf>
    <xf numFmtId="0" fontId="18" fillId="0" borderId="8" xfId="0" applyFont="1" applyBorder="1" applyAlignment="1">
      <alignment horizontal="left"/>
    </xf>
    <xf numFmtId="10" fontId="144" fillId="0" borderId="8" xfId="0" applyNumberFormat="1" applyFont="1" applyBorder="1" applyAlignment="1">
      <alignment horizontal="center" wrapText="1"/>
    </xf>
    <xf numFmtId="166" fontId="18" fillId="112" borderId="8" xfId="5035" applyNumberFormat="1" applyFont="1" applyFill="1" applyBorder="1" applyAlignment="1">
      <alignment horizontal="right" vertical="center"/>
    </xf>
    <xf numFmtId="0" fontId="13" fillId="0" borderId="21" xfId="0" applyFont="1" applyBorder="1" applyAlignment="1">
      <alignment horizontal="center"/>
    </xf>
    <xf numFmtId="6" fontId="144" fillId="0" borderId="8" xfId="122" applyNumberFormat="1" applyFont="1" applyFill="1" applyBorder="1" applyAlignment="1">
      <alignment horizontal="center" wrapText="1"/>
    </xf>
    <xf numFmtId="8" fontId="26" fillId="0" borderId="8" xfId="0" applyNumberFormat="1" applyFont="1" applyFill="1" applyBorder="1" applyAlignment="1">
      <alignment horizontal="right" wrapText="1"/>
    </xf>
    <xf numFmtId="6" fontId="26" fillId="0" borderId="8" xfId="0" applyNumberFormat="1" applyFont="1" applyFill="1" applyBorder="1" applyAlignment="1">
      <alignment horizontal="right" wrapText="1"/>
    </xf>
    <xf numFmtId="3" fontId="26" fillId="0" borderId="8" xfId="0" applyNumberFormat="1" applyFont="1" applyFill="1" applyBorder="1" applyAlignment="1">
      <alignment horizontal="center" wrapText="1"/>
    </xf>
    <xf numFmtId="10" fontId="13" fillId="0" borderId="8" xfId="0" applyNumberFormat="1" applyFont="1" applyBorder="1" applyAlignment="1">
      <alignment horizontal="right" wrapText="1"/>
    </xf>
    <xf numFmtId="10" fontId="37" fillId="0" borderId="8" xfId="0" applyNumberFormat="1" applyFont="1" applyBorder="1" applyAlignment="1">
      <alignment horizontal="right" wrapText="1"/>
    </xf>
    <xf numFmtId="3" fontId="18" fillId="0" borderId="8" xfId="327" applyNumberFormat="1" applyFont="1" applyBorder="1" applyAlignment="1">
      <alignment horizontal="right" vertical="center"/>
    </xf>
    <xf numFmtId="3" fontId="18" fillId="0" borderId="8" xfId="329" applyNumberFormat="1" applyFont="1" applyFill="1" applyBorder="1" applyAlignment="1">
      <alignment horizontal="right" vertical="center"/>
    </xf>
    <xf numFmtId="10" fontId="18" fillId="0" borderId="8" xfId="327" applyNumberFormat="1" applyFont="1" applyBorder="1" applyAlignment="1">
      <alignment horizontal="right" vertical="center"/>
    </xf>
    <xf numFmtId="3" fontId="18" fillId="0" borderId="8" xfId="327" applyNumberFormat="1" applyFont="1" applyFill="1" applyBorder="1" applyAlignment="1">
      <alignment horizontal="right" vertical="center"/>
    </xf>
    <xf numFmtId="3" fontId="18" fillId="0" borderId="8" xfId="330" applyNumberFormat="1" applyFont="1" applyFill="1" applyBorder="1" applyAlignment="1">
      <alignment horizontal="right" vertical="center"/>
    </xf>
    <xf numFmtId="3" fontId="18" fillId="0" borderId="8" xfId="330" applyNumberFormat="1" applyFont="1" applyBorder="1" applyAlignment="1">
      <alignment horizontal="right" vertical="center"/>
    </xf>
    <xf numFmtId="10" fontId="18" fillId="0" borderId="8" xfId="330" applyNumberFormat="1" applyFont="1" applyBorder="1" applyAlignment="1">
      <alignment horizontal="right" vertical="center"/>
    </xf>
    <xf numFmtId="10" fontId="18" fillId="0" borderId="8" xfId="330" applyNumberFormat="1" applyFont="1" applyFill="1" applyBorder="1" applyAlignment="1">
      <alignment horizontal="right" vertical="center"/>
    </xf>
    <xf numFmtId="3" fontId="33" fillId="0" borderId="8" xfId="330" applyNumberFormat="1" applyFont="1" applyBorder="1" applyAlignment="1">
      <alignment horizontal="right" vertical="center"/>
    </xf>
    <xf numFmtId="10" fontId="33" fillId="0" borderId="8" xfId="330" applyNumberFormat="1" applyFont="1" applyBorder="1" applyAlignment="1">
      <alignment horizontal="right" vertical="center"/>
    </xf>
    <xf numFmtId="10" fontId="33" fillId="0" borderId="8" xfId="330" applyNumberFormat="1" applyFont="1" applyFill="1" applyBorder="1" applyAlignment="1">
      <alignment horizontal="right" vertical="center"/>
    </xf>
    <xf numFmtId="3" fontId="18" fillId="0" borderId="8" xfId="0" applyNumberFormat="1" applyFont="1" applyBorder="1" applyAlignment="1">
      <alignment horizontal="right" vertical="center"/>
    </xf>
    <xf numFmtId="3" fontId="18" fillId="0" borderId="8" xfId="0" applyNumberFormat="1" applyFont="1" applyFill="1" applyBorder="1" applyAlignment="1">
      <alignment horizontal="right" vertical="center"/>
    </xf>
    <xf numFmtId="173" fontId="18" fillId="0" borderId="8" xfId="0" applyNumberFormat="1" applyFont="1" applyBorder="1" applyAlignment="1">
      <alignment horizontal="right" vertical="center"/>
    </xf>
    <xf numFmtId="3" fontId="18" fillId="0" borderId="8" xfId="16801" applyNumberFormat="1" applyFont="1" applyFill="1" applyBorder="1" applyAlignment="1">
      <alignment horizontal="right" vertical="center"/>
    </xf>
    <xf numFmtId="3" fontId="18" fillId="0" borderId="8" xfId="16801" applyNumberFormat="1" applyFont="1" applyBorder="1" applyAlignment="1">
      <alignment horizontal="right" vertical="center"/>
    </xf>
    <xf numFmtId="10" fontId="18" fillId="0" borderId="8" xfId="0" applyNumberFormat="1" applyFont="1" applyBorder="1" applyAlignment="1">
      <alignment horizontal="right" vertical="center"/>
    </xf>
    <xf numFmtId="3" fontId="18" fillId="0" borderId="8" xfId="16808" applyNumberFormat="1" applyFont="1" applyFill="1" applyBorder="1" applyAlignment="1">
      <alignment horizontal="right" vertical="center"/>
    </xf>
    <xf numFmtId="3" fontId="33" fillId="0" borderId="8" xfId="0" applyNumberFormat="1" applyFont="1" applyBorder="1" applyAlignment="1">
      <alignment horizontal="right" vertical="center"/>
    </xf>
    <xf numFmtId="10" fontId="33" fillId="0" borderId="8" xfId="0" applyNumberFormat="1" applyFont="1" applyBorder="1" applyAlignment="1">
      <alignment horizontal="right" vertical="center"/>
    </xf>
    <xf numFmtId="0" fontId="13" fillId="0" borderId="106" xfId="0" applyFont="1" applyBorder="1"/>
    <xf numFmtId="0" fontId="118" fillId="0" borderId="8" xfId="47401" applyFont="1" applyBorder="1" applyAlignment="1">
      <alignment horizontal="center"/>
    </xf>
    <xf numFmtId="10" fontId="26" fillId="0" borderId="8" xfId="0" applyNumberFormat="1" applyFont="1" applyFill="1" applyBorder="1" applyAlignment="1">
      <alignment horizontal="center" wrapText="1"/>
    </xf>
    <xf numFmtId="3" fontId="13" fillId="0" borderId="8" xfId="0" applyNumberFormat="1" applyFont="1" applyFill="1" applyBorder="1"/>
    <xf numFmtId="0" fontId="18" fillId="0" borderId="47" xfId="0" applyFont="1" applyFill="1" applyBorder="1" applyAlignment="1">
      <alignment horizontal="center" wrapText="1"/>
    </xf>
    <xf numFmtId="167" fontId="18" fillId="0" borderId="8" xfId="51" applyNumberFormat="1" applyFont="1" applyFill="1" applyBorder="1" applyAlignment="1">
      <alignment horizontal="center" wrapText="1"/>
    </xf>
    <xf numFmtId="0" fontId="18" fillId="0" borderId="8" xfId="0" applyFont="1" applyFill="1" applyBorder="1" applyAlignment="1">
      <alignment horizontal="center"/>
    </xf>
    <xf numFmtId="0" fontId="18" fillId="49" borderId="47" xfId="0" applyFont="1" applyFill="1" applyBorder="1" applyAlignment="1">
      <alignment horizontal="center" wrapText="1"/>
    </xf>
    <xf numFmtId="0" fontId="18" fillId="49" borderId="8" xfId="0" applyFont="1" applyFill="1" applyBorder="1" applyAlignment="1">
      <alignment horizontal="left" wrapText="1"/>
    </xf>
    <xf numFmtId="0" fontId="18" fillId="49" borderId="8" xfId="0" applyFont="1" applyFill="1" applyBorder="1" applyAlignment="1">
      <alignment horizontal="center" wrapText="1"/>
    </xf>
    <xf numFmtId="42" fontId="18" fillId="49" borderId="8" xfId="51" applyNumberFormat="1" applyFont="1" applyFill="1" applyBorder="1" applyAlignment="1">
      <alignment horizontal="center" wrapText="1"/>
    </xf>
    <xf numFmtId="166" fontId="18" fillId="0" borderId="0" xfId="31" applyNumberFormat="1" applyFont="1" applyBorder="1"/>
    <xf numFmtId="166" fontId="0" fillId="0" borderId="0" xfId="31" applyNumberFormat="1" applyFont="1"/>
    <xf numFmtId="43" fontId="18" fillId="49" borderId="8" xfId="31" applyFont="1" applyFill="1" applyBorder="1" applyAlignment="1">
      <alignment horizontal="center" wrapText="1"/>
    </xf>
    <xf numFmtId="175" fontId="18" fillId="49" borderId="8" xfId="51" applyNumberFormat="1" applyFont="1" applyFill="1" applyBorder="1" applyAlignment="1">
      <alignment horizontal="center" wrapText="1"/>
    </xf>
    <xf numFmtId="43" fontId="18" fillId="49" borderId="8" xfId="31" applyFont="1" applyFill="1" applyBorder="1" applyAlignment="1">
      <alignment wrapText="1"/>
    </xf>
    <xf numFmtId="175" fontId="18" fillId="49" borderId="8" xfId="31" applyNumberFormat="1" applyFont="1" applyFill="1" applyBorder="1" applyAlignment="1">
      <alignment horizontal="center" wrapText="1"/>
    </xf>
    <xf numFmtId="0" fontId="13" fillId="0" borderId="0" xfId="3349" applyFont="1" applyFill="1" applyBorder="1" applyAlignment="1">
      <alignment wrapText="1"/>
    </xf>
    <xf numFmtId="0" fontId="13" fillId="0" borderId="0" xfId="0" applyFont="1" applyAlignment="1">
      <alignment horizontal="center"/>
    </xf>
    <xf numFmtId="42" fontId="13" fillId="0" borderId="0" xfId="0" applyNumberFormat="1" applyFont="1"/>
    <xf numFmtId="43" fontId="33" fillId="0" borderId="8" xfId="31" applyFont="1" applyBorder="1" applyAlignment="1">
      <alignment horizontal="center" wrapText="1"/>
    </xf>
    <xf numFmtId="43" fontId="18" fillId="0" borderId="8" xfId="31" applyFont="1" applyBorder="1" applyAlignment="1">
      <alignment horizontal="center" wrapText="1"/>
    </xf>
    <xf numFmtId="43" fontId="18" fillId="0" borderId="50" xfId="31" applyFont="1" applyBorder="1" applyAlignment="1">
      <alignment horizontal="center" wrapText="1"/>
    </xf>
    <xf numFmtId="43" fontId="18" fillId="0" borderId="8" xfId="31" applyFont="1" applyFill="1" applyBorder="1" applyAlignment="1">
      <alignment horizontal="center" wrapText="1"/>
    </xf>
    <xf numFmtId="43" fontId="18" fillId="0" borderId="50" xfId="31" applyFont="1" applyFill="1" applyBorder="1" applyAlignment="1">
      <alignment horizontal="center" wrapText="1"/>
    </xf>
    <xf numFmtId="43" fontId="18" fillId="0" borderId="20" xfId="31" applyFont="1" applyFill="1" applyBorder="1" applyAlignment="1">
      <alignment horizontal="center" wrapText="1"/>
    </xf>
    <xf numFmtId="43" fontId="18" fillId="49" borderId="20" xfId="31" applyFont="1" applyFill="1" applyBorder="1" applyAlignment="1">
      <alignment horizontal="center" vertical="top" wrapText="1"/>
    </xf>
    <xf numFmtId="43" fontId="13" fillId="23" borderId="43" xfId="31" applyFont="1" applyFill="1" applyBorder="1" applyAlignment="1">
      <alignment horizontal="center" vertical="top" wrapText="1"/>
    </xf>
    <xf numFmtId="0" fontId="33" fillId="0" borderId="0" xfId="334" applyFont="1" applyAlignment="1"/>
    <xf numFmtId="0" fontId="18" fillId="0" borderId="0" xfId="334" applyFont="1" applyAlignment="1"/>
    <xf numFmtId="0" fontId="169" fillId="0" borderId="0" xfId="334" applyFont="1" applyAlignment="1"/>
    <xf numFmtId="37" fontId="13" fillId="0" borderId="8" xfId="31" applyNumberFormat="1" applyFont="1" applyBorder="1"/>
    <xf numFmtId="0" fontId="173" fillId="0" borderId="0" xfId="0" applyFont="1" applyAlignment="1">
      <alignment wrapText="1"/>
    </xf>
    <xf numFmtId="0" fontId="174" fillId="0" borderId="0" xfId="0" applyFont="1" applyAlignment="1">
      <alignment horizontal="centerContinuous" wrapText="1"/>
    </xf>
    <xf numFmtId="0" fontId="172" fillId="0" borderId="8" xfId="0" applyFont="1" applyBorder="1" applyAlignment="1">
      <alignment horizontal="center" wrapText="1"/>
    </xf>
    <xf numFmtId="166" fontId="173" fillId="0" borderId="8" xfId="0" applyNumberFormat="1" applyFont="1" applyBorder="1" applyAlignment="1">
      <alignment wrapText="1"/>
    </xf>
    <xf numFmtId="0" fontId="173" fillId="0" borderId="8" xfId="0" applyFont="1" applyBorder="1" applyAlignment="1">
      <alignment wrapText="1"/>
    </xf>
    <xf numFmtId="0" fontId="173" fillId="49" borderId="0" xfId="0" applyFont="1" applyFill="1" applyAlignment="1">
      <alignment wrapText="1"/>
    </xf>
    <xf numFmtId="166" fontId="173" fillId="0" borderId="0" xfId="31" applyNumberFormat="1" applyFont="1" applyFill="1" applyAlignment="1">
      <alignment wrapText="1"/>
    </xf>
    <xf numFmtId="181" fontId="173" fillId="0" borderId="0" xfId="31" applyNumberFormat="1" applyFont="1" applyAlignment="1">
      <alignment wrapText="1"/>
    </xf>
    <xf numFmtId="167" fontId="173" fillId="0" borderId="0" xfId="51" applyNumberFormat="1" applyFont="1" applyAlignment="1">
      <alignment wrapText="1"/>
    </xf>
    <xf numFmtId="166" fontId="173" fillId="0" borderId="0" xfId="31" applyNumberFormat="1" applyFont="1" applyAlignment="1">
      <alignment wrapText="1"/>
    </xf>
    <xf numFmtId="44" fontId="173" fillId="0" borderId="0" xfId="51" applyFont="1" applyAlignment="1">
      <alignment wrapText="1"/>
    </xf>
    <xf numFmtId="167" fontId="173" fillId="0" borderId="0" xfId="51" applyNumberFormat="1" applyFont="1" applyFill="1" applyAlignment="1">
      <alignment wrapText="1"/>
    </xf>
    <xf numFmtId="0" fontId="173" fillId="0" borderId="0" xfId="0" applyFont="1" applyFill="1" applyAlignment="1">
      <alignment wrapText="1"/>
    </xf>
    <xf numFmtId="3" fontId="13" fillId="0" borderId="8" xfId="31" applyNumberFormat="1" applyFont="1" applyFill="1" applyBorder="1"/>
    <xf numFmtId="0" fontId="37" fillId="0" borderId="47" xfId="0" applyFont="1" applyBorder="1" applyAlignment="1">
      <alignment wrapText="1"/>
    </xf>
    <xf numFmtId="167" fontId="13" fillId="0" borderId="47" xfId="51" applyNumberFormat="1" applyFont="1" applyFill="1" applyBorder="1"/>
    <xf numFmtId="166" fontId="13" fillId="50" borderId="43" xfId="31" applyNumberFormat="1" applyFont="1" applyFill="1" applyBorder="1"/>
    <xf numFmtId="166" fontId="13" fillId="50" borderId="51" xfId="31" applyNumberFormat="1" applyFont="1" applyFill="1" applyBorder="1"/>
    <xf numFmtId="167" fontId="13" fillId="0" borderId="51" xfId="51" applyNumberFormat="1" applyFont="1" applyFill="1" applyBorder="1"/>
    <xf numFmtId="182" fontId="13" fillId="0" borderId="51" xfId="0" applyNumberFormat="1" applyFont="1" applyFill="1" applyBorder="1"/>
    <xf numFmtId="1" fontId="173" fillId="0" borderId="0" xfId="0" applyNumberFormat="1" applyFont="1" applyAlignment="1">
      <alignment wrapText="1"/>
    </xf>
    <xf numFmtId="0" fontId="18" fillId="49" borderId="8" xfId="0" applyFont="1" applyFill="1" applyBorder="1" applyAlignment="1">
      <alignment horizontal="center"/>
    </xf>
    <xf numFmtId="10" fontId="13" fillId="0" borderId="20" xfId="145" applyNumberFormat="1" applyFont="1" applyFill="1" applyBorder="1"/>
    <xf numFmtId="10" fontId="13" fillId="49" borderId="20" xfId="145" applyNumberFormat="1" applyFont="1" applyFill="1" applyBorder="1"/>
    <xf numFmtId="6" fontId="13" fillId="0" borderId="8" xfId="0" applyNumberFormat="1" applyFont="1" applyFill="1" applyBorder="1" applyAlignment="1">
      <alignment horizontal="left" wrapText="1"/>
    </xf>
    <xf numFmtId="42" fontId="13" fillId="0" borderId="8" xfId="0" applyNumberFormat="1" applyFont="1" applyFill="1" applyBorder="1" applyAlignment="1">
      <alignment horizontal="left" wrapText="1"/>
    </xf>
    <xf numFmtId="167" fontId="13" fillId="0" borderId="8" xfId="51" applyNumberFormat="1" applyFont="1" applyBorder="1"/>
    <xf numFmtId="0" fontId="64" fillId="0" borderId="62" xfId="330" applyFont="1" applyFill="1" applyBorder="1" applyAlignment="1">
      <alignment wrapText="1"/>
    </xf>
    <xf numFmtId="173" fontId="64" fillId="0" borderId="8" xfId="624" applyNumberFormat="1" applyFont="1" applyBorder="1" applyAlignment="1">
      <alignment horizontal="center"/>
    </xf>
    <xf numFmtId="167" fontId="59" fillId="0" borderId="30" xfId="51" applyNumberFormat="1" applyFont="1" applyFill="1" applyBorder="1"/>
    <xf numFmtId="9" fontId="13" fillId="0" borderId="8" xfId="137" applyFont="1" applyFill="1" applyBorder="1"/>
    <xf numFmtId="0" fontId="162" fillId="0" borderId="0" xfId="0" applyFont="1" applyAlignment="1">
      <alignment horizontal="centerContinuous" vertical="center"/>
    </xf>
    <xf numFmtId="9" fontId="13" fillId="0" borderId="0" xfId="137" applyFont="1"/>
    <xf numFmtId="6" fontId="13" fillId="0" borderId="0" xfId="0" applyNumberFormat="1" applyFont="1"/>
    <xf numFmtId="3" fontId="52" fillId="0" borderId="0" xfId="0" applyNumberFormat="1" applyFont="1" applyFill="1"/>
    <xf numFmtId="37" fontId="13" fillId="0" borderId="0" xfId="0" applyNumberFormat="1" applyFont="1"/>
    <xf numFmtId="166" fontId="13" fillId="0" borderId="0" xfId="31" applyNumberFormat="1" applyFont="1"/>
    <xf numFmtId="0" fontId="13" fillId="0" borderId="0" xfId="0" applyFont="1" applyAlignment="1">
      <alignment horizontal="left"/>
    </xf>
    <xf numFmtId="10" fontId="13" fillId="0" borderId="0" xfId="137" applyNumberFormat="1" applyFont="1"/>
    <xf numFmtId="0" fontId="37" fillId="0" borderId="0" xfId="0" applyFont="1" applyAlignment="1">
      <alignment horizontal="center"/>
    </xf>
    <xf numFmtId="10" fontId="37" fillId="0" borderId="0" xfId="137" applyNumberFormat="1" applyFont="1" applyAlignment="1">
      <alignment horizontal="center"/>
    </xf>
    <xf numFmtId="165" fontId="13" fillId="0" borderId="0" xfId="0" applyNumberFormat="1" applyFont="1" applyFill="1"/>
    <xf numFmtId="165" fontId="33" fillId="0" borderId="0" xfId="0" applyNumberFormat="1" applyFont="1" applyFill="1" applyAlignment="1">
      <alignment horizontal="center"/>
    </xf>
    <xf numFmtId="183" fontId="13" fillId="0" borderId="0" xfId="0" applyNumberFormat="1" applyFont="1" applyFill="1"/>
    <xf numFmtId="44" fontId="18" fillId="0" borderId="8" xfId="51" applyFont="1" applyFill="1" applyBorder="1" applyAlignment="1" applyProtection="1">
      <alignment horizontal="center"/>
      <protection locked="0"/>
    </xf>
    <xf numFmtId="0" fontId="13" fillId="0" borderId="0" xfId="0" applyFont="1" applyFill="1" applyAlignment="1">
      <alignment vertical="top" wrapText="1"/>
    </xf>
    <xf numFmtId="37" fontId="13" fillId="0" borderId="8" xfId="31" applyNumberFormat="1" applyFont="1" applyFill="1" applyBorder="1" applyAlignment="1">
      <alignment horizontal="right"/>
    </xf>
    <xf numFmtId="184" fontId="13" fillId="0" borderId="8" xfId="31" applyNumberFormat="1" applyFont="1" applyFill="1" applyBorder="1" applyAlignment="1">
      <alignment horizontal="right"/>
    </xf>
    <xf numFmtId="184" fontId="13" fillId="0" borderId="8" xfId="31" applyNumberFormat="1" applyFont="1" applyFill="1" applyBorder="1" applyAlignment="1">
      <alignment horizontal="center"/>
    </xf>
    <xf numFmtId="184" fontId="13" fillId="23" borderId="43" xfId="332" applyNumberFormat="1" applyFont="1" applyFill="1" applyBorder="1" applyAlignment="1">
      <alignment horizontal="center" vertical="top" wrapText="1"/>
    </xf>
    <xf numFmtId="184" fontId="37" fillId="0" borderId="8" xfId="332" applyNumberFormat="1" applyFont="1" applyFill="1" applyBorder="1" applyAlignment="1">
      <alignment vertical="top" wrapText="1"/>
    </xf>
    <xf numFmtId="2" fontId="13" fillId="0" borderId="79" xfId="31" applyNumberFormat="1" applyFont="1" applyFill="1" applyBorder="1" applyAlignment="1">
      <alignment horizontal="right" vertical="center" wrapText="1"/>
    </xf>
    <xf numFmtId="0" fontId="33" fillId="0" borderId="27" xfId="0" applyFont="1" applyFill="1" applyBorder="1"/>
    <xf numFmtId="0" fontId="13" fillId="23" borderId="51" xfId="332" applyFont="1" applyFill="1" applyBorder="1" applyAlignment="1">
      <alignment horizontal="center" vertical="top" wrapText="1"/>
    </xf>
    <xf numFmtId="0" fontId="33" fillId="0" borderId="0" xfId="0" applyFont="1" applyFill="1" applyBorder="1" applyAlignment="1">
      <alignment horizontal="left"/>
    </xf>
    <xf numFmtId="166" fontId="33" fillId="0" borderId="0" xfId="31" applyNumberFormat="1" applyFont="1" applyFill="1" applyBorder="1" applyAlignment="1"/>
    <xf numFmtId="180" fontId="33" fillId="0" borderId="0" xfId="31" applyNumberFormat="1" applyFont="1" applyFill="1" applyBorder="1" applyAlignment="1"/>
    <xf numFmtId="0" fontId="13" fillId="0" borderId="47" xfId="0" quotePrefix="1" applyFont="1" applyBorder="1" applyAlignment="1">
      <alignment horizontal="left" wrapText="1"/>
    </xf>
    <xf numFmtId="0" fontId="13" fillId="0" borderId="47" xfId="0" applyFont="1" applyBorder="1" applyAlignment="1">
      <alignment horizontal="justify" wrapText="1"/>
    </xf>
    <xf numFmtId="9" fontId="13" fillId="0" borderId="0" xfId="137" applyNumberFormat="1" applyFont="1"/>
    <xf numFmtId="6" fontId="18" fillId="0" borderId="0" xfId="0" applyNumberFormat="1" applyFont="1" applyFill="1" applyBorder="1" applyAlignment="1">
      <alignment horizontal="left"/>
    </xf>
    <xf numFmtId="0" fontId="28" fillId="0" borderId="0" xfId="0" applyFont="1" applyFill="1"/>
    <xf numFmtId="167" fontId="13" fillId="23" borderId="8" xfId="332" applyNumberFormat="1" applyFont="1" applyFill="1" applyBorder="1" applyAlignment="1">
      <alignment horizontal="center" vertical="top" wrapText="1"/>
    </xf>
    <xf numFmtId="3" fontId="18" fillId="49" borderId="8" xfId="330" applyNumberFormat="1" applyFont="1" applyFill="1" applyBorder="1" applyAlignment="1">
      <alignment horizontal="right" vertical="center"/>
    </xf>
    <xf numFmtId="3" fontId="18" fillId="49" borderId="8" xfId="0" applyNumberFormat="1" applyFont="1" applyFill="1" applyBorder="1" applyAlignment="1">
      <alignment horizontal="right" vertical="center"/>
    </xf>
    <xf numFmtId="0" fontId="13" fillId="0" borderId="0" xfId="0" applyFont="1" applyFill="1" applyAlignment="1">
      <alignment horizontal="left" vertical="top" wrapText="1"/>
    </xf>
    <xf numFmtId="10" fontId="37" fillId="0" borderId="20" xfId="145" applyNumberFormat="1" applyFont="1" applyFill="1" applyBorder="1"/>
    <xf numFmtId="0" fontId="18" fillId="0" borderId="80" xfId="0" applyFont="1" applyFill="1" applyBorder="1" applyAlignment="1">
      <alignment horizontal="center"/>
    </xf>
    <xf numFmtId="0" fontId="18" fillId="0" borderId="31" xfId="0" applyFont="1" applyBorder="1" applyAlignment="1">
      <alignment horizontal="center"/>
    </xf>
    <xf numFmtId="0" fontId="18" fillId="0" borderId="31" xfId="0" applyFont="1" applyFill="1" applyBorder="1" applyAlignment="1">
      <alignment horizontal="center"/>
    </xf>
    <xf numFmtId="0" fontId="64" fillId="0" borderId="0" xfId="0" applyFont="1" applyFill="1" applyAlignment="1">
      <alignment vertical="center" wrapText="1"/>
    </xf>
    <xf numFmtId="0" fontId="33" fillId="0" borderId="0" xfId="0" applyFont="1" applyBorder="1" applyAlignment="1">
      <alignment horizontal="center"/>
    </xf>
    <xf numFmtId="0" fontId="33" fillId="0" borderId="8" xfId="0" applyFont="1" applyBorder="1" applyAlignment="1">
      <alignment horizontal="center" vertical="center" wrapText="1"/>
    </xf>
    <xf numFmtId="0" fontId="33" fillId="0" borderId="0" xfId="0" applyFont="1" applyFill="1" applyAlignment="1">
      <alignment horizontal="left" vertical="center"/>
    </xf>
    <xf numFmtId="0" fontId="13" fillId="0" borderId="8" xfId="0" applyFont="1" applyFill="1" applyBorder="1" applyAlignment="1">
      <alignment horizontal="right"/>
    </xf>
    <xf numFmtId="0" fontId="18" fillId="0" borderId="49" xfId="0" applyFont="1" applyFill="1" applyBorder="1" applyAlignment="1">
      <alignment horizontal="center"/>
    </xf>
    <xf numFmtId="0" fontId="18" fillId="0" borderId="27" xfId="0" applyFont="1" applyFill="1" applyBorder="1"/>
    <xf numFmtId="39" fontId="13" fillId="0" borderId="8" xfId="31" applyNumberFormat="1" applyFont="1" applyFill="1" applyBorder="1" applyAlignment="1">
      <alignment horizontal="right"/>
    </xf>
    <xf numFmtId="3" fontId="13" fillId="0" borderId="8" xfId="0" applyNumberFormat="1" applyFont="1" applyFill="1" applyBorder="1" applyAlignment="1">
      <alignment horizontal="right"/>
    </xf>
    <xf numFmtId="0" fontId="13" fillId="0" borderId="0" xfId="941" applyFont="1" applyAlignment="1">
      <alignment horizontal="left" wrapText="1"/>
    </xf>
    <xf numFmtId="166" fontId="13" fillId="0" borderId="47" xfId="47429" applyNumberFormat="1" applyFont="1" applyFill="1" applyBorder="1"/>
    <xf numFmtId="166" fontId="13" fillId="0" borderId="8" xfId="47429" applyNumberFormat="1" applyFont="1" applyFill="1" applyBorder="1"/>
    <xf numFmtId="166" fontId="13" fillId="0" borderId="43" xfId="47429" applyNumberFormat="1" applyFont="1" applyFill="1" applyBorder="1"/>
    <xf numFmtId="166" fontId="13" fillId="0" borderId="8" xfId="47430" applyNumberFormat="1" applyFont="1" applyFill="1" applyBorder="1"/>
    <xf numFmtId="166" fontId="13" fillId="0" borderId="47" xfId="47430" applyNumberFormat="1" applyFont="1" applyFill="1" applyBorder="1"/>
    <xf numFmtId="166" fontId="13" fillId="0" borderId="43" xfId="47430" applyNumberFormat="1" applyFont="1" applyFill="1" applyBorder="1"/>
    <xf numFmtId="166" fontId="13" fillId="0" borderId="51" xfId="47429" applyNumberFormat="1" applyFont="1" applyFill="1" applyBorder="1"/>
    <xf numFmtId="166" fontId="13" fillId="0" borderId="47" xfId="47431" applyNumberFormat="1" applyFont="1" applyFill="1" applyBorder="1"/>
    <xf numFmtId="166" fontId="13" fillId="0" borderId="20" xfId="47429" applyNumberFormat="1" applyFont="1" applyFill="1" applyBorder="1"/>
    <xf numFmtId="166" fontId="13" fillId="0" borderId="8" xfId="47431" applyNumberFormat="1" applyFont="1" applyFill="1" applyBorder="1"/>
    <xf numFmtId="166" fontId="13" fillId="0" borderId="47" xfId="47432" applyNumberFormat="1" applyFont="1" applyFill="1" applyBorder="1"/>
    <xf numFmtId="166" fontId="13" fillId="0" borderId="8" xfId="47432" applyNumberFormat="1" applyFont="1" applyFill="1" applyBorder="1"/>
    <xf numFmtId="166" fontId="13" fillId="0" borderId="47" xfId="47433" applyNumberFormat="1" applyFont="1" applyFill="1" applyBorder="1"/>
    <xf numFmtId="166" fontId="13" fillId="0" borderId="8" xfId="47433" applyNumberFormat="1" applyFont="1" applyFill="1" applyBorder="1"/>
    <xf numFmtId="166" fontId="13" fillId="0" borderId="47" xfId="47434" applyNumberFormat="1" applyFont="1" applyFill="1" applyBorder="1"/>
    <xf numFmtId="166" fontId="13" fillId="0" borderId="8" xfId="47434" applyNumberFormat="1" applyFont="1" applyFill="1" applyBorder="1"/>
    <xf numFmtId="166" fontId="13" fillId="0" borderId="30" xfId="47435" applyNumberFormat="1" applyFont="1" applyFill="1" applyBorder="1"/>
    <xf numFmtId="166" fontId="13" fillId="0" borderId="43" xfId="47436" applyNumberFormat="1" applyFont="1" applyFill="1" applyBorder="1"/>
    <xf numFmtId="166" fontId="13" fillId="0" borderId="62" xfId="47436" applyNumberFormat="1" applyFont="1" applyBorder="1"/>
    <xf numFmtId="166" fontId="13" fillId="0" borderId="32" xfId="47436" applyNumberFormat="1" applyFont="1" applyBorder="1"/>
    <xf numFmtId="166" fontId="13" fillId="0" borderId="0" xfId="47436" applyNumberFormat="1" applyFont="1" applyBorder="1"/>
    <xf numFmtId="166" fontId="13" fillId="0" borderId="0" xfId="47436" applyNumberFormat="1" applyFont="1" applyFill="1" applyBorder="1"/>
    <xf numFmtId="166" fontId="13" fillId="0" borderId="48" xfId="47436" applyNumberFormat="1" applyFont="1" applyBorder="1"/>
    <xf numFmtId="166" fontId="13" fillId="0" borderId="43" xfId="47436" applyNumberFormat="1" applyFont="1" applyBorder="1"/>
    <xf numFmtId="9" fontId="13" fillId="0" borderId="43" xfId="137" applyFont="1" applyFill="1" applyBorder="1"/>
    <xf numFmtId="43" fontId="13" fillId="0" borderId="79" xfId="31" applyFont="1" applyFill="1" applyBorder="1" applyAlignment="1">
      <alignment horizontal="right" vertical="center" wrapText="1"/>
    </xf>
    <xf numFmtId="166" fontId="18" fillId="0" borderId="31" xfId="31" applyNumberFormat="1" applyFont="1" applyFill="1" applyBorder="1" applyAlignment="1">
      <alignment horizontal="center"/>
    </xf>
    <xf numFmtId="0" fontId="13" fillId="0" borderId="0" xfId="0" applyFont="1" applyFill="1" applyAlignment="1">
      <alignment vertical="top" wrapText="1"/>
    </xf>
    <xf numFmtId="167" fontId="18" fillId="0" borderId="20" xfId="51" applyNumberFormat="1" applyFont="1" applyFill="1" applyBorder="1" applyAlignment="1">
      <alignment vertical="top" wrapText="1"/>
    </xf>
    <xf numFmtId="43" fontId="18" fillId="0" borderId="0" xfId="31" applyFont="1" applyFill="1" applyBorder="1"/>
    <xf numFmtId="10" fontId="0" fillId="0" borderId="0" xfId="0" applyNumberFormat="1"/>
    <xf numFmtId="166" fontId="13" fillId="0" borderId="51" xfId="31" applyNumberFormat="1" applyFont="1" applyBorder="1"/>
    <xf numFmtId="0" fontId="177" fillId="0" borderId="0" xfId="0" applyFont="1" applyFill="1" applyBorder="1" applyAlignment="1">
      <alignment horizontal="center" vertical="center" wrapText="1"/>
    </xf>
    <xf numFmtId="0" fontId="33" fillId="0" borderId="8" xfId="0" applyFont="1" applyBorder="1" applyAlignment="1">
      <alignment horizontal="center" wrapText="1"/>
    </xf>
    <xf numFmtId="0" fontId="33" fillId="0" borderId="8" xfId="0" applyFont="1" applyBorder="1" applyAlignment="1">
      <alignment horizontal="center" wrapText="1"/>
    </xf>
    <xf numFmtId="166" fontId="13" fillId="0" borderId="31" xfId="47436" applyNumberFormat="1" applyFont="1" applyFill="1" applyBorder="1"/>
    <xf numFmtId="0" fontId="37" fillId="0" borderId="32" xfId="0" applyFont="1" applyFill="1" applyBorder="1"/>
    <xf numFmtId="166" fontId="13" fillId="0" borderId="49" xfId="47358" applyNumberFormat="1" applyFont="1" applyFill="1" applyBorder="1"/>
    <xf numFmtId="0" fontId="167" fillId="50" borderId="18" xfId="0" applyFont="1" applyFill="1" applyBorder="1"/>
    <xf numFmtId="0" fontId="167" fillId="50" borderId="41" xfId="0" applyFont="1" applyFill="1" applyBorder="1"/>
    <xf numFmtId="0" fontId="33" fillId="42" borderId="75" xfId="0" applyFont="1" applyFill="1" applyBorder="1" applyAlignment="1"/>
    <xf numFmtId="0" fontId="18" fillId="42" borderId="74" xfId="0" applyFont="1" applyFill="1" applyBorder="1" applyAlignment="1"/>
    <xf numFmtId="0" fontId="33" fillId="0" borderId="49" xfId="0" applyNumberFormat="1" applyFont="1" applyFill="1" applyBorder="1" applyAlignment="1">
      <alignment horizontal="center" vertical="center" wrapText="1"/>
    </xf>
    <xf numFmtId="0" fontId="33" fillId="0" borderId="74" xfId="0" applyFont="1" applyBorder="1"/>
    <xf numFmtId="166" fontId="18" fillId="0" borderId="74" xfId="31" applyNumberFormat="1" applyFont="1" applyFill="1" applyBorder="1"/>
    <xf numFmtId="180" fontId="18" fillId="0" borderId="74" xfId="31" applyNumberFormat="1" applyFont="1" applyFill="1" applyBorder="1"/>
    <xf numFmtId="0" fontId="18" fillId="0" borderId="74" xfId="133" applyFont="1" applyFill="1" applyBorder="1"/>
    <xf numFmtId="0" fontId="18" fillId="42" borderId="49" xfId="0" applyFont="1" applyFill="1" applyBorder="1" applyAlignment="1"/>
    <xf numFmtId="166" fontId="33" fillId="0" borderId="8" xfId="31" applyNumberFormat="1" applyFont="1" applyFill="1" applyBorder="1" applyAlignment="1"/>
    <xf numFmtId="166" fontId="13" fillId="0" borderId="63" xfId="31" applyNumberFormat="1" applyFont="1" applyBorder="1"/>
    <xf numFmtId="166" fontId="13" fillId="0" borderId="45" xfId="31" applyNumberFormat="1" applyFont="1" applyBorder="1"/>
    <xf numFmtId="0" fontId="37" fillId="0" borderId="40" xfId="0" applyFont="1" applyBorder="1"/>
    <xf numFmtId="37" fontId="37" fillId="0" borderId="18" xfId="31" applyNumberFormat="1" applyFont="1" applyBorder="1"/>
    <xf numFmtId="37" fontId="37" fillId="0" borderId="41" xfId="31" applyNumberFormat="1" applyFont="1" applyBorder="1"/>
    <xf numFmtId="0" fontId="37" fillId="23" borderId="47" xfId="0" applyFont="1" applyFill="1" applyBorder="1"/>
    <xf numFmtId="37" fontId="13" fillId="0" borderId="48" xfId="31" applyNumberFormat="1" applyFont="1" applyBorder="1"/>
    <xf numFmtId="166" fontId="13" fillId="0" borderId="64" xfId="31" applyNumberFormat="1" applyFont="1" applyBorder="1"/>
    <xf numFmtId="0" fontId="37" fillId="23" borderId="26" xfId="0" applyFont="1" applyFill="1" applyBorder="1" applyAlignment="1">
      <alignment vertical="center"/>
    </xf>
    <xf numFmtId="166" fontId="13" fillId="0" borderId="48" xfId="31" applyNumberFormat="1" applyFont="1" applyBorder="1"/>
    <xf numFmtId="166" fontId="37" fillId="0" borderId="8" xfId="332" applyNumberFormat="1" applyFont="1" applyFill="1" applyBorder="1" applyAlignment="1">
      <alignment horizontal="center" vertical="top" wrapText="1"/>
    </xf>
    <xf numFmtId="167" fontId="37" fillId="0" borderId="8" xfId="51" applyNumberFormat="1" applyFont="1" applyFill="1" applyBorder="1" applyAlignment="1">
      <alignment horizontal="justify" vertical="top" wrapText="1"/>
    </xf>
    <xf numFmtId="166" fontId="37" fillId="0" borderId="79" xfId="31" applyNumberFormat="1" applyFont="1" applyFill="1" applyBorder="1" applyAlignment="1">
      <alignment horizontal="right" vertical="center" wrapText="1"/>
    </xf>
    <xf numFmtId="44" fontId="37" fillId="0" borderId="8" xfId="51" applyNumberFormat="1" applyFont="1" applyFill="1" applyBorder="1" applyAlignment="1">
      <alignment horizontal="justify" vertical="top" wrapText="1"/>
    </xf>
    <xf numFmtId="43" fontId="33" fillId="0" borderId="8" xfId="31" quotePrefix="1" applyFont="1" applyBorder="1" applyAlignment="1">
      <alignment horizontal="center" wrapText="1"/>
    </xf>
    <xf numFmtId="0" fontId="18" fillId="113" borderId="0" xfId="0" applyFont="1" applyFill="1"/>
    <xf numFmtId="166" fontId="18" fillId="113" borderId="0" xfId="31" applyNumberFormat="1" applyFont="1" applyFill="1"/>
    <xf numFmtId="0" fontId="59" fillId="0" borderId="107" xfId="0" applyFont="1" applyBorder="1" applyAlignment="1">
      <alignment horizontal="center" wrapText="1"/>
    </xf>
    <xf numFmtId="0" fontId="92" fillId="50" borderId="43" xfId="0" applyFont="1" applyFill="1" applyBorder="1" applyAlignment="1">
      <alignment horizontal="center" wrapText="1"/>
    </xf>
    <xf numFmtId="167" fontId="59" fillId="0" borderId="43" xfId="495" applyNumberFormat="1" applyFont="1" applyFill="1" applyBorder="1"/>
    <xf numFmtId="167" fontId="59" fillId="0" borderId="103" xfId="495" applyNumberFormat="1" applyFont="1" applyFill="1" applyBorder="1"/>
    <xf numFmtId="167" fontId="59" fillId="0" borderId="55" xfId="51" applyNumberFormat="1" applyFont="1" applyFill="1" applyBorder="1"/>
    <xf numFmtId="44" fontId="59" fillId="0" borderId="59" xfId="51" applyFont="1" applyFill="1" applyBorder="1"/>
    <xf numFmtId="44" fontId="59" fillId="0" borderId="58" xfId="51" applyFont="1" applyFill="1" applyBorder="1"/>
    <xf numFmtId="0" fontId="92" fillId="50" borderId="46" xfId="0" applyFont="1" applyFill="1" applyBorder="1" applyAlignment="1">
      <alignment horizontal="center" wrapText="1"/>
    </xf>
    <xf numFmtId="0" fontId="93" fillId="0" borderId="19" xfId="0" applyFont="1" applyBorder="1" applyAlignment="1">
      <alignment horizontal="center"/>
    </xf>
    <xf numFmtId="0" fontId="64" fillId="0" borderId="51" xfId="0" applyFont="1" applyBorder="1"/>
    <xf numFmtId="167" fontId="64" fillId="0" borderId="51" xfId="495" applyNumberFormat="1" applyFont="1" applyBorder="1"/>
    <xf numFmtId="167" fontId="64" fillId="23" borderId="51" xfId="495" applyNumberFormat="1" applyFont="1" applyFill="1" applyBorder="1" applyAlignment="1">
      <alignment horizontal="justify" vertical="top" wrapText="1"/>
    </xf>
    <xf numFmtId="165" fontId="59" fillId="0" borderId="58" xfId="0" applyNumberFormat="1" applyFont="1" applyFill="1" applyBorder="1" applyAlignment="1">
      <alignment horizontal="center" vertical="center" wrapText="1"/>
    </xf>
    <xf numFmtId="0" fontId="33" fillId="0" borderId="48" xfId="0" applyFont="1" applyBorder="1" applyAlignment="1">
      <alignment horizontal="center"/>
    </xf>
    <xf numFmtId="0" fontId="13" fillId="0" borderId="52" xfId="0" quotePrefix="1" applyFont="1" applyBorder="1" applyAlignment="1">
      <alignment horizontal="left" wrapText="1"/>
    </xf>
    <xf numFmtId="42" fontId="13" fillId="0" borderId="20" xfId="0" applyNumberFormat="1" applyFont="1" applyFill="1" applyBorder="1" applyAlignment="1">
      <alignment horizontal="right" wrapText="1"/>
    </xf>
    <xf numFmtId="42" fontId="13" fillId="0" borderId="20" xfId="0" applyNumberFormat="1" applyFont="1" applyBorder="1" applyAlignment="1">
      <alignment horizontal="right" wrapText="1"/>
    </xf>
    <xf numFmtId="9" fontId="13" fillId="0" borderId="20" xfId="0" applyNumberFormat="1" applyFont="1" applyBorder="1" applyAlignment="1">
      <alignment horizontal="right" wrapText="1"/>
    </xf>
    <xf numFmtId="42" fontId="13" fillId="0" borderId="20" xfId="0" applyNumberFormat="1" applyFont="1" applyFill="1" applyBorder="1" applyAlignment="1">
      <alignment horizontal="left" wrapText="1"/>
    </xf>
    <xf numFmtId="0" fontId="33" fillId="0" borderId="0" xfId="0" applyFont="1" applyBorder="1" applyAlignment="1">
      <alignment horizontal="centerContinuous"/>
    </xf>
    <xf numFmtId="6" fontId="13" fillId="0" borderId="57" xfId="0" applyNumberFormat="1" applyFont="1" applyFill="1" applyBorder="1" applyAlignment="1">
      <alignment horizontal="left" wrapText="1"/>
    </xf>
    <xf numFmtId="6" fontId="13" fillId="0" borderId="48" xfId="0" applyNumberFormat="1" applyFont="1" applyFill="1" applyBorder="1" applyAlignment="1">
      <alignment horizontal="left" wrapText="1"/>
    </xf>
    <xf numFmtId="9" fontId="13" fillId="0" borderId="48" xfId="0" quotePrefix="1" applyNumberFormat="1" applyFont="1" applyFill="1" applyBorder="1" applyAlignment="1">
      <alignment horizontal="left" wrapText="1"/>
    </xf>
    <xf numFmtId="9" fontId="13" fillId="0" borderId="48" xfId="0" applyNumberFormat="1" applyFont="1" applyFill="1" applyBorder="1" applyAlignment="1">
      <alignment horizontal="left" wrapText="1"/>
    </xf>
    <xf numFmtId="0" fontId="13" fillId="23" borderId="48" xfId="0" applyFont="1" applyFill="1" applyBorder="1" applyAlignment="1">
      <alignment horizontal="center" wrapText="1"/>
    </xf>
    <xf numFmtId="9" fontId="37" fillId="0" borderId="48" xfId="0" applyNumberFormat="1" applyFont="1" applyFill="1" applyBorder="1" applyAlignment="1">
      <alignment horizontal="right" wrapText="1"/>
    </xf>
    <xf numFmtId="9" fontId="13" fillId="0" borderId="48" xfId="0" applyNumberFormat="1" applyFont="1" applyFill="1" applyBorder="1" applyAlignment="1">
      <alignment horizontal="right" wrapText="1"/>
    </xf>
    <xf numFmtId="0" fontId="37" fillId="0" borderId="30" xfId="0" applyFont="1" applyBorder="1" applyAlignment="1">
      <alignment vertical="top" wrapText="1"/>
    </xf>
    <xf numFmtId="42" fontId="53" fillId="0" borderId="49" xfId="0" applyNumberFormat="1" applyFont="1" applyBorder="1" applyAlignment="1">
      <alignment horizontal="right" wrapText="1"/>
    </xf>
    <xf numFmtId="10" fontId="53" fillId="0" borderId="49" xfId="0" applyNumberFormat="1" applyFont="1" applyBorder="1" applyAlignment="1">
      <alignment horizontal="right" wrapText="1"/>
    </xf>
    <xf numFmtId="9" fontId="53" fillId="0" borderId="31" xfId="0" applyNumberFormat="1" applyFont="1" applyFill="1" applyBorder="1" applyAlignment="1">
      <alignment horizontal="right" wrapText="1"/>
    </xf>
    <xf numFmtId="0" fontId="37" fillId="0" borderId="71" xfId="0" applyFont="1" applyBorder="1" applyAlignment="1">
      <alignment horizontal="center" vertical="center" wrapText="1"/>
    </xf>
    <xf numFmtId="3" fontId="18" fillId="0" borderId="20" xfId="0" applyNumberFormat="1" applyFont="1" applyFill="1" applyBorder="1"/>
    <xf numFmtId="10" fontId="18" fillId="0" borderId="20" xfId="1259" applyNumberFormat="1" applyFont="1" applyFill="1" applyBorder="1"/>
    <xf numFmtId="0" fontId="37" fillId="0" borderId="49" xfId="0" applyFont="1" applyBorder="1" applyAlignment="1">
      <alignment horizontal="center"/>
    </xf>
    <xf numFmtId="0" fontId="37" fillId="0" borderId="31" xfId="0" applyFont="1" applyBorder="1" applyAlignment="1">
      <alignment horizontal="center"/>
    </xf>
    <xf numFmtId="0" fontId="18" fillId="0" borderId="37" xfId="0" applyFont="1" applyFill="1" applyBorder="1"/>
    <xf numFmtId="10" fontId="18" fillId="0" borderId="57" xfId="1259" applyNumberFormat="1" applyFont="1" applyFill="1" applyBorder="1"/>
    <xf numFmtId="0" fontId="18" fillId="0" borderId="54" xfId="0" applyFont="1" applyFill="1" applyBorder="1"/>
    <xf numFmtId="10" fontId="18" fillId="0" borderId="48" xfId="1259" applyNumberFormat="1" applyFont="1" applyFill="1" applyBorder="1"/>
    <xf numFmtId="0" fontId="37" fillId="0" borderId="61" xfId="0" applyFont="1" applyBorder="1" applyAlignment="1"/>
    <xf numFmtId="0" fontId="37" fillId="0" borderId="38" xfId="0" applyFont="1" applyBorder="1" applyAlignment="1"/>
    <xf numFmtId="0" fontId="37" fillId="0" borderId="30" xfId="0" applyFont="1" applyBorder="1" applyAlignment="1">
      <alignment horizontal="center"/>
    </xf>
    <xf numFmtId="3" fontId="18" fillId="0" borderId="52" xfId="0" applyNumberFormat="1" applyFont="1" applyFill="1" applyBorder="1"/>
    <xf numFmtId="3" fontId="18" fillId="0" borderId="57" xfId="0" applyNumberFormat="1" applyFont="1" applyFill="1" applyBorder="1"/>
    <xf numFmtId="3" fontId="18" fillId="0" borderId="47" xfId="0" applyNumberFormat="1" applyFont="1" applyFill="1" applyBorder="1"/>
    <xf numFmtId="3" fontId="18" fillId="0" borderId="48" xfId="0" applyNumberFormat="1" applyFont="1" applyFill="1" applyBorder="1"/>
    <xf numFmtId="10" fontId="18" fillId="0" borderId="52" xfId="1259" applyNumberFormat="1" applyFont="1" applyFill="1" applyBorder="1"/>
    <xf numFmtId="10" fontId="18" fillId="0" borderId="47" xfId="1259" applyNumberFormat="1" applyFont="1" applyFill="1" applyBorder="1" applyAlignment="1">
      <alignment horizontal="right"/>
    </xf>
    <xf numFmtId="10" fontId="18" fillId="0" borderId="47" xfId="1259" applyNumberFormat="1" applyFont="1" applyFill="1" applyBorder="1"/>
    <xf numFmtId="0" fontId="37" fillId="0" borderId="38" xfId="327" applyFont="1" applyBorder="1" applyAlignment="1"/>
    <xf numFmtId="3" fontId="33" fillId="0" borderId="110" xfId="0" applyNumberFormat="1" applyFont="1" applyFill="1" applyBorder="1"/>
    <xf numFmtId="3" fontId="33" fillId="0" borderId="71" xfId="0" applyNumberFormat="1" applyFont="1" applyFill="1" applyBorder="1"/>
    <xf numFmtId="3" fontId="33" fillId="0" borderId="70" xfId="0" applyNumberFormat="1" applyFont="1" applyFill="1" applyBorder="1"/>
    <xf numFmtId="10" fontId="33" fillId="0" borderId="110" xfId="1259" applyNumberFormat="1" applyFont="1" applyFill="1" applyBorder="1"/>
    <xf numFmtId="10" fontId="33" fillId="0" borderId="71" xfId="1259" applyNumberFormat="1" applyFont="1" applyFill="1" applyBorder="1"/>
    <xf numFmtId="10" fontId="33" fillId="0" borderId="70" xfId="1259" applyNumberFormat="1" applyFont="1" applyFill="1" applyBorder="1"/>
    <xf numFmtId="0" fontId="18" fillId="0" borderId="55" xfId="0" applyFont="1" applyFill="1" applyBorder="1"/>
    <xf numFmtId="3" fontId="18" fillId="0" borderId="30" xfId="0" applyNumberFormat="1" applyFont="1" applyFill="1" applyBorder="1"/>
    <xf numFmtId="3" fontId="18" fillId="0" borderId="49" xfId="0" applyNumberFormat="1" applyFont="1" applyFill="1" applyBorder="1"/>
    <xf numFmtId="3" fontId="18" fillId="0" borderId="31" xfId="0" applyNumberFormat="1" applyFont="1" applyFill="1" applyBorder="1"/>
    <xf numFmtId="10" fontId="18" fillId="0" borderId="30" xfId="1259" applyNumberFormat="1" applyFont="1" applyFill="1" applyBorder="1"/>
    <xf numFmtId="10" fontId="18" fillId="0" borderId="49" xfId="1259" applyNumberFormat="1" applyFont="1" applyFill="1" applyBorder="1"/>
    <xf numFmtId="10" fontId="18" fillId="0" borderId="31" xfId="1259" applyNumberFormat="1" applyFont="1" applyFill="1" applyBorder="1"/>
    <xf numFmtId="0" fontId="13" fillId="0" borderId="20" xfId="47251" applyFont="1" applyFill="1" applyBorder="1" applyAlignment="1">
      <alignment horizontal="center" vertical="center" wrapText="1"/>
    </xf>
    <xf numFmtId="3" fontId="13" fillId="0" borderId="20" xfId="328" applyNumberFormat="1" applyFont="1" applyFill="1" applyBorder="1" applyAlignment="1">
      <alignment horizontal="center" vertical="top" wrapText="1"/>
    </xf>
    <xf numFmtId="0" fontId="37" fillId="0" borderId="49" xfId="328" applyFont="1" applyFill="1" applyBorder="1" applyAlignment="1">
      <alignment horizontal="center" vertical="center" wrapText="1"/>
    </xf>
    <xf numFmtId="3" fontId="37" fillId="0" borderId="49" xfId="328" applyNumberFormat="1" applyFont="1" applyFill="1" applyBorder="1" applyAlignment="1">
      <alignment horizontal="center" vertical="center" wrapText="1"/>
    </xf>
    <xf numFmtId="0" fontId="13" fillId="0" borderId="0" xfId="328" applyFont="1" applyFill="1" applyBorder="1"/>
    <xf numFmtId="0" fontId="13" fillId="23" borderId="71" xfId="47402" applyFont="1" applyFill="1" applyBorder="1" applyAlignment="1">
      <alignment horizontal="center" vertical="center"/>
    </xf>
    <xf numFmtId="3" fontId="37" fillId="0" borderId="71" xfId="328" applyNumberFormat="1" applyFont="1" applyFill="1" applyBorder="1" applyAlignment="1">
      <alignment horizontal="center"/>
    </xf>
    <xf numFmtId="0" fontId="13" fillId="0" borderId="49" xfId="47402" applyFont="1" applyFill="1" applyBorder="1" applyAlignment="1">
      <alignment horizontal="center" vertical="center"/>
    </xf>
    <xf numFmtId="3" fontId="13" fillId="0" borderId="49" xfId="328" applyNumberFormat="1" applyFont="1" applyFill="1" applyBorder="1" applyAlignment="1">
      <alignment horizontal="center" vertical="top" wrapText="1"/>
    </xf>
    <xf numFmtId="0" fontId="18" fillId="0" borderId="37" xfId="47405" applyFont="1" applyBorder="1" applyAlignment="1">
      <alignment horizontal="left" wrapText="1"/>
    </xf>
    <xf numFmtId="0" fontId="18" fillId="0" borderId="54" xfId="47405" applyFont="1" applyBorder="1" applyAlignment="1">
      <alignment horizontal="left" wrapText="1"/>
    </xf>
    <xf numFmtId="0" fontId="18" fillId="0" borderId="55" xfId="47405" applyFont="1" applyBorder="1" applyAlignment="1">
      <alignment horizontal="left" wrapText="1"/>
    </xf>
    <xf numFmtId="0" fontId="37" fillId="0" borderId="38" xfId="328" applyFont="1" applyFill="1" applyBorder="1" applyAlignment="1">
      <alignment horizontal="left"/>
    </xf>
    <xf numFmtId="0" fontId="37" fillId="0" borderId="30" xfId="328" applyFont="1" applyFill="1" applyBorder="1" applyAlignment="1">
      <alignment horizontal="center" vertical="center" wrapText="1"/>
    </xf>
    <xf numFmtId="0" fontId="37" fillId="0" borderId="31" xfId="328" applyFont="1" applyFill="1" applyBorder="1" applyAlignment="1">
      <alignment horizontal="center" vertical="center" wrapText="1"/>
    </xf>
    <xf numFmtId="0" fontId="13" fillId="0" borderId="52" xfId="47251" applyFont="1" applyFill="1" applyBorder="1" applyAlignment="1">
      <alignment horizontal="center" vertical="center" wrapText="1"/>
    </xf>
    <xf numFmtId="0" fontId="13" fillId="0" borderId="57" xfId="47402" applyFont="1" applyFill="1" applyBorder="1" applyAlignment="1">
      <alignment horizontal="center" vertical="center"/>
    </xf>
    <xf numFmtId="0" fontId="13" fillId="0" borderId="47" xfId="47251" applyFont="1" applyFill="1" applyBorder="1" applyAlignment="1">
      <alignment horizontal="center" vertical="center" wrapText="1"/>
    </xf>
    <xf numFmtId="0" fontId="13" fillId="0" borderId="48" xfId="47402" applyFont="1" applyFill="1" applyBorder="1" applyAlignment="1">
      <alignment horizontal="center" vertical="center"/>
    </xf>
    <xf numFmtId="0" fontId="13" fillId="0" borderId="30" xfId="47251" applyFont="1" applyFill="1" applyBorder="1" applyAlignment="1">
      <alignment horizontal="center" vertical="center" wrapText="1"/>
    </xf>
    <xf numFmtId="0" fontId="13" fillId="0" borderId="31" xfId="47402" applyFont="1" applyFill="1" applyBorder="1" applyAlignment="1">
      <alignment horizontal="center" vertical="center"/>
    </xf>
    <xf numFmtId="0" fontId="13" fillId="23" borderId="110" xfId="47402" applyFont="1" applyFill="1" applyBorder="1" applyAlignment="1">
      <alignment horizontal="center" vertical="center"/>
    </xf>
    <xf numFmtId="0" fontId="13" fillId="23" borderId="70" xfId="47402" applyFont="1" applyFill="1" applyBorder="1" applyAlignment="1">
      <alignment horizontal="center" vertical="center"/>
    </xf>
    <xf numFmtId="167" fontId="13" fillId="0" borderId="111" xfId="51" applyNumberFormat="1" applyFont="1" applyFill="1" applyBorder="1"/>
    <xf numFmtId="167" fontId="13" fillId="0" borderId="62" xfId="51" applyNumberFormat="1" applyFont="1" applyFill="1" applyBorder="1"/>
    <xf numFmtId="167" fontId="13" fillId="0" borderId="65" xfId="51" applyNumberFormat="1" applyFont="1" applyFill="1" applyBorder="1"/>
    <xf numFmtId="167" fontId="37" fillId="0" borderId="72" xfId="51" applyNumberFormat="1" applyFont="1" applyFill="1" applyBorder="1" applyAlignment="1">
      <alignment horizontal="center"/>
    </xf>
    <xf numFmtId="3" fontId="37" fillId="0" borderId="30" xfId="328" applyNumberFormat="1" applyFont="1" applyFill="1" applyBorder="1" applyAlignment="1">
      <alignment horizontal="center" vertical="center" wrapText="1"/>
    </xf>
    <xf numFmtId="3" fontId="37" fillId="0" borderId="31" xfId="328" applyNumberFormat="1" applyFont="1" applyFill="1" applyBorder="1" applyAlignment="1">
      <alignment horizontal="center" vertical="center" wrapText="1"/>
    </xf>
    <xf numFmtId="3" fontId="13" fillId="0" borderId="52" xfId="328" applyNumberFormat="1" applyFont="1" applyFill="1" applyBorder="1" applyAlignment="1">
      <alignment horizontal="center" vertical="top" wrapText="1"/>
    </xf>
    <xf numFmtId="3" fontId="13" fillId="0" borderId="57" xfId="328" applyNumberFormat="1" applyFont="1" applyFill="1" applyBorder="1" applyAlignment="1">
      <alignment horizontal="center" vertical="top" wrapText="1"/>
    </xf>
    <xf numFmtId="3" fontId="13" fillId="0" borderId="47" xfId="328" applyNumberFormat="1" applyFont="1" applyFill="1" applyBorder="1" applyAlignment="1">
      <alignment horizontal="center" vertical="top" wrapText="1"/>
    </xf>
    <xf numFmtId="3" fontId="13" fillId="0" borderId="48" xfId="328" applyNumberFormat="1" applyFont="1" applyFill="1" applyBorder="1" applyAlignment="1">
      <alignment horizontal="center" vertical="top" wrapText="1"/>
    </xf>
    <xf numFmtId="3" fontId="13" fillId="0" borderId="30" xfId="328" applyNumberFormat="1" applyFont="1" applyFill="1" applyBorder="1" applyAlignment="1">
      <alignment horizontal="center" vertical="top" wrapText="1"/>
    </xf>
    <xf numFmtId="3" fontId="13" fillId="0" borderId="31" xfId="328" applyNumberFormat="1" applyFont="1" applyFill="1" applyBorder="1" applyAlignment="1">
      <alignment horizontal="center" vertical="top" wrapText="1"/>
    </xf>
    <xf numFmtId="3" fontId="37" fillId="0" borderId="110" xfId="328" applyNumberFormat="1" applyFont="1" applyFill="1" applyBorder="1" applyAlignment="1">
      <alignment horizontal="center"/>
    </xf>
    <xf numFmtId="3" fontId="37" fillId="0" borderId="70" xfId="328" applyNumberFormat="1" applyFont="1" applyFill="1" applyBorder="1" applyAlignment="1">
      <alignment horizontal="center"/>
    </xf>
    <xf numFmtId="3" fontId="18" fillId="0" borderId="20" xfId="327" applyNumberFormat="1" applyFont="1" applyBorder="1" applyAlignment="1">
      <alignment horizontal="center" vertical="center"/>
    </xf>
    <xf numFmtId="3" fontId="18" fillId="0" borderId="20" xfId="327" applyNumberFormat="1" applyFont="1" applyBorder="1" applyAlignment="1">
      <alignment horizontal="right" vertical="center"/>
    </xf>
    <xf numFmtId="3" fontId="18" fillId="0" borderId="20" xfId="329" applyNumberFormat="1" applyFont="1" applyFill="1" applyBorder="1" applyAlignment="1">
      <alignment horizontal="right" vertical="center"/>
    </xf>
    <xf numFmtId="10" fontId="18" fillId="0" borderId="20" xfId="327" applyNumberFormat="1" applyFont="1" applyBorder="1" applyAlignment="1">
      <alignment horizontal="right" vertical="center"/>
    </xf>
    <xf numFmtId="0" fontId="37" fillId="0" borderId="49" xfId="0" applyFont="1" applyBorder="1" applyAlignment="1">
      <alignment horizontal="center" wrapText="1"/>
    </xf>
    <xf numFmtId="0" fontId="37" fillId="0" borderId="40" xfId="0" applyFont="1" applyBorder="1" applyAlignment="1">
      <alignment horizontal="center" vertical="center" wrapText="1"/>
    </xf>
    <xf numFmtId="3" fontId="37" fillId="0" borderId="18" xfId="0" applyNumberFormat="1" applyFont="1" applyBorder="1" applyAlignment="1">
      <alignment horizontal="center" wrapText="1"/>
    </xf>
    <xf numFmtId="0" fontId="37" fillId="0" borderId="18" xfId="0" applyFont="1" applyBorder="1" applyAlignment="1">
      <alignment horizontal="center" wrapText="1"/>
    </xf>
    <xf numFmtId="3" fontId="37" fillId="0" borderId="41" xfId="0" applyNumberFormat="1" applyFont="1" applyBorder="1" applyAlignment="1">
      <alignment horizontal="center" wrapText="1"/>
    </xf>
    <xf numFmtId="14" fontId="37" fillId="0" borderId="52" xfId="0" applyNumberFormat="1" applyFont="1" applyFill="1" applyBorder="1" applyAlignment="1">
      <alignment horizontal="left"/>
    </xf>
    <xf numFmtId="10" fontId="18" fillId="0" borderId="57" xfId="327" applyNumberFormat="1" applyFont="1" applyBorder="1" applyAlignment="1">
      <alignment horizontal="right" vertical="center"/>
    </xf>
    <xf numFmtId="14" fontId="37" fillId="0" borderId="47" xfId="0" applyNumberFormat="1" applyFont="1" applyFill="1" applyBorder="1" applyAlignment="1">
      <alignment horizontal="left"/>
    </xf>
    <xf numFmtId="10" fontId="18" fillId="0" borderId="48" xfId="327" applyNumberFormat="1" applyFont="1" applyBorder="1" applyAlignment="1">
      <alignment horizontal="right" vertical="center"/>
    </xf>
    <xf numFmtId="14" fontId="37" fillId="0" borderId="30" xfId="0" applyNumberFormat="1" applyFont="1" applyFill="1" applyBorder="1" applyAlignment="1">
      <alignment horizontal="left"/>
    </xf>
    <xf numFmtId="3" fontId="18" fillId="0" borderId="49" xfId="327" applyNumberFormat="1" applyFont="1" applyFill="1" applyBorder="1" applyAlignment="1">
      <alignment horizontal="center" vertical="center"/>
    </xf>
    <xf numFmtId="3" fontId="18" fillId="0" borderId="49" xfId="327" applyNumberFormat="1" applyFont="1" applyFill="1" applyBorder="1" applyAlignment="1">
      <alignment horizontal="right" vertical="center"/>
    </xf>
    <xf numFmtId="3" fontId="18" fillId="0" borderId="49" xfId="327" applyNumberFormat="1" applyFont="1" applyBorder="1" applyAlignment="1">
      <alignment horizontal="right" vertical="center"/>
    </xf>
    <xf numFmtId="3" fontId="18" fillId="0" borderId="49" xfId="329" applyNumberFormat="1" applyFont="1" applyFill="1" applyBorder="1" applyAlignment="1">
      <alignment horizontal="right" vertical="center"/>
    </xf>
    <xf numFmtId="10" fontId="18" fillId="0" borderId="49" xfId="327" applyNumberFormat="1" applyFont="1" applyBorder="1" applyAlignment="1">
      <alignment horizontal="right" vertical="center"/>
    </xf>
    <xf numFmtId="10" fontId="18" fillId="0" borderId="31" xfId="327" applyNumberFormat="1" applyFont="1" applyBorder="1" applyAlignment="1">
      <alignment horizontal="right" vertical="center"/>
    </xf>
    <xf numFmtId="2" fontId="26" fillId="0" borderId="20" xfId="0" applyNumberFormat="1" applyFont="1" applyFill="1" applyBorder="1" applyAlignment="1">
      <alignment horizontal="center" wrapText="1"/>
    </xf>
    <xf numFmtId="1" fontId="26" fillId="0" borderId="20" xfId="0" applyNumberFormat="1" applyFont="1" applyFill="1" applyBorder="1" applyAlignment="1">
      <alignment horizontal="center" wrapText="1"/>
    </xf>
    <xf numFmtId="0" fontId="37" fillId="0" borderId="49" xfId="0" applyFont="1" applyFill="1" applyBorder="1" applyAlignment="1">
      <alignment horizontal="center" wrapText="1"/>
    </xf>
    <xf numFmtId="0" fontId="37" fillId="0" borderId="35" xfId="0" applyFont="1" applyBorder="1" applyAlignment="1">
      <alignment horizontal="center" wrapText="1"/>
    </xf>
    <xf numFmtId="0" fontId="13" fillId="0" borderId="52" xfId="0" applyFont="1" applyFill="1" applyBorder="1" applyAlignment="1">
      <alignment horizontal="center" wrapText="1"/>
    </xf>
    <xf numFmtId="0" fontId="13" fillId="0" borderId="30" xfId="0" applyFont="1" applyFill="1" applyBorder="1" applyAlignment="1">
      <alignment horizontal="center" wrapText="1"/>
    </xf>
    <xf numFmtId="2" fontId="26" fillId="0" borderId="49" xfId="0" applyNumberFormat="1" applyFont="1" applyFill="1" applyBorder="1" applyAlignment="1">
      <alignment horizontal="center" wrapText="1"/>
    </xf>
    <xf numFmtId="0" fontId="37" fillId="0" borderId="35" xfId="0" applyFont="1" applyFill="1" applyBorder="1" applyAlignment="1">
      <alignment horizontal="center" wrapText="1"/>
    </xf>
    <xf numFmtId="1" fontId="26" fillId="0" borderId="49" xfId="0" applyNumberFormat="1" applyFont="1" applyFill="1" applyBorder="1" applyAlignment="1">
      <alignment horizontal="center" wrapText="1"/>
    </xf>
    <xf numFmtId="8" fontId="26" fillId="0" borderId="20" xfId="0" applyNumberFormat="1" applyFont="1" applyFill="1" applyBorder="1" applyAlignment="1">
      <alignment horizontal="center" wrapText="1"/>
    </xf>
    <xf numFmtId="8" fontId="26" fillId="0" borderId="57" xfId="0" applyNumberFormat="1" applyFont="1" applyFill="1" applyBorder="1" applyAlignment="1">
      <alignment horizontal="center" wrapText="1"/>
    </xf>
    <xf numFmtId="8" fontId="26" fillId="0" borderId="49" xfId="0" applyNumberFormat="1" applyFont="1" applyFill="1" applyBorder="1" applyAlignment="1">
      <alignment horizontal="center" wrapText="1"/>
    </xf>
    <xf numFmtId="8" fontId="26" fillId="0" borderId="31" xfId="0" applyNumberFormat="1" applyFont="1" applyFill="1" applyBorder="1" applyAlignment="1">
      <alignment horizontal="center" wrapText="1"/>
    </xf>
    <xf numFmtId="0" fontId="37" fillId="0" borderId="110" xfId="0" applyFont="1" applyFill="1" applyBorder="1" applyAlignment="1">
      <alignment horizontal="center" wrapText="1"/>
    </xf>
    <xf numFmtId="0" fontId="37" fillId="0" borderId="71" xfId="0" applyFont="1" applyFill="1" applyBorder="1" applyAlignment="1">
      <alignment horizontal="center" wrapText="1"/>
    </xf>
    <xf numFmtId="0" fontId="37" fillId="0" borderId="70" xfId="0" applyFont="1" applyFill="1" applyBorder="1" applyAlignment="1">
      <alignment horizontal="center" wrapText="1"/>
    </xf>
    <xf numFmtId="2" fontId="53" fillId="0" borderId="57" xfId="0" applyNumberFormat="1" applyFont="1" applyFill="1" applyBorder="1" applyAlignment="1">
      <alignment horizontal="center" wrapText="1"/>
    </xf>
    <xf numFmtId="2" fontId="53" fillId="0" borderId="31" xfId="0" applyNumberFormat="1" applyFont="1" applyFill="1" applyBorder="1" applyAlignment="1">
      <alignment horizontal="center" wrapText="1"/>
    </xf>
    <xf numFmtId="1" fontId="53" fillId="0" borderId="57" xfId="0" applyNumberFormat="1" applyFont="1" applyFill="1" applyBorder="1" applyAlignment="1">
      <alignment horizontal="center" wrapText="1"/>
    </xf>
    <xf numFmtId="1" fontId="53" fillId="0" borderId="31" xfId="0" applyNumberFormat="1" applyFont="1" applyFill="1" applyBorder="1" applyAlignment="1">
      <alignment horizontal="center" wrapText="1"/>
    </xf>
    <xf numFmtId="6" fontId="144" fillId="0" borderId="20" xfId="122" applyNumberFormat="1" applyFont="1" applyFill="1" applyBorder="1" applyAlignment="1">
      <alignment horizontal="center" wrapText="1"/>
    </xf>
    <xf numFmtId="10" fontId="145" fillId="0" borderId="0" xfId="0" applyNumberFormat="1" applyFont="1" applyBorder="1"/>
    <xf numFmtId="0" fontId="144" fillId="0" borderId="52" xfId="122" applyFont="1" applyBorder="1" applyAlignment="1">
      <alignment horizontal="right" wrapText="1"/>
    </xf>
    <xf numFmtId="6" fontId="144" fillId="0" borderId="57" xfId="122" applyNumberFormat="1" applyFont="1" applyFill="1" applyBorder="1" applyAlignment="1">
      <alignment horizontal="center" wrapText="1"/>
    </xf>
    <xf numFmtId="0" fontId="144" fillId="0" borderId="47" xfId="122" applyFont="1" applyBorder="1" applyAlignment="1">
      <alignment horizontal="right" wrapText="1"/>
    </xf>
    <xf numFmtId="6" fontId="144" fillId="0" borderId="48" xfId="122" applyNumberFormat="1" applyFont="1" applyFill="1" applyBorder="1" applyAlignment="1">
      <alignment horizontal="center" wrapText="1"/>
    </xf>
    <xf numFmtId="0" fontId="144" fillId="0" borderId="47" xfId="122" applyFont="1" applyBorder="1" applyAlignment="1">
      <alignment horizontal="right"/>
    </xf>
    <xf numFmtId="0" fontId="144" fillId="0" borderId="30" xfId="122" applyFont="1" applyBorder="1" applyAlignment="1">
      <alignment horizontal="right" wrapText="1"/>
    </xf>
    <xf numFmtId="6" fontId="144" fillId="0" borderId="49" xfId="122" applyNumberFormat="1" applyFont="1" applyFill="1" applyBorder="1" applyAlignment="1">
      <alignment horizontal="center" wrapText="1"/>
    </xf>
    <xf numFmtId="6" fontId="144" fillId="0" borderId="31" xfId="122" applyNumberFormat="1" applyFont="1" applyFill="1" applyBorder="1" applyAlignment="1">
      <alignment horizontal="center" wrapText="1"/>
    </xf>
    <xf numFmtId="8" fontId="26" fillId="0" borderId="20" xfId="0" applyNumberFormat="1" applyFont="1" applyFill="1" applyBorder="1" applyAlignment="1">
      <alignment horizontal="right" wrapText="1"/>
    </xf>
    <xf numFmtId="10" fontId="26" fillId="0" borderId="20" xfId="0" applyNumberFormat="1" applyFont="1" applyFill="1" applyBorder="1" applyAlignment="1">
      <alignment horizontal="center" wrapText="1"/>
    </xf>
    <xf numFmtId="6" fontId="26" fillId="0" borderId="20" xfId="0" applyNumberFormat="1" applyFont="1" applyFill="1" applyBorder="1" applyAlignment="1">
      <alignment horizontal="right" wrapText="1"/>
    </xf>
    <xf numFmtId="0" fontId="146" fillId="0" borderId="52" xfId="0" applyFont="1" applyBorder="1" applyAlignment="1">
      <alignment horizontal="right" vertical="center" wrapText="1"/>
    </xf>
    <xf numFmtId="10" fontId="26" fillId="0" borderId="57" xfId="0" applyNumberFormat="1" applyFont="1" applyFill="1" applyBorder="1" applyAlignment="1">
      <alignment horizontal="center" wrapText="1"/>
    </xf>
    <xf numFmtId="0" fontId="146" fillId="0" borderId="47" xfId="0" applyFont="1" applyBorder="1" applyAlignment="1">
      <alignment horizontal="right" vertical="center" wrapText="1"/>
    </xf>
    <xf numFmtId="10" fontId="26" fillId="0" borderId="48" xfId="0" applyNumberFormat="1" applyFont="1" applyFill="1" applyBorder="1" applyAlignment="1">
      <alignment horizontal="center" wrapText="1"/>
    </xf>
    <xf numFmtId="0" fontId="146" fillId="0" borderId="47" xfId="0" applyFont="1" applyBorder="1" applyAlignment="1">
      <alignment horizontal="right" vertical="center"/>
    </xf>
    <xf numFmtId="0" fontId="146" fillId="0" borderId="30" xfId="0" applyFont="1" applyBorder="1" applyAlignment="1">
      <alignment horizontal="right" vertical="center" wrapText="1"/>
    </xf>
    <xf numFmtId="8" fontId="26" fillId="0" borderId="49" xfId="0" applyNumberFormat="1" applyFont="1" applyFill="1" applyBorder="1" applyAlignment="1">
      <alignment horizontal="right" wrapText="1"/>
    </xf>
    <xf numFmtId="10" fontId="26" fillId="0" borderId="49" xfId="0" applyNumberFormat="1" applyFont="1" applyFill="1" applyBorder="1" applyAlignment="1">
      <alignment horizontal="center" wrapText="1"/>
    </xf>
    <xf numFmtId="6" fontId="26" fillId="0" borderId="49" xfId="0" applyNumberFormat="1" applyFont="1" applyFill="1" applyBorder="1" applyAlignment="1">
      <alignment horizontal="right" wrapText="1"/>
    </xf>
    <xf numFmtId="10" fontId="26" fillId="0" borderId="31" xfId="0" applyNumberFormat="1" applyFont="1" applyFill="1" applyBorder="1" applyAlignment="1">
      <alignment horizontal="center" wrapText="1"/>
    </xf>
    <xf numFmtId="0" fontId="86" fillId="0" borderId="40" xfId="122" applyFont="1" applyBorder="1" applyAlignment="1">
      <alignment horizontal="center" wrapText="1"/>
    </xf>
    <xf numFmtId="0" fontId="86" fillId="0" borderId="18" xfId="122" applyFont="1" applyBorder="1" applyAlignment="1">
      <alignment horizontal="center" wrapText="1"/>
    </xf>
    <xf numFmtId="0" fontId="86" fillId="0" borderId="41" xfId="122" applyFont="1" applyBorder="1" applyAlignment="1">
      <alignment horizontal="center" wrapText="1"/>
    </xf>
    <xf numFmtId="0" fontId="86" fillId="0" borderId="30" xfId="122" applyFont="1" applyBorder="1" applyAlignment="1">
      <alignment horizontal="center" wrapText="1"/>
    </xf>
    <xf numFmtId="0" fontId="86" fillId="0" borderId="49" xfId="122" applyFont="1" applyBorder="1" applyAlignment="1">
      <alignment horizontal="center" wrapText="1"/>
    </xf>
    <xf numFmtId="0" fontId="86" fillId="0" borderId="31" xfId="122" applyFont="1" applyBorder="1" applyAlignment="1">
      <alignment horizontal="center" wrapText="1"/>
    </xf>
    <xf numFmtId="3" fontId="13" fillId="0" borderId="20" xfId="0" applyNumberFormat="1" applyFont="1" applyFill="1" applyBorder="1"/>
    <xf numFmtId="0" fontId="53" fillId="0" borderId="49"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18" xfId="0" applyFont="1" applyBorder="1" applyAlignment="1">
      <alignment horizontal="center" vertical="center" wrapText="1"/>
    </xf>
    <xf numFmtId="0" fontId="53" fillId="0" borderId="41" xfId="0" applyFont="1" applyBorder="1" applyAlignment="1">
      <alignment horizontal="center" vertical="center" wrapText="1"/>
    </xf>
    <xf numFmtId="0" fontId="0" fillId="0" borderId="52" xfId="0" applyBorder="1"/>
    <xf numFmtId="3" fontId="13" fillId="0" borderId="57" xfId="0" applyNumberFormat="1" applyFont="1" applyFill="1" applyBorder="1"/>
    <xf numFmtId="0" fontId="0" fillId="0" borderId="47" xfId="0" applyBorder="1"/>
    <xf numFmtId="3" fontId="13" fillId="0" borderId="48" xfId="0" applyNumberFormat="1" applyFont="1" applyFill="1" applyBorder="1"/>
    <xf numFmtId="0" fontId="26" fillId="0" borderId="47" xfId="0" applyFont="1" applyBorder="1"/>
    <xf numFmtId="0" fontId="0" fillId="0" borderId="47" xfId="0" applyFill="1" applyBorder="1"/>
    <xf numFmtId="0" fontId="26" fillId="0" borderId="47" xfId="0" applyFont="1" applyFill="1" applyBorder="1"/>
    <xf numFmtId="0" fontId="37" fillId="0" borderId="110" xfId="0" applyFont="1" applyBorder="1"/>
    <xf numFmtId="3" fontId="37" fillId="0" borderId="71" xfId="0" applyNumberFormat="1" applyFont="1" applyFill="1" applyBorder="1"/>
    <xf numFmtId="3" fontId="37" fillId="0" borderId="71" xfId="0" applyNumberFormat="1" applyFont="1" applyBorder="1"/>
    <xf numFmtId="3" fontId="37" fillId="0" borderId="70" xfId="0" applyNumberFormat="1" applyFont="1" applyBorder="1"/>
    <xf numFmtId="0" fontId="26" fillId="0" borderId="30" xfId="0" applyFont="1" applyFill="1" applyBorder="1"/>
    <xf numFmtId="3" fontId="13" fillId="0" borderId="49" xfId="0" applyNumberFormat="1" applyFont="1" applyFill="1" applyBorder="1"/>
    <xf numFmtId="3" fontId="13" fillId="0" borderId="31" xfId="0" applyNumberFormat="1" applyFont="1" applyFill="1" applyBorder="1"/>
    <xf numFmtId="0" fontId="33" fillId="0" borderId="0" xfId="0" applyFont="1" applyBorder="1" applyAlignment="1"/>
    <xf numFmtId="3" fontId="26" fillId="0" borderId="20" xfId="0" applyNumberFormat="1" applyFont="1" applyFill="1" applyBorder="1" applyAlignment="1">
      <alignment horizontal="center" wrapText="1"/>
    </xf>
    <xf numFmtId="3" fontId="26" fillId="0" borderId="20" xfId="0" applyNumberFormat="1" applyFont="1" applyBorder="1" applyAlignment="1">
      <alignment horizontal="center" wrapText="1"/>
    </xf>
    <xf numFmtId="0" fontId="118" fillId="0" borderId="20" xfId="47401" applyFont="1" applyBorder="1" applyAlignment="1">
      <alignment horizontal="center"/>
    </xf>
    <xf numFmtId="0" fontId="118" fillId="0" borderId="20" xfId="47400" applyFont="1" applyBorder="1" applyAlignment="1">
      <alignment horizontal="center"/>
    </xf>
    <xf numFmtId="0" fontId="53" fillId="0" borderId="31" xfId="0" applyFont="1" applyBorder="1" applyAlignment="1">
      <alignment horizontal="center" vertical="center" wrapText="1"/>
    </xf>
    <xf numFmtId="0" fontId="53" fillId="0" borderId="52" xfId="0" applyFont="1" applyBorder="1" applyAlignment="1">
      <alignment horizontal="right" wrapText="1"/>
    </xf>
    <xf numFmtId="3" fontId="26" fillId="0" borderId="57" xfId="0" applyNumberFormat="1" applyFont="1" applyBorder="1" applyAlignment="1">
      <alignment horizontal="center" wrapText="1"/>
    </xf>
    <xf numFmtId="0" fontId="53" fillId="0" borderId="47" xfId="0" applyFont="1" applyBorder="1" applyAlignment="1">
      <alignment horizontal="right" wrapText="1"/>
    </xf>
    <xf numFmtId="0" fontId="118" fillId="0" borderId="48" xfId="47401" applyFont="1" applyBorder="1" applyAlignment="1">
      <alignment horizontal="center"/>
    </xf>
    <xf numFmtId="0" fontId="53" fillId="0" borderId="30" xfId="0" applyFont="1" applyBorder="1" applyAlignment="1">
      <alignment horizontal="right" wrapText="1"/>
    </xf>
    <xf numFmtId="3" fontId="26" fillId="0" borderId="49" xfId="0" applyNumberFormat="1" applyFont="1" applyFill="1" applyBorder="1" applyAlignment="1">
      <alignment horizontal="center" wrapText="1"/>
    </xf>
    <xf numFmtId="3" fontId="26" fillId="0" borderId="49" xfId="0" applyNumberFormat="1" applyFont="1" applyBorder="1" applyAlignment="1">
      <alignment horizontal="center" wrapText="1"/>
    </xf>
    <xf numFmtId="0" fontId="118" fillId="0" borderId="49" xfId="47401" applyFont="1" applyBorder="1" applyAlignment="1">
      <alignment horizontal="center"/>
    </xf>
    <xf numFmtId="0" fontId="118" fillId="0" borderId="31" xfId="47401" applyFont="1" applyBorder="1" applyAlignment="1">
      <alignment horizontal="center"/>
    </xf>
    <xf numFmtId="0" fontId="37" fillId="0" borderId="31" xfId="0" applyFont="1" applyBorder="1" applyAlignment="1">
      <alignment horizontal="center" wrapText="1"/>
    </xf>
    <xf numFmtId="0" fontId="13" fillId="0" borderId="52" xfId="0" applyFont="1" applyBorder="1" applyAlignment="1">
      <alignment horizontal="center" wrapText="1"/>
    </xf>
    <xf numFmtId="0" fontId="13" fillId="0" borderId="30" xfId="0" applyFont="1" applyBorder="1" applyAlignment="1">
      <alignment horizontal="center" wrapText="1"/>
    </xf>
    <xf numFmtId="0" fontId="26" fillId="0" borderId="20" xfId="0" applyFont="1" applyFill="1" applyBorder="1" applyAlignment="1">
      <alignment horizontal="center" wrapText="1"/>
    </xf>
    <xf numFmtId="0" fontId="26" fillId="0" borderId="52" xfId="0" applyFont="1" applyBorder="1" applyAlignment="1">
      <alignment horizontal="right" wrapText="1"/>
    </xf>
    <xf numFmtId="0" fontId="26" fillId="0" borderId="57" xfId="0" applyFont="1" applyFill="1" applyBorder="1" applyAlignment="1">
      <alignment horizontal="center" wrapText="1"/>
    </xf>
    <xf numFmtId="0" fontId="26" fillId="0" borderId="30" xfId="0" applyFont="1" applyBorder="1" applyAlignment="1">
      <alignment horizontal="right" wrapText="1"/>
    </xf>
    <xf numFmtId="10" fontId="26" fillId="50" borderId="49" xfId="0" applyNumberFormat="1" applyFont="1" applyFill="1" applyBorder="1" applyAlignment="1">
      <alignment horizontal="center" wrapText="1"/>
    </xf>
    <xf numFmtId="0" fontId="53" fillId="0" borderId="40" xfId="0" applyFont="1" applyBorder="1" applyAlignment="1">
      <alignment horizontal="center" vertical="top" wrapText="1"/>
    </xf>
    <xf numFmtId="0" fontId="53" fillId="0" borderId="18" xfId="0" applyFont="1" applyBorder="1" applyAlignment="1">
      <alignment horizontal="center" wrapText="1"/>
    </xf>
    <xf numFmtId="0" fontId="53" fillId="0" borderId="41" xfId="0" applyFont="1" applyBorder="1" applyAlignment="1">
      <alignment horizontal="center" wrapText="1"/>
    </xf>
    <xf numFmtId="0" fontId="37" fillId="0" borderId="27" xfId="0" applyFont="1" applyBorder="1" applyAlignment="1">
      <alignment horizontal="center" wrapText="1"/>
    </xf>
    <xf numFmtId="0" fontId="88" fillId="0" borderId="49" xfId="0" applyFont="1" applyBorder="1" applyAlignment="1">
      <alignment horizontal="center" vertical="center" wrapText="1"/>
    </xf>
    <xf numFmtId="0" fontId="88" fillId="0" borderId="30" xfId="0" applyFont="1" applyBorder="1" applyAlignment="1">
      <alignment horizontal="center" vertical="center" wrapText="1"/>
    </xf>
    <xf numFmtId="0" fontId="88" fillId="0" borderId="31" xfId="0" applyFont="1" applyBorder="1" applyAlignment="1">
      <alignment horizontal="center" vertical="center" wrapText="1"/>
    </xf>
    <xf numFmtId="3" fontId="13" fillId="0" borderId="110" xfId="0" applyNumberFormat="1" applyFont="1" applyBorder="1" applyAlignment="1">
      <alignment horizontal="center"/>
    </xf>
    <xf numFmtId="3" fontId="13" fillId="0" borderId="71" xfId="0" applyNumberFormat="1" applyFont="1" applyBorder="1" applyAlignment="1">
      <alignment horizontal="center"/>
    </xf>
    <xf numFmtId="3" fontId="13" fillId="0" borderId="70" xfId="0" applyNumberFormat="1" applyFont="1" applyBorder="1" applyAlignment="1">
      <alignment horizontal="center"/>
    </xf>
    <xf numFmtId="0" fontId="33" fillId="0" borderId="0" xfId="0" applyFont="1" applyBorder="1" applyAlignment="1">
      <alignment horizontal="centerContinuous" vertical="center"/>
    </xf>
    <xf numFmtId="0" fontId="151" fillId="0" borderId="0" xfId="0" applyFont="1" applyBorder="1" applyAlignment="1">
      <alignment horizontal="centerContinuous" vertical="center"/>
    </xf>
    <xf numFmtId="0" fontId="33" fillId="0" borderId="40" xfId="0" applyFont="1" applyBorder="1" applyAlignment="1">
      <alignment horizontal="center" vertical="center"/>
    </xf>
    <xf numFmtId="0" fontId="13" fillId="0" borderId="52" xfId="0" applyFont="1" applyFill="1" applyBorder="1"/>
    <xf numFmtId="3" fontId="118" fillId="0" borderId="57" xfId="47406" applyNumberFormat="1" applyFont="1" applyFill="1" applyBorder="1"/>
    <xf numFmtId="3" fontId="118" fillId="0" borderId="48" xfId="47406" applyNumberFormat="1" applyFont="1" applyFill="1" applyBorder="1"/>
    <xf numFmtId="3" fontId="118" fillId="0" borderId="48" xfId="47406" applyNumberFormat="1" applyFont="1" applyFill="1" applyBorder="1" applyAlignment="1">
      <alignment horizontal="right"/>
    </xf>
    <xf numFmtId="0" fontId="13" fillId="0" borderId="30" xfId="0" applyFont="1" applyFill="1" applyBorder="1"/>
    <xf numFmtId="3" fontId="118" fillId="0" borderId="31" xfId="47406" applyNumberFormat="1" applyFont="1" applyFill="1" applyBorder="1"/>
    <xf numFmtId="0" fontId="15" fillId="0" borderId="0" xfId="0" applyFont="1" applyAlignment="1">
      <alignment vertical="center"/>
    </xf>
    <xf numFmtId="0" fontId="33" fillId="52" borderId="29" xfId="0" applyFont="1" applyFill="1" applyBorder="1" applyAlignment="1">
      <alignment horizontal="center" vertical="center"/>
    </xf>
    <xf numFmtId="0" fontId="33" fillId="52" borderId="72" xfId="0" applyFont="1" applyFill="1" applyBorder="1" applyAlignment="1">
      <alignment horizontal="center" vertical="center"/>
    </xf>
    <xf numFmtId="0" fontId="13" fillId="0" borderId="29" xfId="0" applyFont="1" applyBorder="1" applyAlignment="1">
      <alignment vertical="center"/>
    </xf>
    <xf numFmtId="6" fontId="13" fillId="0" borderId="72" xfId="0" applyNumberFormat="1" applyFont="1" applyBorder="1" applyAlignment="1">
      <alignment horizontal="right" vertical="center"/>
    </xf>
    <xf numFmtId="9" fontId="13" fillId="0" borderId="72" xfId="0" applyNumberFormat="1" applyFont="1" applyBorder="1" applyAlignment="1">
      <alignment horizontal="center" vertical="center"/>
    </xf>
    <xf numFmtId="3" fontId="13" fillId="0" borderId="72" xfId="0" applyNumberFormat="1" applyFont="1" applyFill="1" applyBorder="1" applyAlignment="1">
      <alignment horizontal="right" vertical="center"/>
    </xf>
    <xf numFmtId="3" fontId="13" fillId="0" borderId="72" xfId="0" applyNumberFormat="1" applyFont="1" applyFill="1" applyBorder="1" applyAlignment="1">
      <alignment horizontal="center" vertical="center"/>
    </xf>
    <xf numFmtId="9" fontId="13" fillId="0" borderId="72" xfId="0" applyNumberFormat="1" applyFont="1" applyFill="1" applyBorder="1" applyAlignment="1">
      <alignment horizontal="center" vertical="center"/>
    </xf>
    <xf numFmtId="0" fontId="13" fillId="0" borderId="29" xfId="0" quotePrefix="1" applyFont="1" applyBorder="1" applyAlignment="1">
      <alignment vertical="center"/>
    </xf>
    <xf numFmtId="166" fontId="13" fillId="0" borderId="72" xfId="31" applyNumberFormat="1" applyFont="1" applyFill="1" applyBorder="1" applyAlignment="1">
      <alignment horizontal="right" vertical="center"/>
    </xf>
    <xf numFmtId="42" fontId="13" fillId="0" borderId="72" xfId="0" applyNumberFormat="1" applyFont="1" applyFill="1" applyBorder="1" applyAlignment="1">
      <alignment horizontal="right" vertical="center"/>
    </xf>
    <xf numFmtId="42" fontId="13" fillId="0" borderId="72" xfId="0" applyNumberFormat="1" applyFont="1" applyBorder="1" applyAlignment="1">
      <alignment horizontal="right" vertical="center"/>
    </xf>
    <xf numFmtId="0" fontId="37" fillId="0" borderId="29" xfId="0" applyFont="1" applyBorder="1" applyAlignment="1">
      <alignment vertical="center"/>
    </xf>
    <xf numFmtId="42" fontId="37" fillId="0" borderId="72" xfId="0" applyNumberFormat="1" applyFont="1" applyBorder="1" applyAlignment="1">
      <alignment horizontal="right" vertical="center"/>
    </xf>
    <xf numFmtId="3" fontId="13" fillId="0" borderId="72" xfId="0" applyNumberFormat="1" applyFont="1" applyBorder="1" applyAlignment="1">
      <alignment horizontal="center" vertical="center"/>
    </xf>
    <xf numFmtId="0" fontId="33" fillId="52" borderId="21" xfId="0" applyFont="1" applyFill="1" applyBorder="1" applyAlignment="1">
      <alignment vertical="center" wrapText="1"/>
    </xf>
    <xf numFmtId="0" fontId="33" fillId="52" borderId="21" xfId="0" applyFont="1" applyFill="1" applyBorder="1" applyAlignment="1">
      <alignment horizontal="center" vertical="center" wrapText="1"/>
    </xf>
    <xf numFmtId="0" fontId="13" fillId="0" borderId="74" xfId="0" applyFont="1" applyBorder="1"/>
    <xf numFmtId="0" fontId="33" fillId="52" borderId="21" xfId="0" applyFont="1" applyFill="1" applyBorder="1" applyAlignment="1">
      <alignment vertical="center"/>
    </xf>
    <xf numFmtId="3" fontId="13" fillId="0" borderId="74" xfId="0" applyNumberFormat="1" applyFont="1" applyFill="1" applyBorder="1" applyAlignment="1">
      <alignment horizontal="center" vertical="center"/>
    </xf>
    <xf numFmtId="0" fontId="33" fillId="52" borderId="21" xfId="0" applyFont="1" applyFill="1" applyBorder="1" applyAlignment="1">
      <alignment horizontal="center" vertical="center"/>
    </xf>
    <xf numFmtId="37" fontId="13" fillId="0" borderId="74" xfId="31" applyNumberFormat="1" applyFont="1" applyFill="1" applyBorder="1" applyAlignment="1">
      <alignment horizontal="center" vertical="center"/>
    </xf>
    <xf numFmtId="166" fontId="18" fillId="50" borderId="8" xfId="31" applyNumberFormat="1" applyFont="1" applyFill="1" applyBorder="1" applyAlignment="1">
      <alignment vertical="top" wrapText="1"/>
    </xf>
    <xf numFmtId="9" fontId="18" fillId="50" borderId="8" xfId="331" applyNumberFormat="1" applyFont="1" applyFill="1" applyBorder="1" applyAlignment="1">
      <alignment horizontal="center" vertical="top" wrapText="1"/>
    </xf>
    <xf numFmtId="166" fontId="33" fillId="50" borderId="8" xfId="31" applyNumberFormat="1" applyFont="1" applyFill="1" applyBorder="1" applyAlignment="1"/>
    <xf numFmtId="166" fontId="33" fillId="0" borderId="8" xfId="31" applyNumberFormat="1" applyFont="1" applyBorder="1" applyAlignment="1">
      <alignment horizontal="center" wrapText="1"/>
    </xf>
    <xf numFmtId="167" fontId="33" fillId="0" borderId="8" xfId="51" applyNumberFormat="1" applyFont="1" applyBorder="1" applyAlignment="1">
      <alignment horizontal="center" wrapText="1"/>
    </xf>
    <xf numFmtId="0" fontId="18" fillId="49" borderId="8" xfId="0" applyFont="1" applyFill="1" applyBorder="1" applyAlignment="1">
      <alignment wrapText="1"/>
    </xf>
    <xf numFmtId="0" fontId="33" fillId="23" borderId="8" xfId="332" applyFont="1" applyFill="1" applyBorder="1" applyAlignment="1">
      <alignment wrapText="1"/>
    </xf>
    <xf numFmtId="0" fontId="18" fillId="23" borderId="8" xfId="332" applyFont="1" applyFill="1" applyBorder="1" applyAlignment="1">
      <alignment horizontal="center" wrapText="1"/>
    </xf>
    <xf numFmtId="0" fontId="18" fillId="0" borderId="8" xfId="332" applyFont="1" applyFill="1" applyBorder="1" applyAlignment="1">
      <alignment wrapText="1"/>
    </xf>
    <xf numFmtId="0" fontId="18" fillId="0" borderId="8" xfId="332" applyFont="1" applyFill="1" applyBorder="1" applyAlignment="1">
      <alignment horizontal="center" wrapText="1"/>
    </xf>
    <xf numFmtId="0" fontId="18" fillId="0" borderId="8" xfId="332" applyFont="1" applyFill="1" applyBorder="1" applyAlignment="1">
      <alignment horizontal="justify" wrapText="1"/>
    </xf>
    <xf numFmtId="0" fontId="18" fillId="0" borderId="8" xfId="0" applyFont="1" applyBorder="1" applyAlignment="1">
      <alignment wrapText="1"/>
    </xf>
    <xf numFmtId="0" fontId="18" fillId="0" borderId="8" xfId="0" applyFont="1" applyBorder="1" applyAlignment="1">
      <alignment horizontal="center" wrapText="1"/>
    </xf>
    <xf numFmtId="0" fontId="18" fillId="0" borderId="8" xfId="332" applyFont="1" applyFill="1" applyBorder="1" applyAlignment="1">
      <alignment horizontal="left" wrapText="1"/>
    </xf>
    <xf numFmtId="0" fontId="33" fillId="50" borderId="8" xfId="0" applyFont="1" applyFill="1" applyBorder="1" applyAlignment="1">
      <alignment wrapText="1"/>
    </xf>
    <xf numFmtId="0" fontId="18" fillId="0" borderId="8" xfId="853" applyFont="1" applyBorder="1" applyAlignment="1">
      <alignment wrapText="1"/>
    </xf>
    <xf numFmtId="166" fontId="13" fillId="0" borderId="8" xfId="31" applyNumberFormat="1" applyFont="1" applyFill="1" applyBorder="1" applyAlignment="1">
      <alignment horizontal="center" wrapText="1"/>
    </xf>
    <xf numFmtId="9" fontId="13" fillId="49" borderId="8" xfId="137" applyFont="1" applyFill="1" applyBorder="1" applyAlignment="1">
      <alignment horizontal="right" wrapText="1"/>
    </xf>
    <xf numFmtId="166" fontId="13" fillId="49" borderId="8" xfId="31" applyNumberFormat="1" applyFont="1" applyFill="1" applyBorder="1" applyAlignment="1">
      <alignment horizontal="center" wrapText="1"/>
    </xf>
    <xf numFmtId="167" fontId="13" fillId="49" borderId="8" xfId="51" applyNumberFormat="1" applyFont="1" applyFill="1" applyBorder="1" applyAlignment="1">
      <alignment horizontal="center" wrapText="1"/>
    </xf>
    <xf numFmtId="167" fontId="13" fillId="0" borderId="8" xfId="51" applyNumberFormat="1" applyFont="1" applyFill="1" applyBorder="1" applyAlignment="1">
      <alignment horizontal="center" wrapText="1"/>
    </xf>
    <xf numFmtId="3" fontId="18" fillId="23" borderId="8" xfId="0" applyNumberFormat="1" applyFont="1" applyFill="1" applyBorder="1" applyAlignment="1">
      <alignment horizontal="center" wrapText="1"/>
    </xf>
    <xf numFmtId="167" fontId="18" fillId="23" borderId="8" xfId="51" applyNumberFormat="1" applyFont="1" applyFill="1" applyBorder="1" applyAlignment="1">
      <alignment horizontal="center" wrapText="1"/>
    </xf>
    <xf numFmtId="9" fontId="13" fillId="0" borderId="8" xfId="137" applyFont="1" applyFill="1" applyBorder="1" applyAlignment="1">
      <alignment horizontal="right" wrapText="1"/>
    </xf>
    <xf numFmtId="166" fontId="18" fillId="0" borderId="8" xfId="31" applyNumberFormat="1" applyFont="1" applyFill="1" applyBorder="1" applyAlignment="1">
      <alignment horizontal="center" wrapText="1"/>
    </xf>
    <xf numFmtId="9" fontId="18" fillId="0" borderId="8" xfId="137" applyFont="1" applyFill="1" applyBorder="1" applyAlignment="1">
      <alignment horizontal="center" wrapText="1"/>
    </xf>
    <xf numFmtId="173" fontId="18" fillId="0" borderId="8" xfId="137" applyNumberFormat="1" applyFont="1" applyFill="1" applyBorder="1" applyAlignment="1">
      <alignment horizontal="center" wrapText="1"/>
    </xf>
    <xf numFmtId="0" fontId="33" fillId="0" borderId="20" xfId="0" applyFont="1" applyFill="1" applyBorder="1" applyAlignment="1">
      <alignment horizontal="center" vertical="center" wrapText="1"/>
    </xf>
    <xf numFmtId="43" fontId="33" fillId="0" borderId="20" xfId="31" applyFont="1" applyFill="1" applyBorder="1" applyAlignment="1">
      <alignment horizontal="center" vertical="center" wrapText="1"/>
    </xf>
    <xf numFmtId="164" fontId="33" fillId="0" borderId="20" xfId="31" applyNumberFormat="1" applyFont="1" applyFill="1" applyBorder="1" applyAlignment="1">
      <alignment horizontal="center" vertical="center" wrapText="1"/>
    </xf>
    <xf numFmtId="0" fontId="13" fillId="50" borderId="37" xfId="0" applyFont="1" applyFill="1" applyBorder="1" applyAlignment="1">
      <alignment horizontal="center"/>
    </xf>
    <xf numFmtId="0" fontId="13" fillId="50" borderId="111" xfId="0" applyFont="1" applyFill="1" applyBorder="1" applyAlignment="1">
      <alignment horizontal="center"/>
    </xf>
    <xf numFmtId="0" fontId="13" fillId="50" borderId="8" xfId="0" applyFont="1" applyFill="1" applyBorder="1" applyAlignment="1">
      <alignment horizontal="center"/>
    </xf>
    <xf numFmtId="0" fontId="13" fillId="50" borderId="45" xfId="0" applyFont="1" applyFill="1" applyBorder="1"/>
    <xf numFmtId="0" fontId="13" fillId="0" borderId="61" xfId="0" applyFont="1" applyFill="1" applyBorder="1"/>
    <xf numFmtId="0" fontId="13" fillId="0" borderId="24" xfId="0" applyFont="1" applyFill="1" applyBorder="1"/>
    <xf numFmtId="0" fontId="37" fillId="50" borderId="44" xfId="0" applyFont="1" applyFill="1" applyBorder="1"/>
    <xf numFmtId="0" fontId="13" fillId="50" borderId="21" xfId="0" applyFont="1" applyFill="1" applyBorder="1"/>
    <xf numFmtId="0" fontId="13" fillId="50" borderId="43" xfId="0" applyFont="1" applyFill="1" applyBorder="1"/>
    <xf numFmtId="0" fontId="13" fillId="50" borderId="111" xfId="0" applyFont="1" applyFill="1" applyBorder="1"/>
    <xf numFmtId="9" fontId="13" fillId="50" borderId="48" xfId="0" applyNumberFormat="1" applyFont="1" applyFill="1" applyBorder="1"/>
    <xf numFmtId="167" fontId="37" fillId="0" borderId="8" xfId="52" applyNumberFormat="1" applyFont="1" applyFill="1" applyBorder="1"/>
    <xf numFmtId="6" fontId="13" fillId="0" borderId="72" xfId="0" applyNumberFormat="1" applyFont="1" applyFill="1" applyBorder="1" applyAlignment="1">
      <alignment horizontal="right" vertical="center"/>
    </xf>
    <xf numFmtId="167" fontId="13" fillId="0" borderId="8" xfId="51" applyNumberFormat="1" applyFont="1" applyFill="1" applyBorder="1" applyAlignment="1">
      <alignment horizontal="justify" wrapText="1"/>
    </xf>
    <xf numFmtId="39" fontId="18" fillId="0" borderId="8" xfId="333" applyNumberFormat="1" applyFont="1" applyFill="1" applyBorder="1" applyAlignment="1">
      <alignment horizontal="center" vertical="center"/>
    </xf>
    <xf numFmtId="167" fontId="18" fillId="0" borderId="8" xfId="51" applyNumberFormat="1" applyFont="1" applyFill="1" applyBorder="1" applyAlignment="1">
      <alignment horizontal="center" vertical="center"/>
    </xf>
    <xf numFmtId="166" fontId="37" fillId="0" borderId="18" xfId="0" applyNumberFormat="1" applyFont="1" applyFill="1" applyBorder="1"/>
    <xf numFmtId="166" fontId="37" fillId="0" borderId="41" xfId="0" applyNumberFormat="1" applyFont="1" applyFill="1" applyBorder="1"/>
    <xf numFmtId="3" fontId="37" fillId="0" borderId="40" xfId="0" applyNumberFormat="1" applyFont="1" applyBorder="1"/>
    <xf numFmtId="0" fontId="33" fillId="0" borderId="8" xfId="0" applyFont="1" applyBorder="1" applyAlignment="1">
      <alignment horizontal="center" wrapText="1"/>
    </xf>
    <xf numFmtId="0" fontId="33" fillId="0" borderId="8" xfId="0" applyNumberFormat="1" applyFont="1" applyFill="1" applyBorder="1" applyAlignment="1">
      <alignment horizontal="center" vertical="center" wrapText="1" readingOrder="1"/>
    </xf>
    <xf numFmtId="0" fontId="37" fillId="23" borderId="8" xfId="0" applyFont="1" applyFill="1" applyBorder="1" applyAlignment="1">
      <alignment horizontal="center" vertical="center" wrapText="1"/>
    </xf>
    <xf numFmtId="0" fontId="37" fillId="23" borderId="48" xfId="0" applyFont="1" applyFill="1" applyBorder="1" applyAlignment="1">
      <alignment horizontal="center" vertical="center" wrapText="1"/>
    </xf>
    <xf numFmtId="0" fontId="64" fillId="0" borderId="21" xfId="0" applyFont="1" applyBorder="1"/>
    <xf numFmtId="0" fontId="15" fillId="0" borderId="8" xfId="0" applyFont="1" applyBorder="1" applyAlignment="1">
      <alignment horizontal="center" vertical="center" wrapText="1"/>
    </xf>
    <xf numFmtId="0" fontId="15" fillId="0" borderId="8" xfId="0" applyFont="1" applyFill="1" applyBorder="1" applyAlignment="1">
      <alignment horizontal="center" vertical="center" wrapText="1"/>
    </xf>
    <xf numFmtId="166" fontId="15" fillId="0" borderId="8" xfId="31" applyNumberFormat="1" applyFont="1" applyBorder="1" applyAlignment="1">
      <alignment horizontal="center" vertical="center" wrapText="1"/>
    </xf>
    <xf numFmtId="3" fontId="13" fillId="0" borderId="8" xfId="47403" applyNumberFormat="1" applyFont="1" applyFill="1" applyBorder="1" applyAlignment="1">
      <alignment horizontal="right"/>
    </xf>
    <xf numFmtId="10" fontId="13" fillId="0" borderId="8" xfId="137" applyNumberFormat="1" applyFont="1" applyFill="1" applyBorder="1" applyAlignment="1">
      <alignment horizontal="right"/>
    </xf>
    <xf numFmtId="3" fontId="37" fillId="0" borderId="8" xfId="0" applyNumberFormat="1" applyFont="1" applyFill="1" applyBorder="1"/>
    <xf numFmtId="3" fontId="37" fillId="0" borderId="8" xfId="47403" applyNumberFormat="1" applyFont="1" applyFill="1" applyBorder="1" applyAlignment="1">
      <alignment horizontal="right"/>
    </xf>
    <xf numFmtId="10" fontId="37" fillId="0" borderId="8" xfId="137" applyNumberFormat="1" applyFont="1" applyFill="1" applyBorder="1" applyAlignment="1">
      <alignment horizontal="right"/>
    </xf>
    <xf numFmtId="43" fontId="26" fillId="0" borderId="20" xfId="31" applyNumberFormat="1" applyFont="1" applyFill="1" applyBorder="1" applyAlignment="1">
      <alignment horizontal="center" wrapText="1"/>
    </xf>
    <xf numFmtId="166" fontId="26" fillId="0" borderId="57" xfId="31" applyNumberFormat="1" applyFont="1" applyFill="1" applyBorder="1" applyAlignment="1">
      <alignment horizontal="center" wrapText="1"/>
    </xf>
    <xf numFmtId="43" fontId="26" fillId="0" borderId="49" xfId="31" applyNumberFormat="1" applyFont="1" applyFill="1" applyBorder="1" applyAlignment="1">
      <alignment horizontal="center" wrapText="1"/>
    </xf>
    <xf numFmtId="166" fontId="26" fillId="0" borderId="31" xfId="31" applyNumberFormat="1" applyFont="1" applyFill="1" applyBorder="1" applyAlignment="1">
      <alignment horizontal="center" wrapText="1"/>
    </xf>
    <xf numFmtId="0" fontId="37" fillId="0" borderId="21" xfId="0" applyFont="1" applyBorder="1" applyAlignment="1">
      <alignment horizontal="center" vertical="center" wrapText="1"/>
    </xf>
    <xf numFmtId="0" fontId="33" fillId="0" borderId="41" xfId="0" applyFont="1" applyBorder="1" applyAlignment="1">
      <alignment horizontal="center" vertical="center" wrapText="1"/>
    </xf>
    <xf numFmtId="0" fontId="52" fillId="0" borderId="0" xfId="0" applyFont="1" applyAlignment="1">
      <alignment horizontal="center" vertical="center"/>
    </xf>
    <xf numFmtId="0" fontId="15" fillId="51" borderId="39" xfId="0" applyFont="1" applyFill="1" applyBorder="1" applyAlignment="1">
      <alignment horizontal="center" vertical="center"/>
    </xf>
    <xf numFmtId="0" fontId="15" fillId="51" borderId="4" xfId="0" applyFont="1" applyFill="1" applyBorder="1" applyAlignment="1">
      <alignment horizontal="center" vertical="center"/>
    </xf>
    <xf numFmtId="0" fontId="15" fillId="51" borderId="76" xfId="0" applyFont="1" applyFill="1" applyBorder="1" applyAlignment="1">
      <alignment horizontal="center" vertical="center"/>
    </xf>
    <xf numFmtId="0" fontId="15" fillId="51" borderId="60" xfId="0" applyFont="1" applyFill="1" applyBorder="1" applyAlignment="1">
      <alignment horizontal="center" vertical="center"/>
    </xf>
    <xf numFmtId="0" fontId="13" fillId="0" borderId="23" xfId="0" applyFont="1" applyBorder="1" applyAlignment="1">
      <alignment horizontal="left" vertical="center" wrapText="1"/>
    </xf>
    <xf numFmtId="165" fontId="15" fillId="0" borderId="0" xfId="0" applyNumberFormat="1" applyFont="1" applyFill="1" applyBorder="1" applyAlignment="1">
      <alignment horizontal="center" vertical="center" wrapText="1"/>
    </xf>
    <xf numFmtId="0" fontId="150" fillId="0" borderId="0" xfId="0" quotePrefix="1" applyFont="1" applyBorder="1" applyAlignment="1">
      <alignment horizontal="left" vertical="center" wrapText="1"/>
    </xf>
    <xf numFmtId="0" fontId="150" fillId="0" borderId="0" xfId="0" applyFont="1" applyBorder="1" applyAlignment="1">
      <alignment horizontal="left" vertical="center" wrapText="1"/>
    </xf>
    <xf numFmtId="0" fontId="15" fillId="0" borderId="50" xfId="0" applyFont="1" applyFill="1" applyBorder="1" applyAlignment="1">
      <alignment horizontal="center" vertical="center" wrapText="1"/>
    </xf>
    <xf numFmtId="0" fontId="13" fillId="0" borderId="23" xfId="0" quotePrefix="1" applyFont="1" applyBorder="1" applyAlignment="1">
      <alignment horizontal="left" wrapText="1"/>
    </xf>
    <xf numFmtId="0" fontId="13" fillId="0" borderId="23" xfId="0" applyFont="1" applyBorder="1" applyAlignment="1">
      <alignment horizontal="left" wrapText="1"/>
    </xf>
    <xf numFmtId="0" fontId="37" fillId="23" borderId="43" xfId="0" applyFont="1" applyFill="1" applyBorder="1" applyAlignment="1">
      <alignment horizontal="center"/>
    </xf>
    <xf numFmtId="0" fontId="37" fillId="23" borderId="5" xfId="0" applyFont="1" applyFill="1" applyBorder="1" applyAlignment="1">
      <alignment horizontal="center"/>
    </xf>
    <xf numFmtId="0" fontId="37" fillId="23" borderId="51" xfId="0" applyFont="1" applyFill="1" applyBorder="1" applyAlignment="1">
      <alignment horizontal="center"/>
    </xf>
    <xf numFmtId="0" fontId="13" fillId="0" borderId="0" xfId="0" quotePrefix="1" applyFont="1" applyBorder="1" applyAlignment="1">
      <alignment horizontal="left" vertical="center" wrapText="1"/>
    </xf>
    <xf numFmtId="0" fontId="13" fillId="0" borderId="0" xfId="0" applyFont="1" applyBorder="1" applyAlignment="1">
      <alignment horizontal="left" vertical="center" wrapText="1"/>
    </xf>
    <xf numFmtId="0" fontId="15" fillId="0" borderId="0" xfId="0" applyFont="1" applyFill="1" applyBorder="1" applyAlignment="1">
      <alignment horizontal="center" vertical="center" wrapText="1"/>
    </xf>
    <xf numFmtId="0" fontId="19" fillId="0" borderId="0" xfId="0" applyFont="1" applyAlignment="1">
      <alignment horizontal="center" vertical="center" wrapText="1"/>
    </xf>
    <xf numFmtId="0" fontId="13" fillId="0" borderId="0" xfId="0" quotePrefix="1" applyFont="1" applyBorder="1" applyAlignment="1">
      <alignment horizontal="left" wrapText="1"/>
    </xf>
    <xf numFmtId="0" fontId="13" fillId="0" borderId="0" xfId="0" applyFont="1" applyBorder="1" applyAlignment="1">
      <alignment horizontal="left" wrapText="1"/>
    </xf>
    <xf numFmtId="0" fontId="13" fillId="0" borderId="0" xfId="0" applyFont="1" applyAlignment="1">
      <alignment horizontal="left" wrapText="1"/>
    </xf>
    <xf numFmtId="0" fontId="13" fillId="0" borderId="0" xfId="0" applyFont="1" applyAlignment="1">
      <alignment wrapText="1"/>
    </xf>
    <xf numFmtId="0" fontId="37" fillId="50" borderId="35" xfId="0" applyFont="1" applyFill="1" applyBorder="1" applyAlignment="1">
      <alignment horizontal="center" wrapText="1"/>
    </xf>
    <xf numFmtId="0" fontId="37" fillId="50" borderId="68" xfId="0" applyFont="1" applyFill="1" applyBorder="1" applyAlignment="1">
      <alignment horizontal="center" wrapText="1"/>
    </xf>
    <xf numFmtId="0" fontId="37" fillId="50" borderId="69" xfId="0" applyFont="1" applyFill="1" applyBorder="1" applyAlignment="1">
      <alignment horizontal="center" wrapText="1"/>
    </xf>
    <xf numFmtId="0" fontId="13" fillId="0" borderId="0" xfId="941" applyFont="1" applyFill="1" applyAlignment="1">
      <alignment horizontal="left" vertical="top" wrapText="1"/>
    </xf>
    <xf numFmtId="0" fontId="13" fillId="0" borderId="0" xfId="941" applyFont="1" applyAlignment="1">
      <alignment horizontal="left" vertical="top" wrapText="1"/>
    </xf>
    <xf numFmtId="0" fontId="13" fillId="0" borderId="0" xfId="941" applyFont="1" applyAlignment="1">
      <alignment horizontal="left" wrapText="1"/>
    </xf>
    <xf numFmtId="0" fontId="13" fillId="0" borderId="0" xfId="941" applyFont="1" applyFill="1" applyAlignment="1">
      <alignment horizontal="left" wrapText="1"/>
    </xf>
    <xf numFmtId="0" fontId="37" fillId="53" borderId="26" xfId="0" applyFont="1" applyFill="1" applyBorder="1" applyAlignment="1">
      <alignment horizontal="center"/>
    </xf>
    <xf numFmtId="0" fontId="37" fillId="53" borderId="35" xfId="0" applyFont="1" applyFill="1" applyBorder="1" applyAlignment="1">
      <alignment horizontal="center"/>
    </xf>
    <xf numFmtId="0" fontId="37" fillId="53" borderId="27" xfId="0" applyFont="1" applyFill="1" applyBorder="1" applyAlignment="1">
      <alignment horizontal="center"/>
    </xf>
    <xf numFmtId="0" fontId="37" fillId="53" borderId="52" xfId="0" applyFont="1" applyFill="1" applyBorder="1" applyAlignment="1">
      <alignment horizontal="center"/>
    </xf>
    <xf numFmtId="0" fontId="37" fillId="53" borderId="20" xfId="0" applyFont="1" applyFill="1" applyBorder="1" applyAlignment="1">
      <alignment horizontal="center"/>
    </xf>
    <xf numFmtId="0" fontId="37" fillId="53" borderId="57" xfId="0" applyFont="1" applyFill="1" applyBorder="1" applyAlignment="1">
      <alignment horizontal="center"/>
    </xf>
    <xf numFmtId="0" fontId="15" fillId="0" borderId="0" xfId="0" applyFont="1" applyAlignment="1">
      <alignment horizontal="center"/>
    </xf>
    <xf numFmtId="0" fontId="15" fillId="0" borderId="0" xfId="853" applyFont="1" applyAlignment="1">
      <alignment horizontal="center"/>
    </xf>
    <xf numFmtId="49" fontId="15" fillId="0" borderId="0" xfId="853" quotePrefix="1" applyNumberFormat="1" applyFont="1" applyAlignment="1">
      <alignment horizontal="center"/>
    </xf>
    <xf numFmtId="0" fontId="15" fillId="53" borderId="39" xfId="0" applyFont="1" applyFill="1" applyBorder="1" applyAlignment="1">
      <alignment horizontal="center"/>
    </xf>
    <xf numFmtId="0" fontId="15" fillId="53" borderId="4" xfId="0" applyFont="1" applyFill="1" applyBorder="1" applyAlignment="1">
      <alignment horizontal="center"/>
    </xf>
    <xf numFmtId="0" fontId="15" fillId="53" borderId="60" xfId="0" applyFont="1" applyFill="1" applyBorder="1" applyAlignment="1">
      <alignment horizontal="center"/>
    </xf>
    <xf numFmtId="0" fontId="13" fillId="0" borderId="0" xfId="856" quotePrefix="1" applyFont="1" applyAlignment="1">
      <alignment horizontal="left" vertical="top" wrapText="1"/>
    </xf>
    <xf numFmtId="0" fontId="13" fillId="0" borderId="0" xfId="0" applyFont="1" applyAlignment="1">
      <alignment horizontal="left" vertical="top" wrapText="1"/>
    </xf>
    <xf numFmtId="0" fontId="13" fillId="0" borderId="0" xfId="941" applyFont="1" applyAlignment="1">
      <alignment wrapText="1"/>
    </xf>
    <xf numFmtId="0" fontId="13" fillId="0" borderId="0" xfId="941" applyFont="1"/>
    <xf numFmtId="0" fontId="13" fillId="0" borderId="0" xfId="941" applyFont="1" applyAlignment="1">
      <alignment horizontal="left"/>
    </xf>
    <xf numFmtId="0" fontId="13" fillId="0" borderId="0" xfId="856" quotePrefix="1" applyFont="1" applyAlignment="1">
      <alignment horizontal="left" wrapText="1"/>
    </xf>
    <xf numFmtId="0" fontId="13" fillId="0" borderId="0" xfId="0" applyFont="1"/>
    <xf numFmtId="0" fontId="37" fillId="53" borderId="34" xfId="0" applyFont="1" applyFill="1" applyBorder="1" applyAlignment="1">
      <alignment horizontal="center"/>
    </xf>
    <xf numFmtId="0" fontId="37" fillId="53" borderId="68" xfId="0" applyFont="1" applyFill="1" applyBorder="1" applyAlignment="1">
      <alignment horizontal="center"/>
    </xf>
    <xf numFmtId="0" fontId="37" fillId="53" borderId="69" xfId="0" applyFont="1" applyFill="1" applyBorder="1" applyAlignment="1">
      <alignment horizontal="center"/>
    </xf>
    <xf numFmtId="0" fontId="33" fillId="0" borderId="0" xfId="0" applyFont="1" applyAlignment="1">
      <alignment horizontal="center"/>
    </xf>
    <xf numFmtId="0" fontId="33" fillId="0" borderId="0" xfId="853" applyFont="1" applyAlignment="1">
      <alignment horizontal="center"/>
    </xf>
    <xf numFmtId="49" fontId="33" fillId="0" borderId="0" xfId="853" quotePrefix="1" applyNumberFormat="1" applyFont="1" applyAlignment="1">
      <alignment horizontal="center"/>
    </xf>
    <xf numFmtId="0" fontId="118" fillId="0" borderId="0" xfId="0" quotePrefix="1" applyFont="1" applyAlignment="1">
      <alignment horizontal="left" wrapText="1"/>
    </xf>
    <xf numFmtId="0" fontId="33" fillId="0" borderId="43" xfId="0" applyFont="1" applyFill="1" applyBorder="1" applyAlignment="1">
      <alignment horizontal="center"/>
    </xf>
    <xf numFmtId="0" fontId="33" fillId="0" borderId="51" xfId="0" applyFont="1" applyFill="1" applyBorder="1" applyAlignment="1">
      <alignment horizontal="center"/>
    </xf>
    <xf numFmtId="0" fontId="118" fillId="0" borderId="0" xfId="0" quotePrefix="1" applyFont="1" applyBorder="1" applyAlignment="1">
      <alignment horizontal="left" wrapText="1"/>
    </xf>
    <xf numFmtId="0" fontId="15" fillId="0" borderId="0" xfId="0" applyFont="1" applyFill="1" applyAlignment="1">
      <alignment horizontal="center"/>
    </xf>
    <xf numFmtId="0" fontId="33" fillId="0" borderId="8" xfId="0" applyFont="1" applyFill="1" applyBorder="1" applyAlignment="1">
      <alignment horizontal="center" wrapText="1"/>
    </xf>
    <xf numFmtId="0" fontId="33" fillId="0"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3" fillId="0" borderId="0" xfId="0" applyFont="1" applyFill="1" applyAlignment="1">
      <alignment vertical="top" wrapText="1"/>
    </xf>
    <xf numFmtId="0" fontId="18" fillId="0" borderId="0" xfId="0" applyFont="1" applyFill="1" applyBorder="1"/>
    <xf numFmtId="0" fontId="18" fillId="0" borderId="0" xfId="0" applyFont="1" applyFill="1"/>
    <xf numFmtId="0" fontId="33" fillId="0" borderId="56" xfId="133" applyFont="1" applyFill="1" applyBorder="1" applyAlignment="1">
      <alignment horizontal="center" vertical="center" wrapText="1"/>
    </xf>
    <xf numFmtId="0" fontId="33" fillId="0" borderId="68" xfId="133" applyFont="1" applyFill="1" applyBorder="1" applyAlignment="1">
      <alignment horizontal="center" vertical="center" wrapText="1"/>
    </xf>
    <xf numFmtId="0" fontId="33" fillId="0" borderId="36" xfId="133" applyFont="1" applyFill="1" applyBorder="1" applyAlignment="1">
      <alignment horizontal="center" vertical="center" wrapText="1"/>
    </xf>
    <xf numFmtId="0" fontId="18" fillId="0" borderId="8" xfId="0" applyFont="1" applyBorder="1" applyAlignment="1">
      <alignment horizontal="center" vertical="center"/>
    </xf>
    <xf numFmtId="0" fontId="13" fillId="0" borderId="0" xfId="0" applyFont="1" applyFill="1" applyAlignment="1">
      <alignment horizontal="left" vertical="top" wrapText="1"/>
    </xf>
    <xf numFmtId="0" fontId="18" fillId="0" borderId="0" xfId="0" applyFont="1" applyFill="1" applyAlignment="1">
      <alignment horizontal="left" wrapText="1"/>
    </xf>
    <xf numFmtId="0" fontId="15" fillId="0" borderId="66" xfId="0" applyFont="1" applyFill="1" applyBorder="1" applyAlignment="1">
      <alignment horizontal="center" vertical="center" wrapText="1"/>
    </xf>
    <xf numFmtId="0" fontId="15" fillId="0" borderId="0" xfId="0" applyFont="1" applyBorder="1" applyAlignment="1">
      <alignment horizontal="center"/>
    </xf>
    <xf numFmtId="0" fontId="15" fillId="0" borderId="50" xfId="0" applyFont="1" applyBorder="1" applyAlignment="1">
      <alignment horizontal="center" vertical="center" wrapText="1"/>
    </xf>
    <xf numFmtId="0" fontId="18" fillId="0" borderId="0" xfId="334" applyFont="1" applyAlignment="1">
      <alignment wrapText="1"/>
    </xf>
    <xf numFmtId="0" fontId="15" fillId="0" borderId="0" xfId="0" applyFont="1" applyBorder="1" applyAlignment="1">
      <alignment horizontal="center" vertical="center" wrapText="1"/>
    </xf>
    <xf numFmtId="0" fontId="33" fillId="0" borderId="8" xfId="0" applyFont="1" applyBorder="1" applyAlignment="1">
      <alignment horizontal="center" wrapText="1"/>
    </xf>
    <xf numFmtId="0" fontId="33" fillId="39" borderId="8" xfId="0" applyFont="1" applyFill="1" applyBorder="1" applyAlignment="1">
      <alignment horizontal="center" wrapText="1"/>
    </xf>
    <xf numFmtId="43" fontId="33" fillId="0" borderId="8" xfId="31" applyFont="1" applyBorder="1" applyAlignment="1">
      <alignment horizontal="center" vertical="center" wrapText="1"/>
    </xf>
    <xf numFmtId="43" fontId="33" fillId="0" borderId="8" xfId="31" applyFont="1" applyBorder="1" applyAlignment="1">
      <alignment horizontal="center" vertical="center"/>
    </xf>
    <xf numFmtId="0" fontId="18" fillId="0" borderId="0" xfId="0" applyFont="1" applyFill="1" applyAlignment="1"/>
    <xf numFmtId="0" fontId="18" fillId="0" borderId="0" xfId="0" applyFont="1" applyFill="1" applyAlignment="1">
      <alignment vertical="center" wrapText="1"/>
    </xf>
    <xf numFmtId="0" fontId="33" fillId="0" borderId="0" xfId="0" applyFont="1" applyAlignment="1">
      <alignment horizontal="center" vertical="top" wrapText="1"/>
    </xf>
    <xf numFmtId="166" fontId="33" fillId="0" borderId="43" xfId="31" applyNumberFormat="1" applyFont="1" applyBorder="1" applyAlignment="1">
      <alignment horizontal="center" wrapText="1"/>
    </xf>
    <xf numFmtId="166" fontId="33" fillId="0" borderId="5" xfId="31" applyNumberFormat="1" applyFont="1" applyBorder="1" applyAlignment="1">
      <alignment horizontal="center" wrapText="1"/>
    </xf>
    <xf numFmtId="166" fontId="33" fillId="0" borderId="51" xfId="31" applyNumberFormat="1" applyFont="1" applyBorder="1" applyAlignment="1">
      <alignment horizontal="center" wrapText="1"/>
    </xf>
    <xf numFmtId="166" fontId="33" fillId="0" borderId="43" xfId="31" applyNumberFormat="1" applyFont="1" applyFill="1" applyBorder="1" applyAlignment="1">
      <alignment horizontal="center" wrapText="1"/>
    </xf>
    <xf numFmtId="166" fontId="33" fillId="0" borderId="5" xfId="31" applyNumberFormat="1" applyFont="1" applyFill="1" applyBorder="1" applyAlignment="1">
      <alignment horizontal="center" wrapText="1"/>
    </xf>
    <xf numFmtId="166" fontId="33" fillId="0" borderId="51" xfId="31" applyNumberFormat="1" applyFont="1" applyFill="1" applyBorder="1" applyAlignment="1">
      <alignment horizontal="center" wrapText="1"/>
    </xf>
    <xf numFmtId="166" fontId="33" fillId="0" borderId="8" xfId="31" applyNumberFormat="1" applyFont="1" applyBorder="1" applyAlignment="1">
      <alignment horizontal="center" wrapText="1"/>
    </xf>
    <xf numFmtId="0" fontId="33" fillId="0" borderId="8" xfId="51" applyNumberFormat="1" applyFont="1" applyBorder="1" applyAlignment="1" applyProtection="1">
      <alignment horizontal="center" wrapText="1"/>
      <protection locked="0"/>
    </xf>
    <xf numFmtId="44" fontId="33" fillId="0" borderId="8" xfId="51" applyFont="1" applyBorder="1" applyAlignment="1">
      <alignment horizontal="center" wrapText="1"/>
    </xf>
    <xf numFmtId="0" fontId="15" fillId="0" borderId="44" xfId="0" applyFont="1" applyBorder="1" applyAlignment="1">
      <alignment horizontal="center" vertical="center" wrapText="1"/>
    </xf>
    <xf numFmtId="0" fontId="15" fillId="0" borderId="82" xfId="0" applyFont="1" applyBorder="1" applyAlignment="1">
      <alignment horizontal="center" vertical="center" wrapText="1"/>
    </xf>
    <xf numFmtId="0" fontId="15" fillId="0" borderId="67" xfId="0" applyFont="1" applyBorder="1" applyAlignment="1">
      <alignment horizontal="center" vertical="center" wrapText="1"/>
    </xf>
    <xf numFmtId="0" fontId="13" fillId="0" borderId="44" xfId="0" quotePrefix="1" applyFont="1" applyFill="1" applyBorder="1" applyAlignment="1">
      <alignment horizontal="left" vertical="center" wrapText="1"/>
    </xf>
    <xf numFmtId="0" fontId="13" fillId="0" borderId="82" xfId="0" applyFont="1" applyFill="1" applyBorder="1" applyAlignment="1">
      <alignment vertical="center" wrapText="1"/>
    </xf>
    <xf numFmtId="0" fontId="13" fillId="0" borderId="67" xfId="0" applyFont="1" applyFill="1" applyBorder="1" applyAlignment="1">
      <alignment vertical="center" wrapText="1"/>
    </xf>
    <xf numFmtId="0" fontId="15" fillId="0" borderId="79" xfId="0" applyFont="1" applyBorder="1" applyAlignment="1">
      <alignment horizontal="center" vertical="center" wrapText="1"/>
    </xf>
    <xf numFmtId="0" fontId="15" fillId="0" borderId="19" xfId="0" applyFont="1" applyBorder="1" applyAlignment="1">
      <alignment horizontal="center" vertical="center" wrapText="1"/>
    </xf>
    <xf numFmtId="0" fontId="13" fillId="0" borderId="42" xfId="0" applyFont="1" applyFill="1" applyBorder="1"/>
    <xf numFmtId="0" fontId="13" fillId="0" borderId="0" xfId="0" applyFont="1" applyFill="1" applyBorder="1"/>
    <xf numFmtId="0" fontId="13" fillId="0" borderId="46" xfId="0" applyFont="1" applyFill="1" applyBorder="1"/>
    <xf numFmtId="0" fontId="18" fillId="0" borderId="42" xfId="0" applyFont="1" applyFill="1" applyBorder="1"/>
    <xf numFmtId="0" fontId="18" fillId="0" borderId="46" xfId="0" applyFont="1" applyFill="1" applyBorder="1"/>
    <xf numFmtId="0" fontId="18" fillId="0" borderId="79" xfId="0" applyFont="1" applyFill="1" applyBorder="1" applyAlignment="1">
      <alignment wrapText="1"/>
    </xf>
    <xf numFmtId="0" fontId="18" fillId="0" borderId="50" xfId="0" applyFont="1" applyFill="1" applyBorder="1" applyAlignment="1">
      <alignment wrapText="1"/>
    </xf>
    <xf numFmtId="0" fontId="18" fillId="0" borderId="19" xfId="0" applyFont="1" applyFill="1" applyBorder="1" applyAlignment="1">
      <alignment wrapText="1"/>
    </xf>
    <xf numFmtId="0" fontId="13" fillId="0" borderId="0" xfId="0" applyFont="1" applyAlignment="1">
      <alignment vertical="center" wrapText="1"/>
    </xf>
    <xf numFmtId="0" fontId="37" fillId="23" borderId="34" xfId="0" applyFont="1" applyFill="1" applyBorder="1" applyAlignment="1">
      <alignment horizontal="center" vertical="center"/>
    </xf>
    <xf numFmtId="0" fontId="37" fillId="23" borderId="68" xfId="0" applyFont="1" applyFill="1" applyBorder="1" applyAlignment="1">
      <alignment horizontal="center" vertical="center"/>
    </xf>
    <xf numFmtId="0" fontId="37" fillId="23" borderId="69" xfId="0" applyFont="1" applyFill="1" applyBorder="1" applyAlignment="1">
      <alignment horizontal="center" vertical="center"/>
    </xf>
    <xf numFmtId="0" fontId="15" fillId="0" borderId="44" xfId="0" applyFont="1" applyFill="1" applyBorder="1" applyAlignment="1">
      <alignment horizontal="center" vertical="center" wrapText="1"/>
    </xf>
    <xf numFmtId="0" fontId="15" fillId="0" borderId="105" xfId="0" applyFont="1" applyFill="1" applyBorder="1" applyAlignment="1">
      <alignment horizontal="center" vertical="center" wrapText="1"/>
    </xf>
    <xf numFmtId="0" fontId="15" fillId="0" borderId="67" xfId="0" applyFont="1" applyFill="1" applyBorder="1" applyAlignment="1">
      <alignment horizontal="center" vertical="center" wrapText="1"/>
    </xf>
    <xf numFmtId="0" fontId="37" fillId="23" borderId="56" xfId="0" applyFont="1" applyFill="1" applyBorder="1" applyAlignment="1">
      <alignment horizontal="center" vertical="center" wrapText="1"/>
    </xf>
    <xf numFmtId="0" fontId="37" fillId="23" borderId="68" xfId="0" applyFont="1" applyFill="1" applyBorder="1" applyAlignment="1">
      <alignment horizontal="center" vertical="center" wrapText="1"/>
    </xf>
    <xf numFmtId="0" fontId="37" fillId="23" borderId="69" xfId="0" applyFont="1" applyFill="1" applyBorder="1" applyAlignment="1">
      <alignment horizontal="center" vertical="center" wrapText="1"/>
    </xf>
    <xf numFmtId="0" fontId="13" fillId="0" borderId="0" xfId="0" applyFont="1" applyFill="1" applyAlignment="1">
      <alignment horizontal="left" vertical="center" wrapText="1"/>
    </xf>
    <xf numFmtId="0" fontId="15" fillId="0" borderId="43" xfId="0" applyFont="1" applyBorder="1" applyAlignment="1">
      <alignment horizontal="center" vertical="center" wrapText="1"/>
    </xf>
    <xf numFmtId="0" fontId="15" fillId="0" borderId="5" xfId="0" applyFont="1" applyBorder="1" applyAlignment="1">
      <alignment horizontal="center" vertical="center" wrapText="1"/>
    </xf>
    <xf numFmtId="0" fontId="15" fillId="0" borderId="51" xfId="0" applyFont="1" applyBorder="1" applyAlignment="1">
      <alignment horizontal="center" vertical="center" wrapText="1"/>
    </xf>
    <xf numFmtId="0" fontId="18" fillId="0" borderId="0" xfId="0" applyFont="1" applyFill="1" applyBorder="1" applyAlignment="1">
      <alignment horizontal="justify" wrapText="1"/>
    </xf>
    <xf numFmtId="0" fontId="18" fillId="0" borderId="0" xfId="0" applyFont="1" applyAlignment="1">
      <alignment wrapText="1"/>
    </xf>
    <xf numFmtId="0" fontId="13" fillId="0" borderId="0" xfId="0" applyFont="1" applyFill="1" applyAlignment="1">
      <alignment horizontal="left" wrapText="1"/>
    </xf>
    <xf numFmtId="0" fontId="15" fillId="0" borderId="44" xfId="0" applyFont="1" applyBorder="1" applyAlignment="1" applyProtection="1">
      <alignment horizontal="center" vertical="center" wrapText="1"/>
      <protection locked="0"/>
    </xf>
    <xf numFmtId="0" fontId="15" fillId="0" borderId="82" xfId="0" applyFont="1" applyBorder="1" applyAlignment="1" applyProtection="1">
      <alignment horizontal="center" vertical="center" wrapText="1"/>
      <protection locked="0"/>
    </xf>
    <xf numFmtId="0" fontId="15" fillId="0" borderId="67" xfId="0" applyFont="1" applyBorder="1" applyAlignment="1" applyProtection="1">
      <alignment horizontal="center" vertical="center" wrapText="1"/>
      <protection locked="0"/>
    </xf>
    <xf numFmtId="0" fontId="15" fillId="0" borderId="79" xfId="0" applyFont="1" applyBorder="1" applyAlignment="1" applyProtection="1">
      <alignment horizontal="center" vertical="center" wrapText="1"/>
      <protection locked="0"/>
    </xf>
    <xf numFmtId="0" fontId="15" fillId="0" borderId="50" xfId="0" applyFont="1" applyBorder="1" applyAlignment="1" applyProtection="1">
      <alignment horizontal="center" vertical="center" wrapText="1"/>
      <protection locked="0"/>
    </xf>
    <xf numFmtId="0" fontId="15" fillId="0" borderId="19" xfId="0" applyFont="1" applyBorder="1" applyAlignment="1" applyProtection="1">
      <alignment horizontal="center" vertical="center" wrapText="1"/>
      <protection locked="0"/>
    </xf>
    <xf numFmtId="0" fontId="52" fillId="0" borderId="0" xfId="0" applyFont="1" applyBorder="1" applyAlignment="1" applyProtection="1">
      <alignment horizontal="center" vertical="center" wrapText="1"/>
      <protection locked="0"/>
    </xf>
    <xf numFmtId="0" fontId="64" fillId="0" borderId="0" xfId="0" applyFont="1" applyBorder="1"/>
    <xf numFmtId="0" fontId="13" fillId="0" borderId="0" xfId="0" applyFont="1" applyBorder="1"/>
    <xf numFmtId="0" fontId="13" fillId="0" borderId="0" xfId="0" quotePrefix="1" applyFont="1" applyBorder="1" applyAlignment="1">
      <alignment wrapText="1"/>
    </xf>
    <xf numFmtId="0" fontId="59" fillId="0" borderId="47" xfId="0" applyFont="1" applyFill="1" applyBorder="1" applyAlignment="1">
      <alignment horizontal="center" vertical="center" wrapText="1"/>
    </xf>
    <xf numFmtId="0" fontId="59" fillId="0" borderId="8" xfId="0" applyFont="1" applyFill="1" applyBorder="1" applyAlignment="1">
      <alignment horizontal="center" vertical="center" wrapText="1"/>
    </xf>
    <xf numFmtId="0" fontId="59" fillId="0" borderId="48" xfId="0" applyFont="1" applyFill="1" applyBorder="1" applyAlignment="1">
      <alignment horizontal="center" vertical="center" wrapText="1"/>
    </xf>
    <xf numFmtId="0" fontId="59" fillId="0" borderId="53" xfId="0" applyFont="1" applyFill="1" applyBorder="1" applyAlignment="1">
      <alignment horizontal="center" vertical="center" wrapText="1"/>
    </xf>
    <xf numFmtId="0" fontId="59" fillId="0" borderId="108" xfId="0" applyFont="1" applyFill="1" applyBorder="1" applyAlignment="1">
      <alignment horizontal="center" vertical="center" wrapText="1"/>
    </xf>
    <xf numFmtId="0" fontId="59" fillId="0" borderId="109" xfId="0" applyFont="1" applyFill="1" applyBorder="1" applyAlignment="1">
      <alignment horizontal="center" vertical="center" wrapText="1"/>
    </xf>
    <xf numFmtId="0" fontId="59" fillId="0" borderId="34" xfId="0" applyFont="1" applyFill="1" applyBorder="1" applyAlignment="1">
      <alignment horizontal="center" vertical="center" wrapText="1"/>
    </xf>
    <xf numFmtId="0" fontId="59" fillId="0" borderId="68" xfId="0" applyFont="1" applyFill="1" applyBorder="1" applyAlignment="1">
      <alignment horizontal="center" vertical="center" wrapText="1"/>
    </xf>
    <xf numFmtId="0" fontId="59" fillId="0" borderId="69" xfId="0" applyFont="1" applyFill="1" applyBorder="1" applyAlignment="1">
      <alignment horizontal="center" vertical="center" wrapText="1"/>
    </xf>
    <xf numFmtId="0" fontId="59" fillId="0" borderId="26" xfId="0" applyFont="1" applyFill="1" applyBorder="1" applyAlignment="1">
      <alignment horizontal="center" vertical="center" wrapText="1"/>
    </xf>
    <xf numFmtId="0" fontId="59" fillId="0" borderId="35" xfId="0" applyFont="1" applyFill="1" applyBorder="1" applyAlignment="1">
      <alignment horizontal="center" vertical="center" wrapText="1"/>
    </xf>
    <xf numFmtId="0" fontId="59" fillId="0" borderId="27" xfId="0" applyFont="1" applyFill="1" applyBorder="1" applyAlignment="1">
      <alignment horizontal="center" vertical="center" wrapText="1"/>
    </xf>
    <xf numFmtId="0" fontId="59" fillId="0" borderId="54" xfId="0" applyFont="1" applyFill="1" applyBorder="1" applyAlignment="1">
      <alignment horizontal="center" wrapText="1"/>
    </xf>
    <xf numFmtId="0" fontId="0" fillId="0" borderId="5" xfId="0" applyBorder="1" applyAlignment="1">
      <alignment horizontal="center" wrapText="1"/>
    </xf>
    <xf numFmtId="0" fontId="33" fillId="0" borderId="79" xfId="0" applyFont="1" applyFill="1" applyBorder="1" applyAlignment="1">
      <alignment horizontal="center"/>
    </xf>
    <xf numFmtId="0" fontId="33" fillId="0" borderId="19" xfId="0" applyFont="1" applyFill="1" applyBorder="1" applyAlignment="1">
      <alignment horizontal="center"/>
    </xf>
    <xf numFmtId="0" fontId="33" fillId="0" borderId="44" xfId="0" applyFont="1" applyFill="1" applyBorder="1" applyAlignment="1">
      <alignment horizontal="center"/>
    </xf>
    <xf numFmtId="0" fontId="33" fillId="0" borderId="67" xfId="0" applyFont="1" applyFill="1" applyBorder="1" applyAlignment="1">
      <alignment horizontal="center"/>
    </xf>
    <xf numFmtId="0" fontId="33" fillId="0" borderId="42" xfId="0" applyFont="1" applyFill="1" applyBorder="1" applyAlignment="1">
      <alignment horizontal="center" vertical="center"/>
    </xf>
    <xf numFmtId="0" fontId="33" fillId="0" borderId="46" xfId="0" applyFont="1" applyFill="1" applyBorder="1" applyAlignment="1">
      <alignment horizontal="center" vertical="center"/>
    </xf>
    <xf numFmtId="0" fontId="18" fillId="0" borderId="42" xfId="0" applyFont="1" applyBorder="1" applyAlignment="1">
      <alignment horizontal="left"/>
    </xf>
    <xf numFmtId="0" fontId="18" fillId="0" borderId="0" xfId="0" applyFont="1" applyBorder="1" applyAlignment="1">
      <alignment horizontal="left"/>
    </xf>
    <xf numFmtId="0" fontId="18" fillId="0" borderId="42" xfId="0" applyFont="1" applyBorder="1" applyAlignment="1">
      <alignment wrapText="1"/>
    </xf>
    <xf numFmtId="0" fontId="18" fillId="0" borderId="0" xfId="0" applyFont="1" applyBorder="1" applyAlignment="1">
      <alignment wrapText="1"/>
    </xf>
    <xf numFmtId="0" fontId="159" fillId="0" borderId="44" xfId="0" applyFont="1" applyBorder="1" applyAlignment="1">
      <alignment horizontal="center" vertical="center" wrapText="1"/>
    </xf>
    <xf numFmtId="0" fontId="159" fillId="0" borderId="82" xfId="0" applyFont="1" applyBorder="1" applyAlignment="1">
      <alignment horizontal="center" vertical="center" wrapText="1"/>
    </xf>
    <xf numFmtId="0" fontId="159" fillId="0" borderId="67" xfId="0" applyFont="1" applyBorder="1" applyAlignment="1">
      <alignment horizontal="center" vertical="center" wrapText="1"/>
    </xf>
    <xf numFmtId="0" fontId="18" fillId="0" borderId="45" xfId="0" applyFont="1" applyBorder="1" applyAlignment="1">
      <alignment horizontal="center" vertical="center"/>
    </xf>
    <xf numFmtId="0" fontId="18" fillId="0" borderId="74" xfId="0" applyFont="1" applyBorder="1" applyAlignment="1">
      <alignment horizontal="center" vertical="center"/>
    </xf>
    <xf numFmtId="0" fontId="18" fillId="0" borderId="20" xfId="0" applyFont="1" applyBorder="1" applyAlignment="1">
      <alignment horizontal="center" vertical="center"/>
    </xf>
    <xf numFmtId="0" fontId="159" fillId="0" borderId="79" xfId="0" applyFont="1" applyBorder="1" applyAlignment="1">
      <alignment horizontal="center" vertical="center" wrapText="1"/>
    </xf>
    <xf numFmtId="0" fontId="159" fillId="0" borderId="50" xfId="0" applyFont="1" applyBorder="1" applyAlignment="1">
      <alignment horizontal="center" vertical="center" wrapText="1"/>
    </xf>
    <xf numFmtId="0" fontId="159" fillId="0" borderId="19" xfId="0" applyFont="1" applyBorder="1" applyAlignment="1">
      <alignment horizontal="center" vertical="center" wrapText="1"/>
    </xf>
    <xf numFmtId="0" fontId="19" fillId="0" borderId="0" xfId="0" applyFont="1"/>
    <xf numFmtId="0" fontId="19" fillId="0" borderId="0" xfId="0" applyFont="1" applyAlignment="1">
      <alignment horizontal="left" wrapText="1"/>
    </xf>
    <xf numFmtId="0" fontId="19" fillId="0" borderId="0" xfId="0" applyFont="1" applyAlignment="1">
      <alignment wrapText="1"/>
    </xf>
    <xf numFmtId="0" fontId="19" fillId="0" borderId="0" xfId="0" applyFont="1" applyFill="1" applyAlignment="1">
      <alignment horizontal="left" vertical="top" wrapText="1"/>
    </xf>
    <xf numFmtId="0" fontId="150" fillId="0" borderId="0" xfId="0" applyFont="1" applyFill="1" applyAlignment="1">
      <alignment horizontal="left" vertical="top" wrapText="1"/>
    </xf>
    <xf numFmtId="0" fontId="13" fillId="0" borderId="0" xfId="0" applyFont="1" applyFill="1" applyAlignment="1">
      <alignment wrapText="1"/>
    </xf>
    <xf numFmtId="0" fontId="35" fillId="0" borderId="8" xfId="47338" applyFont="1" applyBorder="1" applyAlignment="1">
      <alignment horizontal="center"/>
    </xf>
    <xf numFmtId="0" fontId="18" fillId="0" borderId="8" xfId="47338" applyFont="1" applyBorder="1" applyAlignment="1">
      <alignment horizontal="center"/>
    </xf>
    <xf numFmtId="0" fontId="33" fillId="0" borderId="44" xfId="47338" applyFont="1" applyBorder="1" applyAlignment="1">
      <alignment horizontal="center"/>
    </xf>
    <xf numFmtId="0" fontId="33" fillId="0" borderId="82" xfId="47338" applyFont="1" applyBorder="1" applyAlignment="1">
      <alignment horizontal="center"/>
    </xf>
    <xf numFmtId="0" fontId="33" fillId="0" borderId="67" xfId="47338" applyFont="1" applyBorder="1" applyAlignment="1">
      <alignment horizontal="center"/>
    </xf>
    <xf numFmtId="0" fontId="33" fillId="0" borderId="42" xfId="47338" applyFont="1" applyBorder="1" applyAlignment="1">
      <alignment horizontal="center" vertical="center"/>
    </xf>
    <xf numFmtId="0" fontId="33" fillId="0" borderId="0" xfId="47338" applyFont="1" applyBorder="1" applyAlignment="1">
      <alignment horizontal="center" vertical="center"/>
    </xf>
    <xf numFmtId="0" fontId="33" fillId="0" borderId="46" xfId="47338" applyFont="1" applyBorder="1" applyAlignment="1">
      <alignment horizontal="center" vertical="center"/>
    </xf>
    <xf numFmtId="0" fontId="33" fillId="0" borderId="42" xfId="47338" applyFont="1" applyFill="1" applyBorder="1" applyAlignment="1">
      <alignment horizontal="center" vertical="top"/>
    </xf>
    <xf numFmtId="0" fontId="33" fillId="0" borderId="0" xfId="47338" applyFont="1" applyFill="1" applyBorder="1" applyAlignment="1">
      <alignment horizontal="center" vertical="top"/>
    </xf>
    <xf numFmtId="0" fontId="33" fillId="0" borderId="46" xfId="47338" applyFont="1" applyFill="1" applyBorder="1" applyAlignment="1">
      <alignment horizontal="center" vertical="top"/>
    </xf>
    <xf numFmtId="0" fontId="33" fillId="0" borderId="20" xfId="47338" applyFont="1" applyFill="1" applyBorder="1" applyAlignment="1">
      <alignment horizontal="center"/>
    </xf>
    <xf numFmtId="0" fontId="18" fillId="0" borderId="20" xfId="47338" applyFont="1" applyFill="1" applyBorder="1" applyAlignment="1"/>
    <xf numFmtId="0" fontId="13" fillId="0" borderId="0" xfId="47338" applyFont="1" applyFill="1" applyAlignment="1">
      <alignment vertical="center"/>
    </xf>
    <xf numFmtId="0" fontId="13" fillId="0" borderId="0" xfId="47338" applyFont="1"/>
    <xf numFmtId="0" fontId="13" fillId="0" borderId="0" xfId="0" applyFont="1" applyFill="1" applyBorder="1" applyAlignment="1">
      <alignment horizontal="left" vertical="top" wrapText="1"/>
    </xf>
    <xf numFmtId="0" fontId="33" fillId="0" borderId="44" xfId="0" applyFont="1" applyFill="1" applyBorder="1" applyAlignment="1">
      <alignment horizontal="center" vertical="center" wrapText="1"/>
    </xf>
    <xf numFmtId="0" fontId="33" fillId="0" borderId="82" xfId="0" applyFont="1" applyFill="1" applyBorder="1" applyAlignment="1">
      <alignment horizontal="center" vertical="center" wrapText="1"/>
    </xf>
    <xf numFmtId="0" fontId="33" fillId="0" borderId="67" xfId="0" applyFont="1" applyFill="1" applyBorder="1" applyAlignment="1">
      <alignment horizontal="center" vertical="center" wrapText="1"/>
    </xf>
    <xf numFmtId="0" fontId="33" fillId="0" borderId="42" xfId="0" applyFont="1" applyFill="1" applyBorder="1" applyAlignment="1">
      <alignment horizontal="center" vertical="center" wrapText="1"/>
    </xf>
    <xf numFmtId="0" fontId="33" fillId="0" borderId="0" xfId="0" applyFont="1" applyFill="1" applyBorder="1" applyAlignment="1">
      <alignment horizontal="center" vertical="center" wrapText="1"/>
    </xf>
    <xf numFmtId="0" fontId="33" fillId="0" borderId="46" xfId="0" applyFont="1" applyFill="1" applyBorder="1" applyAlignment="1">
      <alignment horizontal="center" vertical="center" wrapText="1"/>
    </xf>
    <xf numFmtId="0" fontId="33" fillId="0" borderId="0" xfId="0" applyFont="1" applyFill="1" applyBorder="1" applyAlignment="1">
      <alignment horizontal="center" vertical="center"/>
    </xf>
    <xf numFmtId="43" fontId="33" fillId="0" borderId="43" xfId="31" applyFont="1" applyFill="1" applyBorder="1" applyAlignment="1">
      <alignment horizontal="center" wrapText="1"/>
    </xf>
    <xf numFmtId="43" fontId="33" fillId="0" borderId="5" xfId="31" applyFont="1" applyFill="1" applyBorder="1" applyAlignment="1">
      <alignment horizontal="center" wrapText="1"/>
    </xf>
    <xf numFmtId="43" fontId="33" fillId="0" borderId="51" xfId="31" applyFont="1" applyFill="1" applyBorder="1" applyAlignment="1">
      <alignment horizontal="center" wrapText="1"/>
    </xf>
    <xf numFmtId="0" fontId="13" fillId="0" borderId="0" xfId="0" quotePrefix="1" applyFont="1" applyBorder="1" applyAlignment="1">
      <alignment horizontal="left" vertical="top" wrapText="1"/>
    </xf>
    <xf numFmtId="0" fontId="33" fillId="0" borderId="44" xfId="0" applyFont="1" applyBorder="1" applyAlignment="1">
      <alignment horizontal="center"/>
    </xf>
    <xf numFmtId="0" fontId="33" fillId="0" borderId="82" xfId="0" applyFont="1" applyBorder="1" applyAlignment="1">
      <alignment horizontal="center"/>
    </xf>
    <xf numFmtId="0" fontId="33" fillId="0" borderId="67" xfId="0" applyFont="1" applyBorder="1" applyAlignment="1">
      <alignment horizontal="center"/>
    </xf>
    <xf numFmtId="0" fontId="33" fillId="0" borderId="42" xfId="0" applyFont="1" applyBorder="1" applyAlignment="1">
      <alignment horizontal="center" wrapText="1"/>
    </xf>
    <xf numFmtId="0" fontId="33" fillId="0" borderId="0" xfId="0" applyFont="1" applyBorder="1" applyAlignment="1">
      <alignment horizontal="center" wrapText="1"/>
    </xf>
    <xf numFmtId="0" fontId="33" fillId="0" borderId="46" xfId="0" applyFont="1" applyBorder="1" applyAlignment="1">
      <alignment horizontal="center" wrapText="1"/>
    </xf>
    <xf numFmtId="49" fontId="33" fillId="0" borderId="79" xfId="0" applyNumberFormat="1" applyFont="1" applyBorder="1" applyAlignment="1">
      <alignment horizontal="center"/>
    </xf>
    <xf numFmtId="49" fontId="33" fillId="0" borderId="50" xfId="0" applyNumberFormat="1" applyFont="1" applyBorder="1" applyAlignment="1">
      <alignment horizontal="center"/>
    </xf>
    <xf numFmtId="49" fontId="33" fillId="0" borderId="19" xfId="0" applyNumberFormat="1" applyFont="1" applyBorder="1" applyAlignment="1">
      <alignment horizontal="center"/>
    </xf>
    <xf numFmtId="0" fontId="37" fillId="53" borderId="8" xfId="0" applyFont="1" applyFill="1" applyBorder="1" applyAlignment="1">
      <alignment horizontal="center"/>
    </xf>
    <xf numFmtId="0" fontId="33" fillId="0" borderId="42" xfId="0" applyFont="1" applyBorder="1" applyAlignment="1">
      <alignment horizontal="center"/>
    </xf>
    <xf numFmtId="0" fontId="33" fillId="0" borderId="0" xfId="0" applyFont="1" applyBorder="1" applyAlignment="1">
      <alignment horizontal="center"/>
    </xf>
    <xf numFmtId="0" fontId="33" fillId="0" borderId="46" xfId="0" applyFont="1" applyBorder="1" applyAlignment="1">
      <alignment horizontal="center"/>
    </xf>
    <xf numFmtId="0" fontId="37" fillId="53" borderId="43" xfId="0" applyFont="1" applyFill="1" applyBorder="1" applyAlignment="1">
      <alignment horizontal="center"/>
    </xf>
    <xf numFmtId="0" fontId="37" fillId="53" borderId="5" xfId="0" applyFont="1" applyFill="1" applyBorder="1" applyAlignment="1">
      <alignment horizontal="center"/>
    </xf>
    <xf numFmtId="0" fontId="37" fillId="53" borderId="51" xfId="0" applyFont="1" applyFill="1" applyBorder="1" applyAlignment="1">
      <alignment horizontal="center"/>
    </xf>
    <xf numFmtId="0" fontId="33" fillId="53" borderId="61" xfId="0" applyFont="1" applyFill="1" applyBorder="1" applyAlignment="1">
      <alignment horizontal="center" wrapText="1"/>
    </xf>
    <xf numFmtId="0" fontId="33" fillId="53" borderId="24" xfId="0" applyFont="1" applyFill="1" applyBorder="1" applyAlignment="1">
      <alignment horizontal="center" wrapText="1"/>
    </xf>
    <xf numFmtId="0" fontId="158" fillId="0" borderId="0" xfId="0" applyFont="1" applyFill="1" applyBorder="1" applyAlignment="1">
      <alignment horizontal="center" wrapText="1"/>
    </xf>
    <xf numFmtId="0" fontId="33" fillId="0" borderId="105" xfId="0" applyFont="1" applyFill="1" applyBorder="1" applyAlignment="1">
      <alignment horizontal="center"/>
    </xf>
    <xf numFmtId="0" fontId="33" fillId="0" borderId="42" xfId="853" applyFont="1" applyFill="1" applyBorder="1" applyAlignment="1">
      <alignment horizontal="center"/>
    </xf>
    <xf numFmtId="0" fontId="33" fillId="0" borderId="0" xfId="853" applyFont="1" applyFill="1" applyBorder="1" applyAlignment="1">
      <alignment horizontal="center"/>
    </xf>
    <xf numFmtId="49" fontId="33" fillId="0" borderId="42" xfId="853" quotePrefix="1" applyNumberFormat="1" applyFont="1" applyFill="1" applyBorder="1" applyAlignment="1">
      <alignment horizontal="center"/>
    </xf>
    <xf numFmtId="49" fontId="33" fillId="0" borderId="0" xfId="853" quotePrefix="1" applyNumberFormat="1" applyFont="1" applyFill="1" applyBorder="1" applyAlignment="1">
      <alignment horizontal="center"/>
    </xf>
    <xf numFmtId="0" fontId="33" fillId="0" borderId="39" xfId="0" applyFont="1" applyFill="1" applyBorder="1" applyAlignment="1">
      <alignment horizontal="center" wrapText="1"/>
    </xf>
    <xf numFmtId="0" fontId="33" fillId="0" borderId="4" xfId="0" applyFont="1" applyFill="1" applyBorder="1" applyAlignment="1">
      <alignment horizontal="center" wrapText="1"/>
    </xf>
    <xf numFmtId="0" fontId="33" fillId="0" borderId="60" xfId="0" applyFont="1" applyFill="1" applyBorder="1" applyAlignment="1">
      <alignment horizontal="center" wrapText="1"/>
    </xf>
    <xf numFmtId="165" fontId="33" fillId="0" borderId="0" xfId="0" applyNumberFormat="1" applyFont="1" applyFill="1" applyBorder="1" applyAlignment="1">
      <alignment horizontal="center" vertical="center" wrapText="1"/>
    </xf>
    <xf numFmtId="0" fontId="13" fillId="0" borderId="0" xfId="3349" applyFont="1" applyFill="1" applyBorder="1" applyAlignment="1">
      <alignment horizontal="left" wrapText="1"/>
    </xf>
    <xf numFmtId="0" fontId="37" fillId="0" borderId="35" xfId="0" applyFont="1" applyBorder="1" applyAlignment="1">
      <alignment horizontal="center" vertical="center" wrapText="1"/>
    </xf>
    <xf numFmtId="0" fontId="37" fillId="0" borderId="49" xfId="0" applyFont="1" applyBorder="1" applyAlignment="1">
      <alignment horizontal="center" vertical="center" wrapText="1"/>
    </xf>
    <xf numFmtId="0" fontId="37" fillId="0" borderId="35" xfId="0" applyFont="1" applyFill="1" applyBorder="1" applyAlignment="1">
      <alignment horizontal="center" vertical="center" wrapText="1"/>
    </xf>
    <xf numFmtId="0" fontId="37" fillId="0" borderId="49" xfId="0" applyFont="1" applyFill="1" applyBorder="1" applyAlignment="1">
      <alignment horizontal="center" vertical="center" wrapText="1"/>
    </xf>
    <xf numFmtId="0" fontId="37" fillId="0" borderId="27" xfId="0" applyFont="1" applyFill="1" applyBorder="1" applyAlignment="1">
      <alignment horizontal="center" vertical="center" wrapText="1"/>
    </xf>
    <xf numFmtId="0" fontId="37" fillId="0" borderId="31" xfId="0" applyFont="1" applyFill="1" applyBorder="1" applyAlignment="1">
      <alignment horizontal="center" vertical="center" wrapText="1"/>
    </xf>
    <xf numFmtId="0" fontId="37" fillId="0" borderId="26" xfId="0" applyFont="1" applyBorder="1" applyAlignment="1">
      <alignment horizontal="center" vertical="center" wrapText="1"/>
    </xf>
    <xf numFmtId="0" fontId="0" fillId="0" borderId="30" xfId="0" applyBorder="1" applyAlignment="1">
      <alignment horizontal="center" vertical="center" wrapText="1"/>
    </xf>
    <xf numFmtId="0" fontId="37" fillId="0" borderId="18" xfId="0" applyFont="1" applyFill="1" applyBorder="1" applyAlignment="1">
      <alignment horizontal="center" vertical="center" wrapText="1"/>
    </xf>
    <xf numFmtId="0" fontId="85" fillId="0" borderId="42" xfId="330" applyFont="1" applyFill="1" applyBorder="1"/>
    <xf numFmtId="0" fontId="85" fillId="0" borderId="0" xfId="330" applyFont="1" applyFill="1" applyBorder="1"/>
    <xf numFmtId="0" fontId="33" fillId="0" borderId="42" xfId="329" applyFont="1" applyFill="1" applyBorder="1" applyAlignment="1">
      <alignment horizontal="center"/>
    </xf>
    <xf numFmtId="0" fontId="33" fillId="0" borderId="0" xfId="329" applyFont="1" applyFill="1" applyBorder="1" applyAlignment="1">
      <alignment horizontal="center"/>
    </xf>
    <xf numFmtId="0" fontId="33" fillId="0" borderId="46" xfId="329" applyFont="1" applyFill="1" applyBorder="1" applyAlignment="1">
      <alignment horizontal="center"/>
    </xf>
    <xf numFmtId="0" fontId="33" fillId="0" borderId="44" xfId="329" applyFont="1" applyFill="1" applyBorder="1" applyAlignment="1">
      <alignment horizontal="center"/>
    </xf>
    <xf numFmtId="0" fontId="33" fillId="0" borderId="82" xfId="329" applyFont="1" applyFill="1" applyBorder="1" applyAlignment="1">
      <alignment horizontal="center"/>
    </xf>
    <xf numFmtId="0" fontId="33" fillId="0" borderId="67" xfId="329" applyFont="1" applyFill="1" applyBorder="1" applyAlignment="1">
      <alignment horizontal="center"/>
    </xf>
    <xf numFmtId="0" fontId="33" fillId="0" borderId="79" xfId="329" applyFont="1" applyFill="1" applyBorder="1" applyAlignment="1">
      <alignment horizontal="center" vertical="center"/>
    </xf>
    <xf numFmtId="0" fontId="33" fillId="0" borderId="50" xfId="329" applyFont="1" applyFill="1" applyBorder="1" applyAlignment="1">
      <alignment horizontal="center" vertical="center"/>
    </xf>
    <xf numFmtId="0" fontId="33" fillId="0" borderId="19" xfId="329" applyFont="1" applyFill="1" applyBorder="1" applyAlignment="1">
      <alignment horizontal="center" vertical="center"/>
    </xf>
    <xf numFmtId="0" fontId="59" fillId="53" borderId="8" xfId="330" applyFont="1" applyFill="1" applyBorder="1" applyAlignment="1">
      <alignment horizontal="center" vertical="center" wrapText="1"/>
    </xf>
    <xf numFmtId="0" fontId="13" fillId="0" borderId="8" xfId="0" applyFont="1" applyBorder="1" applyAlignment="1">
      <alignment horizontal="center" vertical="center" wrapText="1"/>
    </xf>
    <xf numFmtId="0" fontId="37" fillId="53" borderId="8" xfId="330" applyFont="1" applyFill="1" applyBorder="1" applyAlignment="1">
      <alignment horizontal="center" vertical="center"/>
    </xf>
    <xf numFmtId="0" fontId="85" fillId="0" borderId="0" xfId="330" applyFont="1" applyFill="1"/>
    <xf numFmtId="0" fontId="37" fillId="53" borderId="8" xfId="330" applyFont="1" applyFill="1" applyBorder="1" applyAlignment="1">
      <alignment horizontal="center" vertical="center" wrapText="1"/>
    </xf>
    <xf numFmtId="0" fontId="59" fillId="53" borderId="8" xfId="47403" applyFont="1" applyFill="1" applyBorder="1" applyAlignment="1">
      <alignment horizontal="center" vertical="center" wrapText="1"/>
    </xf>
    <xf numFmtId="0" fontId="85" fillId="0" borderId="0" xfId="3349" applyFont="1" applyFill="1" applyBorder="1" applyAlignment="1">
      <alignment horizontal="left" vertical="center" wrapText="1"/>
    </xf>
    <xf numFmtId="0" fontId="13" fillId="0" borderId="0" xfId="3349" applyFont="1" applyFill="1" applyBorder="1" applyAlignment="1">
      <alignment horizontal="left" vertical="center" wrapText="1"/>
    </xf>
    <xf numFmtId="0" fontId="13" fillId="0" borderId="0" xfId="0" applyFont="1" applyFill="1" applyAlignment="1">
      <alignment vertical="center" wrapText="1"/>
    </xf>
    <xf numFmtId="0" fontId="85" fillId="0" borderId="0" xfId="330" applyFont="1" applyAlignment="1">
      <alignment horizontal="left" vertical="center" wrapText="1"/>
    </xf>
    <xf numFmtId="0" fontId="13" fillId="0" borderId="0" xfId="330" applyFont="1" applyAlignment="1">
      <alignment horizontal="left" vertical="center" wrapText="1"/>
    </xf>
    <xf numFmtId="0" fontId="13" fillId="0" borderId="0" xfId="3349" applyFont="1" applyFill="1" applyBorder="1" applyAlignment="1">
      <alignment wrapText="1"/>
    </xf>
    <xf numFmtId="0" fontId="37" fillId="0" borderId="0" xfId="0" applyFont="1" applyAlignment="1">
      <alignment vertical="center" wrapText="1"/>
    </xf>
    <xf numFmtId="0" fontId="33" fillId="0" borderId="45" xfId="329" applyFont="1" applyBorder="1" applyAlignment="1">
      <alignment horizontal="center" wrapText="1"/>
    </xf>
    <xf numFmtId="0" fontId="33" fillId="0" borderId="45" xfId="329" applyFont="1" applyBorder="1" applyAlignment="1">
      <alignment horizontal="center"/>
    </xf>
    <xf numFmtId="0" fontId="33" fillId="0" borderId="79" xfId="329" applyFont="1" applyBorder="1" applyAlignment="1">
      <alignment horizontal="center" vertical="center" wrapText="1"/>
    </xf>
    <xf numFmtId="0" fontId="33" fillId="0" borderId="50" xfId="329" applyFont="1" applyBorder="1" applyAlignment="1">
      <alignment horizontal="center" vertical="center"/>
    </xf>
    <xf numFmtId="0" fontId="33" fillId="0" borderId="19" xfId="329" applyFont="1" applyBorder="1" applyAlignment="1">
      <alignment horizontal="center" vertical="center"/>
    </xf>
    <xf numFmtId="0" fontId="85" fillId="0" borderId="0" xfId="3349" applyFont="1" applyBorder="1" applyAlignment="1">
      <alignment horizontal="left" vertical="center" wrapText="1"/>
    </xf>
    <xf numFmtId="0" fontId="13" fillId="0" borderId="0" xfId="3349" applyFont="1" applyBorder="1" applyAlignment="1">
      <alignment horizontal="left" vertical="center" wrapText="1"/>
    </xf>
    <xf numFmtId="0" fontId="37" fillId="0" borderId="0" xfId="0" applyFont="1" applyAlignment="1">
      <alignment wrapText="1"/>
    </xf>
    <xf numFmtId="0" fontId="15" fillId="0" borderId="45" xfId="330" applyFont="1" applyBorder="1" applyAlignment="1">
      <alignment horizontal="center" wrapText="1"/>
    </xf>
    <xf numFmtId="0" fontId="15" fillId="0" borderId="45" xfId="330" applyFont="1" applyBorder="1" applyAlignment="1">
      <alignment horizontal="center"/>
    </xf>
    <xf numFmtId="49" fontId="15" fillId="0" borderId="42" xfId="330" applyNumberFormat="1" applyFont="1" applyBorder="1" applyAlignment="1">
      <alignment horizontal="center"/>
    </xf>
    <xf numFmtId="49" fontId="0" fillId="0" borderId="0" xfId="0" applyNumberFormat="1" applyBorder="1" applyAlignment="1">
      <alignment horizontal="center"/>
    </xf>
    <xf numFmtId="49" fontId="0" fillId="0" borderId="46" xfId="0" applyNumberFormat="1" applyBorder="1" applyAlignment="1">
      <alignment horizontal="center"/>
    </xf>
    <xf numFmtId="49" fontId="15" fillId="0" borderId="20" xfId="330" applyNumberFormat="1" applyFont="1" applyBorder="1" applyAlignment="1">
      <alignment horizontal="center" wrapText="1"/>
    </xf>
    <xf numFmtId="49" fontId="15" fillId="0" borderId="20" xfId="330" applyNumberFormat="1" applyFont="1" applyBorder="1" applyAlignment="1">
      <alignment horizontal="center"/>
    </xf>
    <xf numFmtId="0" fontId="33" fillId="0" borderId="42" xfId="329" applyFont="1" applyBorder="1" applyAlignment="1">
      <alignment horizontal="center" wrapText="1"/>
    </xf>
    <xf numFmtId="0" fontId="33" fillId="0" borderId="0" xfId="329" applyFont="1" applyBorder="1" applyAlignment="1">
      <alignment horizontal="center" wrapText="1"/>
    </xf>
    <xf numFmtId="0" fontId="33" fillId="0" borderId="46" xfId="329" applyFont="1" applyBorder="1" applyAlignment="1">
      <alignment horizontal="center" wrapText="1"/>
    </xf>
    <xf numFmtId="0" fontId="64" fillId="0" borderId="0" xfId="0" applyFont="1" applyAlignment="1">
      <alignment horizontal="left" wrapText="1"/>
    </xf>
    <xf numFmtId="0" fontId="33" fillId="0" borderId="79" xfId="0" applyFont="1" applyBorder="1" applyAlignment="1">
      <alignment horizontal="center" vertical="center" wrapText="1"/>
    </xf>
    <xf numFmtId="0" fontId="33" fillId="0" borderId="50" xfId="0" applyFont="1" applyBorder="1" applyAlignment="1">
      <alignment horizontal="center" vertical="center"/>
    </xf>
    <xf numFmtId="0" fontId="33" fillId="0" borderId="19" xfId="0" applyFont="1" applyBorder="1" applyAlignment="1">
      <alignment horizontal="center" vertical="center"/>
    </xf>
    <xf numFmtId="0" fontId="33" fillId="0" borderId="45" xfId="0" applyFont="1" applyBorder="1" applyAlignment="1">
      <alignment horizontal="center" wrapText="1"/>
    </xf>
    <xf numFmtId="0" fontId="33" fillId="0" borderId="45" xfId="0" applyFont="1" applyBorder="1" applyAlignment="1">
      <alignment horizontal="center"/>
    </xf>
    <xf numFmtId="0" fontId="33" fillId="0" borderId="74" xfId="0" applyFont="1" applyBorder="1" applyAlignment="1">
      <alignment horizontal="center" wrapText="1"/>
    </xf>
    <xf numFmtId="0" fontId="33" fillId="0" borderId="74" xfId="0" applyFont="1" applyBorder="1" applyAlignment="1">
      <alignment horizontal="center"/>
    </xf>
    <xf numFmtId="0" fontId="37" fillId="0" borderId="26" xfId="0" applyFont="1" applyBorder="1" applyAlignment="1">
      <alignment horizontal="center"/>
    </xf>
    <xf numFmtId="0" fontId="37" fillId="0" borderId="35" xfId="0" applyFont="1" applyBorder="1" applyAlignment="1">
      <alignment horizontal="center"/>
    </xf>
    <xf numFmtId="0" fontId="37" fillId="0" borderId="27" xfId="0" applyFont="1" applyBorder="1" applyAlignment="1">
      <alignment horizontal="center"/>
    </xf>
    <xf numFmtId="0" fontId="33" fillId="0" borderId="42" xfId="0" applyFont="1" applyBorder="1" applyAlignment="1">
      <alignment horizontal="center" vertical="center"/>
    </xf>
    <xf numFmtId="0" fontId="33" fillId="0" borderId="0" xfId="0" applyFont="1" applyBorder="1" applyAlignment="1">
      <alignment horizontal="center" vertical="center"/>
    </xf>
    <xf numFmtId="0" fontId="33" fillId="0" borderId="46" xfId="0" applyFont="1" applyBorder="1" applyAlignment="1">
      <alignment horizontal="center" vertical="center"/>
    </xf>
    <xf numFmtId="0" fontId="13" fillId="0" borderId="0" xfId="0" applyFont="1" applyAlignment="1"/>
    <xf numFmtId="0" fontId="0" fillId="0" borderId="0" xfId="0" applyAlignment="1"/>
    <xf numFmtId="0" fontId="13" fillId="0" borderId="0" xfId="330" applyFont="1" applyAlignment="1">
      <alignment wrapText="1"/>
    </xf>
    <xf numFmtId="0" fontId="0" fillId="0" borderId="0" xfId="0" applyAlignment="1">
      <alignment wrapText="1"/>
    </xf>
    <xf numFmtId="0" fontId="33" fillId="0" borderId="44" xfId="328" applyFont="1" applyFill="1" applyBorder="1" applyAlignment="1">
      <alignment horizontal="center" wrapText="1"/>
    </xf>
    <xf numFmtId="0" fontId="33" fillId="0" borderId="82" xfId="328" quotePrefix="1" applyFont="1" applyFill="1" applyBorder="1" applyAlignment="1">
      <alignment horizontal="center" wrapText="1"/>
    </xf>
    <xf numFmtId="0" fontId="33" fillId="0" borderId="67" xfId="328" quotePrefix="1" applyFont="1" applyFill="1" applyBorder="1" applyAlignment="1">
      <alignment horizontal="center" wrapText="1"/>
    </xf>
    <xf numFmtId="0" fontId="33" fillId="0" borderId="42" xfId="0" applyFont="1" applyBorder="1" applyAlignment="1">
      <alignment horizontal="center" vertical="center" wrapText="1"/>
    </xf>
    <xf numFmtId="0" fontId="13" fillId="0" borderId="0" xfId="330" applyFont="1" applyFill="1" applyAlignment="1">
      <alignment wrapText="1"/>
    </xf>
    <xf numFmtId="0" fontId="0" fillId="0" borderId="0" xfId="0" applyFill="1" applyAlignment="1">
      <alignment wrapText="1"/>
    </xf>
    <xf numFmtId="0" fontId="13" fillId="0" borderId="0" xfId="330" applyFont="1" applyFill="1" applyAlignment="1"/>
    <xf numFmtId="0" fontId="33" fillId="0" borderId="0" xfId="0" applyFont="1" applyBorder="1" applyAlignment="1">
      <alignment horizontal="center" vertical="center" wrapText="1"/>
    </xf>
    <xf numFmtId="0" fontId="33" fillId="0" borderId="46" xfId="0" applyFont="1" applyBorder="1" applyAlignment="1">
      <alignment horizontal="center" vertical="center" wrapText="1"/>
    </xf>
    <xf numFmtId="0" fontId="33" fillId="0" borderId="82" xfId="328" applyFont="1" applyFill="1" applyBorder="1" applyAlignment="1">
      <alignment horizontal="center" wrapText="1"/>
    </xf>
    <xf numFmtId="0" fontId="33" fillId="0" borderId="105" xfId="328" applyFont="1" applyFill="1" applyBorder="1" applyAlignment="1">
      <alignment horizontal="center" wrapText="1"/>
    </xf>
    <xf numFmtId="0" fontId="33" fillId="0" borderId="42" xfId="328" applyFont="1" applyFill="1" applyBorder="1" applyAlignment="1">
      <alignment horizontal="center" wrapText="1"/>
    </xf>
    <xf numFmtId="0" fontId="33" fillId="0" borderId="0" xfId="328" applyFont="1" applyFill="1" applyBorder="1" applyAlignment="1">
      <alignment horizontal="center" wrapText="1"/>
    </xf>
    <xf numFmtId="0" fontId="37" fillId="0" borderId="22" xfId="328" applyFont="1" applyFill="1" applyBorder="1" applyAlignment="1">
      <alignment horizontal="center" vertical="center" wrapText="1"/>
    </xf>
    <xf numFmtId="0" fontId="37" fillId="0" borderId="29" xfId="328" applyFont="1" applyFill="1" applyBorder="1" applyAlignment="1">
      <alignment horizontal="center" vertical="center" wrapText="1"/>
    </xf>
    <xf numFmtId="0" fontId="13" fillId="0" borderId="0" xfId="328" applyFont="1" applyFill="1" applyAlignment="1">
      <alignment horizontal="left" vertical="center" wrapText="1"/>
    </xf>
    <xf numFmtId="0" fontId="13" fillId="0" borderId="0" xfId="328" applyFont="1" applyFill="1" applyAlignment="1">
      <alignment horizontal="left" vertical="center"/>
    </xf>
    <xf numFmtId="0" fontId="37" fillId="0" borderId="34" xfId="328" applyFont="1" applyFill="1" applyBorder="1" applyAlignment="1">
      <alignment horizontal="center" vertical="center" wrapText="1"/>
    </xf>
    <xf numFmtId="0" fontId="37" fillId="0" borderId="55" xfId="328" applyFont="1" applyFill="1" applyBorder="1" applyAlignment="1">
      <alignment horizontal="center" vertical="center" wrapText="1"/>
    </xf>
    <xf numFmtId="0" fontId="37" fillId="0" borderId="26" xfId="328" applyFont="1" applyFill="1" applyBorder="1" applyAlignment="1">
      <alignment horizontal="center" vertical="center" wrapText="1"/>
    </xf>
    <xf numFmtId="0" fontId="37" fillId="0" borderId="35" xfId="328" applyFont="1" applyFill="1" applyBorder="1" applyAlignment="1">
      <alignment vertical="center"/>
    </xf>
    <xf numFmtId="0" fontId="37" fillId="0" borderId="27" xfId="328" applyFont="1" applyFill="1" applyBorder="1" applyAlignment="1">
      <alignment vertical="center"/>
    </xf>
    <xf numFmtId="3" fontId="37" fillId="0" borderId="26" xfId="51" applyNumberFormat="1" applyFont="1" applyFill="1" applyBorder="1" applyAlignment="1">
      <alignment horizontal="center" vertical="center" wrapText="1"/>
    </xf>
    <xf numFmtId="3" fontId="37" fillId="0" borderId="35" xfId="328" applyNumberFormat="1" applyFont="1" applyFill="1" applyBorder="1" applyAlignment="1">
      <alignment horizontal="center" vertical="center" wrapText="1"/>
    </xf>
    <xf numFmtId="3" fontId="37" fillId="0" borderId="27" xfId="328" applyNumberFormat="1" applyFont="1" applyFill="1" applyBorder="1" applyAlignment="1">
      <alignment horizontal="center" vertical="center" wrapText="1"/>
    </xf>
    <xf numFmtId="0" fontId="33" fillId="0" borderId="42" xfId="0" applyFont="1" applyBorder="1" applyAlignment="1"/>
    <xf numFmtId="0" fontId="33" fillId="0" borderId="0" xfId="0" applyFont="1" applyBorder="1" applyAlignment="1">
      <alignment vertical="center"/>
    </xf>
    <xf numFmtId="0" fontId="33" fillId="0" borderId="44" xfId="0" applyFont="1" applyBorder="1" applyAlignment="1"/>
    <xf numFmtId="0" fontId="18" fillId="0" borderId="82" xfId="0" applyFont="1" applyBorder="1" applyAlignment="1">
      <alignment horizontal="center"/>
    </xf>
    <xf numFmtId="0" fontId="18" fillId="0" borderId="105" xfId="0" applyFont="1" applyBorder="1" applyAlignment="1">
      <alignment horizontal="center"/>
    </xf>
    <xf numFmtId="0" fontId="18" fillId="0" borderId="0" xfId="0" applyFont="1" applyBorder="1" applyAlignment="1">
      <alignment horizontal="center"/>
    </xf>
    <xf numFmtId="0" fontId="18" fillId="0" borderId="0" xfId="0" applyFont="1" applyBorder="1" applyAlignment="1">
      <alignment horizontal="center" vertical="center"/>
    </xf>
    <xf numFmtId="0" fontId="33" fillId="0" borderId="61" xfId="0" applyFont="1" applyBorder="1" applyAlignment="1">
      <alignment horizontal="center" wrapText="1"/>
    </xf>
    <xf numFmtId="0" fontId="33" fillId="0" borderId="23" xfId="0" applyFont="1" applyBorder="1" applyAlignment="1">
      <alignment horizontal="center" wrapText="1"/>
    </xf>
    <xf numFmtId="0" fontId="33" fillId="0" borderId="24" xfId="0" applyFont="1" applyBorder="1" applyAlignment="1">
      <alignment horizontal="center" wrapText="1"/>
    </xf>
    <xf numFmtId="0" fontId="33" fillId="0" borderId="38" xfId="0" applyFont="1" applyBorder="1" applyAlignment="1">
      <alignment horizontal="center" wrapText="1"/>
    </xf>
    <xf numFmtId="0" fontId="33" fillId="0" borderId="66" xfId="0" applyFont="1" applyBorder="1" applyAlignment="1">
      <alignment horizontal="center" wrapText="1"/>
    </xf>
    <xf numFmtId="0" fontId="33" fillId="0" borderId="72" xfId="0" applyFont="1" applyBorder="1" applyAlignment="1">
      <alignment horizontal="center" wrapText="1"/>
    </xf>
    <xf numFmtId="0" fontId="37" fillId="0" borderId="38" xfId="0" applyFont="1" applyFill="1" applyBorder="1" applyAlignment="1">
      <alignment horizontal="center" wrapText="1"/>
    </xf>
    <xf numFmtId="0" fontId="37" fillId="0" borderId="66" xfId="0" applyFont="1" applyFill="1" applyBorder="1" applyAlignment="1">
      <alignment horizontal="center" wrapText="1"/>
    </xf>
    <xf numFmtId="0" fontId="37" fillId="0" borderId="72" xfId="0" applyFont="1" applyFill="1" applyBorder="1" applyAlignment="1">
      <alignment horizontal="center" wrapText="1"/>
    </xf>
    <xf numFmtId="0" fontId="37" fillId="0" borderId="26" xfId="0" applyFont="1" applyFill="1" applyBorder="1" applyAlignment="1">
      <alignment horizontal="center" vertical="center" wrapText="1"/>
    </xf>
    <xf numFmtId="0" fontId="0" fillId="0" borderId="30" xfId="0" applyFill="1" applyBorder="1" applyAlignment="1">
      <alignment horizontal="center" vertical="center" wrapText="1"/>
    </xf>
    <xf numFmtId="0" fontId="33" fillId="0" borderId="61" xfId="0" applyFont="1" applyFill="1" applyBorder="1" applyAlignment="1">
      <alignment horizontal="center" wrapText="1"/>
    </xf>
    <xf numFmtId="0" fontId="33" fillId="0" borderId="23" xfId="0" applyFont="1" applyFill="1" applyBorder="1" applyAlignment="1">
      <alignment horizontal="center" wrapText="1"/>
    </xf>
    <xf numFmtId="0" fontId="33" fillId="0" borderId="24" xfId="0" applyFont="1" applyFill="1" applyBorder="1" applyAlignment="1">
      <alignment horizontal="center" wrapText="1"/>
    </xf>
    <xf numFmtId="0" fontId="37" fillId="0" borderId="27" xfId="0" applyFont="1" applyBorder="1" applyAlignment="1">
      <alignment horizontal="center" vertical="center" wrapText="1"/>
    </xf>
    <xf numFmtId="0" fontId="0" fillId="0" borderId="31" xfId="0" applyBorder="1" applyAlignment="1">
      <alignment horizontal="center" vertical="center" wrapText="1"/>
    </xf>
    <xf numFmtId="0" fontId="0" fillId="0" borderId="31" xfId="0" applyFill="1" applyBorder="1" applyAlignment="1">
      <alignment horizontal="center" vertical="center" wrapText="1"/>
    </xf>
    <xf numFmtId="0" fontId="33" fillId="0" borderId="32" xfId="0" applyFont="1" applyFill="1" applyBorder="1" applyAlignment="1">
      <alignment horizontal="center" wrapText="1"/>
    </xf>
    <xf numFmtId="0" fontId="33" fillId="0" borderId="0" xfId="0" applyFont="1" applyFill="1" applyBorder="1" applyAlignment="1">
      <alignment horizontal="center" wrapText="1"/>
    </xf>
    <xf numFmtId="0" fontId="33" fillId="0" borderId="33" xfId="0" applyFont="1" applyFill="1" applyBorder="1" applyAlignment="1">
      <alignment horizontal="center" wrapText="1"/>
    </xf>
    <xf numFmtId="0" fontId="33" fillId="0" borderId="105" xfId="0" applyFont="1" applyBorder="1" applyAlignment="1">
      <alignment horizontal="center"/>
    </xf>
    <xf numFmtId="0" fontId="118" fillId="0" borderId="0" xfId="0" applyFont="1"/>
    <xf numFmtId="0" fontId="33" fillId="0" borderId="0" xfId="122" applyFont="1" applyBorder="1" applyAlignment="1">
      <alignment horizontal="center" wrapText="1"/>
    </xf>
    <xf numFmtId="0" fontId="86" fillId="0" borderId="26" xfId="122" applyFont="1" applyBorder="1" applyAlignment="1">
      <alignment horizontal="center" wrapText="1"/>
    </xf>
    <xf numFmtId="0" fontId="86" fillId="0" borderId="47" xfId="122" applyFont="1" applyBorder="1" applyAlignment="1">
      <alignment horizontal="center" wrapText="1"/>
    </xf>
    <xf numFmtId="0" fontId="86" fillId="0" borderId="35" xfId="122" applyFont="1" applyBorder="1" applyAlignment="1">
      <alignment horizontal="center" wrapText="1"/>
    </xf>
    <xf numFmtId="0" fontId="86" fillId="0" borderId="8" xfId="122" applyFont="1" applyBorder="1" applyAlignment="1">
      <alignment horizontal="center" wrapText="1"/>
    </xf>
    <xf numFmtId="0" fontId="86" fillId="0" borderId="27" xfId="122" applyFont="1" applyBorder="1" applyAlignment="1">
      <alignment horizontal="center" wrapText="1"/>
    </xf>
    <xf numFmtId="0" fontId="86" fillId="0" borderId="48" xfId="122" applyFont="1" applyBorder="1" applyAlignment="1">
      <alignment horizontal="center" wrapText="1"/>
    </xf>
    <xf numFmtId="0" fontId="33" fillId="0" borderId="82" xfId="0" applyFont="1" applyFill="1" applyBorder="1" applyAlignment="1">
      <alignment horizontal="center"/>
    </xf>
    <xf numFmtId="0" fontId="85" fillId="0" borderId="0" xfId="0" applyFont="1" applyFill="1" applyAlignment="1">
      <alignment horizontal="left" vertical="center"/>
    </xf>
    <xf numFmtId="0" fontId="13" fillId="0" borderId="0" xfId="0" applyFont="1" applyFill="1" applyAlignment="1">
      <alignment horizontal="left" vertical="center"/>
    </xf>
    <xf numFmtId="0" fontId="18" fillId="0" borderId="74" xfId="0" applyFont="1" applyBorder="1" applyAlignment="1">
      <alignment horizontal="center" wrapText="1"/>
    </xf>
    <xf numFmtId="0" fontId="18" fillId="0" borderId="42" xfId="0" applyFont="1" applyBorder="1" applyAlignment="1">
      <alignment horizontal="center" wrapText="1"/>
    </xf>
    <xf numFmtId="0" fontId="86" fillId="0" borderId="0" xfId="0" applyFont="1" applyBorder="1" applyAlignment="1">
      <alignment horizontal="center" wrapText="1"/>
    </xf>
    <xf numFmtId="0" fontId="33" fillId="0" borderId="35" xfId="0" applyFont="1" applyBorder="1" applyAlignment="1">
      <alignment horizontal="center" vertical="center" wrapText="1"/>
    </xf>
    <xf numFmtId="0" fontId="33" fillId="0" borderId="27" xfId="0" applyFont="1" applyBorder="1" applyAlignment="1">
      <alignment horizontal="center" vertical="center" wrapText="1"/>
    </xf>
    <xf numFmtId="0" fontId="53" fillId="0" borderId="26" xfId="0" applyFont="1" applyBorder="1" applyAlignment="1">
      <alignment horizontal="center" vertical="center" wrapText="1"/>
    </xf>
    <xf numFmtId="0" fontId="37" fillId="0" borderId="30" xfId="0" applyFont="1" applyBorder="1" applyAlignment="1">
      <alignment horizontal="center" vertical="center" wrapText="1"/>
    </xf>
    <xf numFmtId="0" fontId="175" fillId="0" borderId="44" xfId="0" applyFont="1" applyBorder="1" applyAlignment="1">
      <alignment horizontal="center" vertical="center"/>
    </xf>
    <xf numFmtId="0" fontId="175" fillId="0" borderId="82" xfId="0" applyFont="1" applyBorder="1" applyAlignment="1">
      <alignment horizontal="center" vertical="center"/>
    </xf>
    <xf numFmtId="0" fontId="175" fillId="0" borderId="105" xfId="0" applyFont="1" applyBorder="1" applyAlignment="1">
      <alignment horizontal="center" vertical="center"/>
    </xf>
    <xf numFmtId="0" fontId="175" fillId="0" borderId="42" xfId="0" applyFont="1" applyBorder="1" applyAlignment="1">
      <alignment horizontal="center" vertical="center"/>
    </xf>
    <xf numFmtId="0" fontId="175" fillId="0" borderId="0" xfId="0" applyFont="1" applyBorder="1" applyAlignment="1">
      <alignment horizontal="center" vertical="center"/>
    </xf>
    <xf numFmtId="0" fontId="88" fillId="0" borderId="26" xfId="0" applyFont="1" applyBorder="1" applyAlignment="1">
      <alignment horizontal="center" vertical="center" wrapText="1"/>
    </xf>
    <xf numFmtId="0" fontId="88" fillId="0" borderId="35" xfId="0" applyFont="1" applyBorder="1" applyAlignment="1">
      <alignment horizontal="center" vertical="center" wrapText="1"/>
    </xf>
    <xf numFmtId="0" fontId="88" fillId="0" borderId="27" xfId="0" applyFont="1" applyBorder="1" applyAlignment="1">
      <alignment horizontal="center" vertical="center" wrapText="1"/>
    </xf>
    <xf numFmtId="0" fontId="37" fillId="0" borderId="39" xfId="0" applyFont="1" applyBorder="1" applyAlignment="1">
      <alignment horizontal="center" vertical="center" wrapText="1"/>
    </xf>
    <xf numFmtId="0" fontId="37" fillId="0" borderId="4" xfId="0" applyFont="1" applyBorder="1" applyAlignment="1">
      <alignment horizontal="center" vertical="center" wrapText="1"/>
    </xf>
    <xf numFmtId="0" fontId="37" fillId="0" borderId="60" xfId="0" applyFont="1" applyBorder="1" applyAlignment="1">
      <alignment horizontal="center" vertical="center" wrapText="1"/>
    </xf>
    <xf numFmtId="0" fontId="37" fillId="0" borderId="22" xfId="0" applyFont="1" applyBorder="1" applyAlignment="1">
      <alignment horizontal="center" vertical="center" wrapText="1"/>
    </xf>
    <xf numFmtId="0" fontId="37" fillId="0" borderId="29" xfId="0" applyFont="1" applyBorder="1" applyAlignment="1">
      <alignment horizontal="center" vertical="center" wrapText="1"/>
    </xf>
  </cellXfs>
  <cellStyles count="47437">
    <cellStyle name="20% - Accent1" xfId="1" builtinId="30" customBuiltin="1"/>
    <cellStyle name="20% - Accent1 2" xfId="664"/>
    <cellStyle name="20% - Accent1 2 10" xfId="857"/>
    <cellStyle name="20% - Accent1 2 2" xfId="1164"/>
    <cellStyle name="20% - Accent1 2 2 2" xfId="47164"/>
    <cellStyle name="20% - Accent1 2 3" xfId="1165"/>
    <cellStyle name="20% - Accent1 2 4" xfId="1166"/>
    <cellStyle name="20% - Accent1 2 5" xfId="1167"/>
    <cellStyle name="20% - Accent1 2 6" xfId="1168"/>
    <cellStyle name="20% - Accent1 2 7" xfId="1163"/>
    <cellStyle name="20% - Accent1 2 8" xfId="1055"/>
    <cellStyle name="20% - Accent1 2 9" xfId="31956"/>
    <cellStyle name="20% - Accent1 3" xfId="31875"/>
    <cellStyle name="20% - Accent1 3 2" xfId="47188"/>
    <cellStyle name="20% - Accent1 4" xfId="47229"/>
    <cellStyle name="20% - Accent2" xfId="2" builtinId="34" customBuiltin="1"/>
    <cellStyle name="20% - Accent2 2" xfId="665"/>
    <cellStyle name="20% - Accent2 2 10" xfId="858"/>
    <cellStyle name="20% - Accent2 2 2" xfId="1170"/>
    <cellStyle name="20% - Accent2 2 2 2" xfId="47127"/>
    <cellStyle name="20% - Accent2 2 3" xfId="1171"/>
    <cellStyle name="20% - Accent2 2 4" xfId="1172"/>
    <cellStyle name="20% - Accent2 2 5" xfId="1173"/>
    <cellStyle name="20% - Accent2 2 6" xfId="1174"/>
    <cellStyle name="20% - Accent2 2 7" xfId="1169"/>
    <cellStyle name="20% - Accent2 2 8" xfId="1056"/>
    <cellStyle name="20% - Accent2 2 9" xfId="32010"/>
    <cellStyle name="20% - Accent2 3" xfId="31876"/>
    <cellStyle name="20% - Accent2 3 2" xfId="47185"/>
    <cellStyle name="20% - Accent2 4" xfId="47228"/>
    <cellStyle name="20% - Accent3" xfId="3" builtinId="38" customBuiltin="1"/>
    <cellStyle name="20% - Accent3 2" xfId="666"/>
    <cellStyle name="20% - Accent3 2 10" xfId="859"/>
    <cellStyle name="20% - Accent3 2 2" xfId="1176"/>
    <cellStyle name="20% - Accent3 2 2 2" xfId="47156"/>
    <cellStyle name="20% - Accent3 2 3" xfId="1177"/>
    <cellStyle name="20% - Accent3 2 4" xfId="1178"/>
    <cellStyle name="20% - Accent3 2 5" xfId="1179"/>
    <cellStyle name="20% - Accent3 2 6" xfId="1180"/>
    <cellStyle name="20% - Accent3 2 7" xfId="1175"/>
    <cellStyle name="20% - Accent3 2 8" xfId="1057"/>
    <cellStyle name="20% - Accent3 2 9" xfId="32009"/>
    <cellStyle name="20% - Accent3 3" xfId="31877"/>
    <cellStyle name="20% - Accent3 3 2" xfId="47238"/>
    <cellStyle name="20% - Accent3 4" xfId="47227"/>
    <cellStyle name="20% - Accent4" xfId="4" builtinId="42" customBuiltin="1"/>
    <cellStyle name="20% - Accent4 2" xfId="667"/>
    <cellStyle name="20% - Accent4 2 10" xfId="860"/>
    <cellStyle name="20% - Accent4 2 2" xfId="1182"/>
    <cellStyle name="20% - Accent4 2 2 2" xfId="47142"/>
    <cellStyle name="20% - Accent4 2 3" xfId="1183"/>
    <cellStyle name="20% - Accent4 2 4" xfId="1184"/>
    <cellStyle name="20% - Accent4 2 5" xfId="1185"/>
    <cellStyle name="20% - Accent4 2 6" xfId="1186"/>
    <cellStyle name="20% - Accent4 2 7" xfId="1181"/>
    <cellStyle name="20% - Accent4 2 8" xfId="1058"/>
    <cellStyle name="20% - Accent4 2 9" xfId="32008"/>
    <cellStyle name="20% - Accent4 3" xfId="31878"/>
    <cellStyle name="20% - Accent4 3 2" xfId="47244"/>
    <cellStyle name="20% - Accent4 4" xfId="47226"/>
    <cellStyle name="20% - Accent5" xfId="5" builtinId="46" customBuiltin="1"/>
    <cellStyle name="20% - Accent5 2" xfId="668"/>
    <cellStyle name="20% - Accent5 2 2" xfId="1059"/>
    <cellStyle name="20% - Accent5 2 2 2" xfId="47137"/>
    <cellStyle name="20% - Accent5 2 3" xfId="32007"/>
    <cellStyle name="20% - Accent5 2 4" xfId="861"/>
    <cellStyle name="20% - Accent5 3" xfId="31879"/>
    <cellStyle name="20% - Accent5 3 2" xfId="47233"/>
    <cellStyle name="20% - Accent5 4" xfId="47225"/>
    <cellStyle name="20% - Accent6" xfId="6" builtinId="50" customBuiltin="1"/>
    <cellStyle name="20% - Accent6 2" xfId="669"/>
    <cellStyle name="20% - Accent6 2 10" xfId="862"/>
    <cellStyle name="20% - Accent6 2 2" xfId="1188"/>
    <cellStyle name="20% - Accent6 2 2 2" xfId="47136"/>
    <cellStyle name="20% - Accent6 2 3" xfId="1189"/>
    <cellStyle name="20% - Accent6 2 4" xfId="1190"/>
    <cellStyle name="20% - Accent6 2 5" xfId="1191"/>
    <cellStyle name="20% - Accent6 2 6" xfId="1192"/>
    <cellStyle name="20% - Accent6 2 7" xfId="1187"/>
    <cellStyle name="20% - Accent6 2 8" xfId="1060"/>
    <cellStyle name="20% - Accent6 2 9" xfId="32043"/>
    <cellStyle name="20% - Accent6 3" xfId="31880"/>
    <cellStyle name="20% - Accent6 3 2" xfId="47183"/>
    <cellStyle name="20% - Accent6 4" xfId="47224"/>
    <cellStyle name="40% - Accent1" xfId="7" builtinId="31" customBuiltin="1"/>
    <cellStyle name="40% - Accent1 2" xfId="670"/>
    <cellStyle name="40% - Accent1 2 10" xfId="863"/>
    <cellStyle name="40% - Accent1 2 2" xfId="1194"/>
    <cellStyle name="40% - Accent1 2 2 2" xfId="47176"/>
    <cellStyle name="40% - Accent1 2 3" xfId="1195"/>
    <cellStyle name="40% - Accent1 2 4" xfId="1196"/>
    <cellStyle name="40% - Accent1 2 5" xfId="1197"/>
    <cellStyle name="40% - Accent1 2 6" xfId="1198"/>
    <cellStyle name="40% - Accent1 2 7" xfId="1193"/>
    <cellStyle name="40% - Accent1 2 8" xfId="1061"/>
    <cellStyle name="40% - Accent1 2 9" xfId="32003"/>
    <cellStyle name="40% - Accent1 3" xfId="31881"/>
    <cellStyle name="40% - Accent1 3 2" xfId="47187"/>
    <cellStyle name="40% - Accent1 4" xfId="47223"/>
    <cellStyle name="40% - Accent2" xfId="8" builtinId="35" customBuiltin="1"/>
    <cellStyle name="40% - Accent2 2" xfId="671"/>
    <cellStyle name="40% - Accent2 2 2" xfId="1062"/>
    <cellStyle name="40% - Accent2 2 2 2" xfId="47141"/>
    <cellStyle name="40% - Accent2 2 3" xfId="32027"/>
    <cellStyle name="40% - Accent2 2 4" xfId="864"/>
    <cellStyle name="40% - Accent2 3" xfId="31882"/>
    <cellStyle name="40% - Accent2 3 2" xfId="47246"/>
    <cellStyle name="40% - Accent2 4" xfId="47222"/>
    <cellStyle name="40% - Accent3" xfId="9" builtinId="39" customBuiltin="1"/>
    <cellStyle name="40% - Accent3 2" xfId="672"/>
    <cellStyle name="40% - Accent3 2 10" xfId="865"/>
    <cellStyle name="40% - Accent3 2 2" xfId="1200"/>
    <cellStyle name="40% - Accent3 2 2 2" xfId="47173"/>
    <cellStyle name="40% - Accent3 2 3" xfId="1201"/>
    <cellStyle name="40% - Accent3 2 4" xfId="1202"/>
    <cellStyle name="40% - Accent3 2 5" xfId="1203"/>
    <cellStyle name="40% - Accent3 2 6" xfId="1204"/>
    <cellStyle name="40% - Accent3 2 7" xfId="1199"/>
    <cellStyle name="40% - Accent3 2 8" xfId="1063"/>
    <cellStyle name="40% - Accent3 2 9" xfId="32006"/>
    <cellStyle name="40% - Accent3 3" xfId="31883"/>
    <cellStyle name="40% - Accent3 3 2" xfId="47245"/>
    <cellStyle name="40% - Accent3 4" xfId="47221"/>
    <cellStyle name="40% - Accent4" xfId="10" builtinId="43" customBuiltin="1"/>
    <cellStyle name="40% - Accent4 2" xfId="673"/>
    <cellStyle name="40% - Accent4 2 10" xfId="866"/>
    <cellStyle name="40% - Accent4 2 2" xfId="1206"/>
    <cellStyle name="40% - Accent4 2 2 2" xfId="47177"/>
    <cellStyle name="40% - Accent4 2 3" xfId="1207"/>
    <cellStyle name="40% - Accent4 2 4" xfId="1208"/>
    <cellStyle name="40% - Accent4 2 5" xfId="1209"/>
    <cellStyle name="40% - Accent4 2 6" xfId="1210"/>
    <cellStyle name="40% - Accent4 2 7" xfId="1205"/>
    <cellStyle name="40% - Accent4 2 8" xfId="1064"/>
    <cellStyle name="40% - Accent4 2 9" xfId="32025"/>
    <cellStyle name="40% - Accent4 3" xfId="31884"/>
    <cellStyle name="40% - Accent4 3 2" xfId="47231"/>
    <cellStyle name="40% - Accent4 4" xfId="47220"/>
    <cellStyle name="40% - Accent5" xfId="11" builtinId="47" customBuiltin="1"/>
    <cellStyle name="40% - Accent5 2" xfId="674"/>
    <cellStyle name="40% - Accent5 2 2" xfId="1065"/>
    <cellStyle name="40% - Accent5 2 2 2" xfId="47132"/>
    <cellStyle name="40% - Accent5 2 3" xfId="32026"/>
    <cellStyle name="40% - Accent5 2 4" xfId="867"/>
    <cellStyle name="40% - Accent5 3" xfId="31885"/>
    <cellStyle name="40% - Accent5 3 2" xfId="47230"/>
    <cellStyle name="40% - Accent5 4" xfId="47219"/>
    <cellStyle name="40% - Accent6" xfId="12" builtinId="51" customBuiltin="1"/>
    <cellStyle name="40% - Accent6 2" xfId="675"/>
    <cellStyle name="40% - Accent6 2 10" xfId="868"/>
    <cellStyle name="40% - Accent6 2 2" xfId="1212"/>
    <cellStyle name="40% - Accent6 2 2 2" xfId="47148"/>
    <cellStyle name="40% - Accent6 2 3" xfId="1213"/>
    <cellStyle name="40% - Accent6 2 4" xfId="1214"/>
    <cellStyle name="40% - Accent6 2 5" xfId="1215"/>
    <cellStyle name="40% - Accent6 2 6" xfId="1216"/>
    <cellStyle name="40% - Accent6 2 7" xfId="1211"/>
    <cellStyle name="40% - Accent6 2 8" xfId="1066"/>
    <cellStyle name="40% - Accent6 2 9" xfId="32005"/>
    <cellStyle name="40% - Accent6 3" xfId="31886"/>
    <cellStyle name="40% - Accent6 3 2" xfId="47182"/>
    <cellStyle name="40% - Accent6 4" xfId="47218"/>
    <cellStyle name="60% - Accent1" xfId="13" builtinId="32" customBuiltin="1"/>
    <cellStyle name="60% - Accent1 2" xfId="676"/>
    <cellStyle name="60% - Accent1 2 10" xfId="869"/>
    <cellStyle name="60% - Accent1 2 2" xfId="1218"/>
    <cellStyle name="60% - Accent1 2 2 2" xfId="47178"/>
    <cellStyle name="60% - Accent1 2 3" xfId="1219"/>
    <cellStyle name="60% - Accent1 2 4" xfId="1220"/>
    <cellStyle name="60% - Accent1 2 5" xfId="1221"/>
    <cellStyle name="60% - Accent1 2 6" xfId="1222"/>
    <cellStyle name="60% - Accent1 2 7" xfId="1217"/>
    <cellStyle name="60% - Accent1 2 8" xfId="1067"/>
    <cellStyle name="60% - Accent1 2 9" xfId="32004"/>
    <cellStyle name="60% - Accent1 3" xfId="31887"/>
    <cellStyle name="60% - Accent1 3 2" xfId="47217"/>
    <cellStyle name="60% - Accent2" xfId="14" builtinId="36" customBuiltin="1"/>
    <cellStyle name="60% - Accent2 2" xfId="677"/>
    <cellStyle name="60% - Accent2 2 2" xfId="1068"/>
    <cellStyle name="60% - Accent2 2 2 2" xfId="47145"/>
    <cellStyle name="60% - Accent2 2 3" xfId="31955"/>
    <cellStyle name="60% - Accent2 2 4" xfId="870"/>
    <cellStyle name="60% - Accent2 3" xfId="31888"/>
    <cellStyle name="60% - Accent2 3 2" xfId="47242"/>
    <cellStyle name="60% - Accent3" xfId="15" builtinId="40" customBuiltin="1"/>
    <cellStyle name="60% - Accent3 2" xfId="678"/>
    <cellStyle name="60% - Accent3 2 10" xfId="871"/>
    <cellStyle name="60% - Accent3 2 2" xfId="1224"/>
    <cellStyle name="60% - Accent3 2 2 2" xfId="47144"/>
    <cellStyle name="60% - Accent3 2 3" xfId="1225"/>
    <cellStyle name="60% - Accent3 2 4" xfId="1226"/>
    <cellStyle name="60% - Accent3 2 5" xfId="1227"/>
    <cellStyle name="60% - Accent3 2 6" xfId="1228"/>
    <cellStyle name="60% - Accent3 2 7" xfId="1223"/>
    <cellStyle name="60% - Accent3 2 8" xfId="1069"/>
    <cellStyle name="60% - Accent3 2 9" xfId="32042"/>
    <cellStyle name="60% - Accent3 3" xfId="31889"/>
    <cellStyle name="60% - Accent3 3 2" xfId="47216"/>
    <cellStyle name="60% - Accent4" xfId="16" builtinId="44" customBuiltin="1"/>
    <cellStyle name="60% - Accent4 2" xfId="679"/>
    <cellStyle name="60% - Accent4 2 10" xfId="872"/>
    <cellStyle name="60% - Accent4 2 2" xfId="1230"/>
    <cellStyle name="60% - Accent4 2 2 2" xfId="47165"/>
    <cellStyle name="60% - Accent4 2 3" xfId="1231"/>
    <cellStyle name="60% - Accent4 2 4" xfId="1232"/>
    <cellStyle name="60% - Accent4 2 5" xfId="1233"/>
    <cellStyle name="60% - Accent4 2 6" xfId="1234"/>
    <cellStyle name="60% - Accent4 2 7" xfId="1229"/>
    <cellStyle name="60% - Accent4 2 8" xfId="1070"/>
    <cellStyle name="60% - Accent4 2 9" xfId="31954"/>
    <cellStyle name="60% - Accent4 3" xfId="31890"/>
    <cellStyle name="60% - Accent4 3 2" xfId="47215"/>
    <cellStyle name="60% - Accent5" xfId="17" builtinId="48" customBuiltin="1"/>
    <cellStyle name="60% - Accent5 2" xfId="680"/>
    <cellStyle name="60% - Accent5 2 2" xfId="1071"/>
    <cellStyle name="60% - Accent5 2 2 2" xfId="47147"/>
    <cellStyle name="60% - Accent5 2 3" xfId="32002"/>
    <cellStyle name="60% - Accent5 2 4" xfId="873"/>
    <cellStyle name="60% - Accent5 3" xfId="31891"/>
    <cellStyle name="60% - Accent5 3 2" xfId="47214"/>
    <cellStyle name="60% - Accent6" xfId="18" builtinId="52" customBuiltin="1"/>
    <cellStyle name="60% - Accent6 2" xfId="681"/>
    <cellStyle name="60% - Accent6 2 10" xfId="874"/>
    <cellStyle name="60% - Accent6 2 2" xfId="1236"/>
    <cellStyle name="60% - Accent6 2 2 2" xfId="47135"/>
    <cellStyle name="60% - Accent6 2 3" xfId="1237"/>
    <cellStyle name="60% - Accent6 2 4" xfId="1238"/>
    <cellStyle name="60% - Accent6 2 5" xfId="1239"/>
    <cellStyle name="60% - Accent6 2 6" xfId="1240"/>
    <cellStyle name="60% - Accent6 2 7" xfId="1235"/>
    <cellStyle name="60% - Accent6 2 8" xfId="1072"/>
    <cellStyle name="60% - Accent6 2 9" xfId="32001"/>
    <cellStyle name="60% - Accent6 3" xfId="31892"/>
    <cellStyle name="60% - Accent6 3 2" xfId="47232"/>
    <cellStyle name="Accent1" xfId="19" builtinId="29" customBuiltin="1"/>
    <cellStyle name="Accent1 - 20%" xfId="335"/>
    <cellStyle name="Accent1 - 40%" xfId="336"/>
    <cellStyle name="Accent1 - 60%" xfId="337"/>
    <cellStyle name="Accent1 2" xfId="682"/>
    <cellStyle name="Accent1 2 10" xfId="875"/>
    <cellStyle name="Accent1 2 2" xfId="1242"/>
    <cellStyle name="Accent1 2 2 2" xfId="47158"/>
    <cellStyle name="Accent1 2 3" xfId="1243"/>
    <cellStyle name="Accent1 2 4" xfId="1244"/>
    <cellStyle name="Accent1 2 5" xfId="1245"/>
    <cellStyle name="Accent1 2 6" xfId="1246"/>
    <cellStyle name="Accent1 2 7" xfId="1241"/>
    <cellStyle name="Accent1 2 8" xfId="1073"/>
    <cellStyle name="Accent1 2 9" xfId="32000"/>
    <cellStyle name="Accent1 3" xfId="31893"/>
    <cellStyle name="Accent1 3 2" xfId="47240"/>
    <cellStyle name="Accent1 4" xfId="47213"/>
    <cellStyle name="Accent2" xfId="20" builtinId="33" customBuiltin="1"/>
    <cellStyle name="Accent2 - 20%" xfId="338"/>
    <cellStyle name="Accent2 - 40%" xfId="339"/>
    <cellStyle name="Accent2 - 60%" xfId="340"/>
    <cellStyle name="Accent2 2" xfId="683"/>
    <cellStyle name="Accent2 2 2" xfId="1074"/>
    <cellStyle name="Accent2 2 2 2" xfId="47151"/>
    <cellStyle name="Accent2 2 3" xfId="31999"/>
    <cellStyle name="Accent2 2 4" xfId="876"/>
    <cellStyle name="Accent2 3" xfId="31894"/>
    <cellStyle name="Accent2 3 2" xfId="47186"/>
    <cellStyle name="Accent2 4" xfId="47212"/>
    <cellStyle name="Accent3" xfId="21" builtinId="37" customBuiltin="1"/>
    <cellStyle name="Accent3 - 20%" xfId="341"/>
    <cellStyle name="Accent3 - 40%" xfId="342"/>
    <cellStyle name="Accent3 - 60%" xfId="343"/>
    <cellStyle name="Accent3 2" xfId="684"/>
    <cellStyle name="Accent3 2 2" xfId="1075"/>
    <cellStyle name="Accent3 2 2 2" xfId="47179"/>
    <cellStyle name="Accent3 2 3" xfId="31998"/>
    <cellStyle name="Accent3 2 4" xfId="877"/>
    <cellStyle name="Accent3 3" xfId="31895"/>
    <cellStyle name="Accent3 3 2" xfId="47184"/>
    <cellStyle name="Accent3 4" xfId="47211"/>
    <cellStyle name="Accent4" xfId="22" builtinId="41" customBuiltin="1"/>
    <cellStyle name="Accent4 - 20%" xfId="344"/>
    <cellStyle name="Accent4 - 40%" xfId="345"/>
    <cellStyle name="Accent4 - 60%" xfId="346"/>
    <cellStyle name="Accent4 2" xfId="685"/>
    <cellStyle name="Accent4 2 10" xfId="878"/>
    <cellStyle name="Accent4 2 2" xfId="1248"/>
    <cellStyle name="Accent4 2 2 2" xfId="47150"/>
    <cellStyle name="Accent4 2 3" xfId="1249"/>
    <cellStyle name="Accent4 2 4" xfId="1250"/>
    <cellStyle name="Accent4 2 5" xfId="1251"/>
    <cellStyle name="Accent4 2 6" xfId="1252"/>
    <cellStyle name="Accent4 2 7" xfId="1247"/>
    <cellStyle name="Accent4 2 8" xfId="1076"/>
    <cellStyle name="Accent4 2 9" xfId="31997"/>
    <cellStyle name="Accent4 3" xfId="31896"/>
    <cellStyle name="Accent4 3 2" xfId="47235"/>
    <cellStyle name="Accent4 4" xfId="47210"/>
    <cellStyle name="Accent5" xfId="23" builtinId="45" customBuiltin="1"/>
    <cellStyle name="Accent5 - 20%" xfId="347"/>
    <cellStyle name="Accent5 - 40%" xfId="348"/>
    <cellStyle name="Accent5 - 60%" xfId="349"/>
    <cellStyle name="Accent5 2" xfId="686"/>
    <cellStyle name="Accent5 2 2" xfId="1077"/>
    <cellStyle name="Accent5 2 2 2" xfId="47157"/>
    <cellStyle name="Accent5 2 3" xfId="31996"/>
    <cellStyle name="Accent5 2 4" xfId="879"/>
    <cellStyle name="Accent5 3" xfId="31897"/>
    <cellStyle name="Accent5 3 2" xfId="47234"/>
    <cellStyle name="Accent5 4" xfId="47209"/>
    <cellStyle name="Accent6" xfId="24" builtinId="49" customBuiltin="1"/>
    <cellStyle name="Accent6 - 20%" xfId="350"/>
    <cellStyle name="Accent6 - 40%" xfId="351"/>
    <cellStyle name="Accent6 - 60%" xfId="352"/>
    <cellStyle name="Accent6 2" xfId="687"/>
    <cellStyle name="Accent6 2 2" xfId="1078"/>
    <cellStyle name="Accent6 2 2 2" xfId="47143"/>
    <cellStyle name="Accent6 2 3" xfId="31995"/>
    <cellStyle name="Accent6 2 4" xfId="880"/>
    <cellStyle name="Accent6 3" xfId="31898"/>
    <cellStyle name="Accent6 3 2" xfId="47237"/>
    <cellStyle name="Accent6 4" xfId="47208"/>
    <cellStyle name="Actual Date" xfId="25"/>
    <cellStyle name="Actual Date 2" xfId="26"/>
    <cellStyle name="Actual Date 2 2" xfId="881"/>
    <cellStyle name="Actual Date_2011-12 LIEE Table 1 Updated budget" xfId="27"/>
    <cellStyle name="ariel" xfId="488"/>
    <cellStyle name="Bad" xfId="28" builtinId="27" customBuiltin="1"/>
    <cellStyle name="Bad 2" xfId="688"/>
    <cellStyle name="Bad 2 2" xfId="1079"/>
    <cellStyle name="Bad 2 2 2" xfId="47167"/>
    <cellStyle name="Bad 2 3" xfId="31994"/>
    <cellStyle name="Bad 2 4" xfId="882"/>
    <cellStyle name="Bad 3" xfId="31899"/>
    <cellStyle name="Bad 3 2" xfId="47207"/>
    <cellStyle name="Calculation" xfId="29" builtinId="22" customBuiltin="1"/>
    <cellStyle name="Calculation 2" xfId="689"/>
    <cellStyle name="Calculation 2 10" xfId="883"/>
    <cellStyle name="Calculation 2 2" xfId="1254"/>
    <cellStyle name="Calculation 2 2 2" xfId="47161"/>
    <cellStyle name="Calculation 2 3" xfId="1255"/>
    <cellStyle name="Calculation 2 4" xfId="1256"/>
    <cellStyle name="Calculation 2 5" xfId="1257"/>
    <cellStyle name="Calculation 2 6" xfId="1258"/>
    <cellStyle name="Calculation 2 7" xfId="1253"/>
    <cellStyle name="Calculation 2 8" xfId="1080"/>
    <cellStyle name="Calculation 2 9" xfId="31993"/>
    <cellStyle name="Calculation 3" xfId="31900"/>
    <cellStyle name="Calculation 3 2" xfId="47120"/>
    <cellStyle name="Check Cell" xfId="30" builtinId="23" customBuiltin="1"/>
    <cellStyle name="Check Cell 2" xfId="690"/>
    <cellStyle name="Check Cell 2 2" xfId="1081"/>
    <cellStyle name="Check Cell 2 2 2" xfId="47160"/>
    <cellStyle name="Check Cell 2 3" xfId="31992"/>
    <cellStyle name="Check Cell 2 4" xfId="884"/>
    <cellStyle name="Check Cell 3" xfId="31901"/>
    <cellStyle name="Check Cell 3 2" xfId="47206"/>
    <cellStyle name="Comma" xfId="31" builtinId="3"/>
    <cellStyle name="Comma [0] 2" xfId="32"/>
    <cellStyle name="Comma [0] 2 2" xfId="762"/>
    <cellStyle name="Comma [0] 2 3" xfId="358"/>
    <cellStyle name="Comma 10" xfId="481"/>
    <cellStyle name="Comma 10 2" xfId="1259"/>
    <cellStyle name="Comma 10 3" xfId="885"/>
    <cellStyle name="Comma 11" xfId="797"/>
    <cellStyle name="Comma 11 2" xfId="886"/>
    <cellStyle name="Comma 12" xfId="855"/>
    <cellStyle name="Comma 12 2" xfId="887"/>
    <cellStyle name="Comma 13" xfId="888"/>
    <cellStyle name="Comma 13 2" xfId="889"/>
    <cellStyle name="Comma 14" xfId="890"/>
    <cellStyle name="Comma 15" xfId="891"/>
    <cellStyle name="Comma 16" xfId="892"/>
    <cellStyle name="Comma 17" xfId="893"/>
    <cellStyle name="Comma 18" xfId="894"/>
    <cellStyle name="Comma 19" xfId="895"/>
    <cellStyle name="Comma 2" xfId="33"/>
    <cellStyle name="Comma 2 2" xfId="34"/>
    <cellStyle name="Comma 2 2 2" xfId="333"/>
    <cellStyle name="Comma 2 2 3" xfId="1260"/>
    <cellStyle name="Comma 2 2 3 10" xfId="6747"/>
    <cellStyle name="Comma 2 2 3 10 2" xfId="37075"/>
    <cellStyle name="Comma 2 2 3 10 3" xfId="21851"/>
    <cellStyle name="Comma 2 2 3 11" xfId="32064"/>
    <cellStyle name="Comma 2 2 3 12" xfId="16836"/>
    <cellStyle name="Comma 2 2 3 13" xfId="47258"/>
    <cellStyle name="Comma 2 2 3 2" xfId="1711"/>
    <cellStyle name="Comma 2 2 3 2 10" xfId="32118"/>
    <cellStyle name="Comma 2 2 3 2 11" xfId="16890"/>
    <cellStyle name="Comma 2 2 3 2 2" xfId="1819"/>
    <cellStyle name="Comma 2 2 3 2 2 10" xfId="16994"/>
    <cellStyle name="Comma 2 2 3 2 2 2" xfId="2036"/>
    <cellStyle name="Comma 2 2 3 2 2 2 2" xfId="2457"/>
    <cellStyle name="Comma 2 2 3 2 2 2 2 2" xfId="3296"/>
    <cellStyle name="Comma 2 2 3 2 2 2 2 2 2" xfId="4986"/>
    <cellStyle name="Comma 2 2 3 2 2 2 2 2 2 2" xfId="15059"/>
    <cellStyle name="Comma 2 2 3 2 2 2 2 2 2 2 2" xfId="45381"/>
    <cellStyle name="Comma 2 2 3 2 2 2 2 2 2 2 3" xfId="30157"/>
    <cellStyle name="Comma 2 2 3 2 2 2 2 2 2 3" xfId="10039"/>
    <cellStyle name="Comma 2 2 3 2 2 2 2 2 2 3 2" xfId="40364"/>
    <cellStyle name="Comma 2 2 3 2 2 2 2 2 2 3 3" xfId="25140"/>
    <cellStyle name="Comma 2 2 3 2 2 2 2 2 2 4" xfId="35351"/>
    <cellStyle name="Comma 2 2 3 2 2 2 2 2 2 5" xfId="20127"/>
    <cellStyle name="Comma 2 2 3 2 2 2 2 2 3" xfId="6678"/>
    <cellStyle name="Comma 2 2 3 2 2 2 2 2 3 2" xfId="16730"/>
    <cellStyle name="Comma 2 2 3 2 2 2 2 2 3 2 2" xfId="47052"/>
    <cellStyle name="Comma 2 2 3 2 2 2 2 2 3 2 3" xfId="31828"/>
    <cellStyle name="Comma 2 2 3 2 2 2 2 2 3 3" xfId="11710"/>
    <cellStyle name="Comma 2 2 3 2 2 2 2 2 3 3 2" xfId="42035"/>
    <cellStyle name="Comma 2 2 3 2 2 2 2 2 3 3 3" xfId="26811"/>
    <cellStyle name="Comma 2 2 3 2 2 2 2 2 3 4" xfId="37022"/>
    <cellStyle name="Comma 2 2 3 2 2 2 2 2 3 5" xfId="21798"/>
    <cellStyle name="Comma 2 2 3 2 2 2 2 2 4" xfId="13388"/>
    <cellStyle name="Comma 2 2 3 2 2 2 2 2 4 2" xfId="43710"/>
    <cellStyle name="Comma 2 2 3 2 2 2 2 2 4 3" xfId="28486"/>
    <cellStyle name="Comma 2 2 3 2 2 2 2 2 5" xfId="8367"/>
    <cellStyle name="Comma 2 2 3 2 2 2 2 2 5 2" xfId="38693"/>
    <cellStyle name="Comma 2 2 3 2 2 2 2 2 5 3" xfId="23469"/>
    <cellStyle name="Comma 2 2 3 2 2 2 2 2 6" xfId="33681"/>
    <cellStyle name="Comma 2 2 3 2 2 2 2 2 7" xfId="18456"/>
    <cellStyle name="Comma 2 2 3 2 2 2 2 3" xfId="4149"/>
    <cellStyle name="Comma 2 2 3 2 2 2 2 3 2" xfId="14223"/>
    <cellStyle name="Comma 2 2 3 2 2 2 2 3 2 2" xfId="44545"/>
    <cellStyle name="Comma 2 2 3 2 2 2 2 3 2 3" xfId="29321"/>
    <cellStyle name="Comma 2 2 3 2 2 2 2 3 3" xfId="9203"/>
    <cellStyle name="Comma 2 2 3 2 2 2 2 3 3 2" xfId="39528"/>
    <cellStyle name="Comma 2 2 3 2 2 2 2 3 3 3" xfId="24304"/>
    <cellStyle name="Comma 2 2 3 2 2 2 2 3 4" xfId="34515"/>
    <cellStyle name="Comma 2 2 3 2 2 2 2 3 5" xfId="19291"/>
    <cellStyle name="Comma 2 2 3 2 2 2 2 4" xfId="5842"/>
    <cellStyle name="Comma 2 2 3 2 2 2 2 4 2" xfId="15894"/>
    <cellStyle name="Comma 2 2 3 2 2 2 2 4 2 2" xfId="46216"/>
    <cellStyle name="Comma 2 2 3 2 2 2 2 4 2 3" xfId="30992"/>
    <cellStyle name="Comma 2 2 3 2 2 2 2 4 3" xfId="10874"/>
    <cellStyle name="Comma 2 2 3 2 2 2 2 4 3 2" xfId="41199"/>
    <cellStyle name="Comma 2 2 3 2 2 2 2 4 3 3" xfId="25975"/>
    <cellStyle name="Comma 2 2 3 2 2 2 2 4 4" xfId="36186"/>
    <cellStyle name="Comma 2 2 3 2 2 2 2 4 5" xfId="20962"/>
    <cellStyle name="Comma 2 2 3 2 2 2 2 5" xfId="12552"/>
    <cellStyle name="Comma 2 2 3 2 2 2 2 5 2" xfId="42874"/>
    <cellStyle name="Comma 2 2 3 2 2 2 2 5 3" xfId="27650"/>
    <cellStyle name="Comma 2 2 3 2 2 2 2 6" xfId="7531"/>
    <cellStyle name="Comma 2 2 3 2 2 2 2 6 2" xfId="37857"/>
    <cellStyle name="Comma 2 2 3 2 2 2 2 6 3" xfId="22633"/>
    <cellStyle name="Comma 2 2 3 2 2 2 2 7" xfId="32845"/>
    <cellStyle name="Comma 2 2 3 2 2 2 2 8" xfId="17620"/>
    <cellStyle name="Comma 2 2 3 2 2 2 3" xfId="2878"/>
    <cellStyle name="Comma 2 2 3 2 2 2 3 2" xfId="4568"/>
    <cellStyle name="Comma 2 2 3 2 2 2 3 2 2" xfId="14641"/>
    <cellStyle name="Comma 2 2 3 2 2 2 3 2 2 2" xfId="44963"/>
    <cellStyle name="Comma 2 2 3 2 2 2 3 2 2 3" xfId="29739"/>
    <cellStyle name="Comma 2 2 3 2 2 2 3 2 3" xfId="9621"/>
    <cellStyle name="Comma 2 2 3 2 2 2 3 2 3 2" xfId="39946"/>
    <cellStyle name="Comma 2 2 3 2 2 2 3 2 3 3" xfId="24722"/>
    <cellStyle name="Comma 2 2 3 2 2 2 3 2 4" xfId="34933"/>
    <cellStyle name="Comma 2 2 3 2 2 2 3 2 5" xfId="19709"/>
    <cellStyle name="Comma 2 2 3 2 2 2 3 3" xfId="6260"/>
    <cellStyle name="Comma 2 2 3 2 2 2 3 3 2" xfId="16312"/>
    <cellStyle name="Comma 2 2 3 2 2 2 3 3 2 2" xfId="46634"/>
    <cellStyle name="Comma 2 2 3 2 2 2 3 3 2 3" xfId="31410"/>
    <cellStyle name="Comma 2 2 3 2 2 2 3 3 3" xfId="11292"/>
    <cellStyle name="Comma 2 2 3 2 2 2 3 3 3 2" xfId="41617"/>
    <cellStyle name="Comma 2 2 3 2 2 2 3 3 3 3" xfId="26393"/>
    <cellStyle name="Comma 2 2 3 2 2 2 3 3 4" xfId="36604"/>
    <cellStyle name="Comma 2 2 3 2 2 2 3 3 5" xfId="21380"/>
    <cellStyle name="Comma 2 2 3 2 2 2 3 4" xfId="12970"/>
    <cellStyle name="Comma 2 2 3 2 2 2 3 4 2" xfId="43292"/>
    <cellStyle name="Comma 2 2 3 2 2 2 3 4 3" xfId="28068"/>
    <cellStyle name="Comma 2 2 3 2 2 2 3 5" xfId="7949"/>
    <cellStyle name="Comma 2 2 3 2 2 2 3 5 2" xfId="38275"/>
    <cellStyle name="Comma 2 2 3 2 2 2 3 5 3" xfId="23051"/>
    <cellStyle name="Comma 2 2 3 2 2 2 3 6" xfId="33263"/>
    <cellStyle name="Comma 2 2 3 2 2 2 3 7" xfId="18038"/>
    <cellStyle name="Comma 2 2 3 2 2 2 4" xfId="3731"/>
    <cellStyle name="Comma 2 2 3 2 2 2 4 2" xfId="13805"/>
    <cellStyle name="Comma 2 2 3 2 2 2 4 2 2" xfId="44127"/>
    <cellStyle name="Comma 2 2 3 2 2 2 4 2 3" xfId="28903"/>
    <cellStyle name="Comma 2 2 3 2 2 2 4 3" xfId="8785"/>
    <cellStyle name="Comma 2 2 3 2 2 2 4 3 2" xfId="39110"/>
    <cellStyle name="Comma 2 2 3 2 2 2 4 3 3" xfId="23886"/>
    <cellStyle name="Comma 2 2 3 2 2 2 4 4" xfId="34097"/>
    <cellStyle name="Comma 2 2 3 2 2 2 4 5" xfId="18873"/>
    <cellStyle name="Comma 2 2 3 2 2 2 5" xfId="5424"/>
    <cellStyle name="Comma 2 2 3 2 2 2 5 2" xfId="15476"/>
    <cellStyle name="Comma 2 2 3 2 2 2 5 2 2" xfId="45798"/>
    <cellStyle name="Comma 2 2 3 2 2 2 5 2 3" xfId="30574"/>
    <cellStyle name="Comma 2 2 3 2 2 2 5 3" xfId="10456"/>
    <cellStyle name="Comma 2 2 3 2 2 2 5 3 2" xfId="40781"/>
    <cellStyle name="Comma 2 2 3 2 2 2 5 3 3" xfId="25557"/>
    <cellStyle name="Comma 2 2 3 2 2 2 5 4" xfId="35768"/>
    <cellStyle name="Comma 2 2 3 2 2 2 5 5" xfId="20544"/>
    <cellStyle name="Comma 2 2 3 2 2 2 6" xfId="12134"/>
    <cellStyle name="Comma 2 2 3 2 2 2 6 2" xfId="42456"/>
    <cellStyle name="Comma 2 2 3 2 2 2 6 3" xfId="27232"/>
    <cellStyle name="Comma 2 2 3 2 2 2 7" xfId="7113"/>
    <cellStyle name="Comma 2 2 3 2 2 2 7 2" xfId="37439"/>
    <cellStyle name="Comma 2 2 3 2 2 2 7 3" xfId="22215"/>
    <cellStyle name="Comma 2 2 3 2 2 2 8" xfId="32427"/>
    <cellStyle name="Comma 2 2 3 2 2 2 9" xfId="17202"/>
    <cellStyle name="Comma 2 2 3 2 2 3" xfId="2249"/>
    <cellStyle name="Comma 2 2 3 2 2 3 2" xfId="3088"/>
    <cellStyle name="Comma 2 2 3 2 2 3 2 2" xfId="4778"/>
    <cellStyle name="Comma 2 2 3 2 2 3 2 2 2" xfId="14851"/>
    <cellStyle name="Comma 2 2 3 2 2 3 2 2 2 2" xfId="45173"/>
    <cellStyle name="Comma 2 2 3 2 2 3 2 2 2 3" xfId="29949"/>
    <cellStyle name="Comma 2 2 3 2 2 3 2 2 3" xfId="9831"/>
    <cellStyle name="Comma 2 2 3 2 2 3 2 2 3 2" xfId="40156"/>
    <cellStyle name="Comma 2 2 3 2 2 3 2 2 3 3" xfId="24932"/>
    <cellStyle name="Comma 2 2 3 2 2 3 2 2 4" xfId="35143"/>
    <cellStyle name="Comma 2 2 3 2 2 3 2 2 5" xfId="19919"/>
    <cellStyle name="Comma 2 2 3 2 2 3 2 3" xfId="6470"/>
    <cellStyle name="Comma 2 2 3 2 2 3 2 3 2" xfId="16522"/>
    <cellStyle name="Comma 2 2 3 2 2 3 2 3 2 2" xfId="46844"/>
    <cellStyle name="Comma 2 2 3 2 2 3 2 3 2 3" xfId="31620"/>
    <cellStyle name="Comma 2 2 3 2 2 3 2 3 3" xfId="11502"/>
    <cellStyle name="Comma 2 2 3 2 2 3 2 3 3 2" xfId="41827"/>
    <cellStyle name="Comma 2 2 3 2 2 3 2 3 3 3" xfId="26603"/>
    <cellStyle name="Comma 2 2 3 2 2 3 2 3 4" xfId="36814"/>
    <cellStyle name="Comma 2 2 3 2 2 3 2 3 5" xfId="21590"/>
    <cellStyle name="Comma 2 2 3 2 2 3 2 4" xfId="13180"/>
    <cellStyle name="Comma 2 2 3 2 2 3 2 4 2" xfId="43502"/>
    <cellStyle name="Comma 2 2 3 2 2 3 2 4 3" xfId="28278"/>
    <cellStyle name="Comma 2 2 3 2 2 3 2 5" xfId="8159"/>
    <cellStyle name="Comma 2 2 3 2 2 3 2 5 2" xfId="38485"/>
    <cellStyle name="Comma 2 2 3 2 2 3 2 5 3" xfId="23261"/>
    <cellStyle name="Comma 2 2 3 2 2 3 2 6" xfId="33473"/>
    <cellStyle name="Comma 2 2 3 2 2 3 2 7" xfId="18248"/>
    <cellStyle name="Comma 2 2 3 2 2 3 3" xfId="3941"/>
    <cellStyle name="Comma 2 2 3 2 2 3 3 2" xfId="14015"/>
    <cellStyle name="Comma 2 2 3 2 2 3 3 2 2" xfId="44337"/>
    <cellStyle name="Comma 2 2 3 2 2 3 3 2 3" xfId="29113"/>
    <cellStyle name="Comma 2 2 3 2 2 3 3 3" xfId="8995"/>
    <cellStyle name="Comma 2 2 3 2 2 3 3 3 2" xfId="39320"/>
    <cellStyle name="Comma 2 2 3 2 2 3 3 3 3" xfId="24096"/>
    <cellStyle name="Comma 2 2 3 2 2 3 3 4" xfId="34307"/>
    <cellStyle name="Comma 2 2 3 2 2 3 3 5" xfId="19083"/>
    <cellStyle name="Comma 2 2 3 2 2 3 4" xfId="5634"/>
    <cellStyle name="Comma 2 2 3 2 2 3 4 2" xfId="15686"/>
    <cellStyle name="Comma 2 2 3 2 2 3 4 2 2" xfId="46008"/>
    <cellStyle name="Comma 2 2 3 2 2 3 4 2 3" xfId="30784"/>
    <cellStyle name="Comma 2 2 3 2 2 3 4 3" xfId="10666"/>
    <cellStyle name="Comma 2 2 3 2 2 3 4 3 2" xfId="40991"/>
    <cellStyle name="Comma 2 2 3 2 2 3 4 3 3" xfId="25767"/>
    <cellStyle name="Comma 2 2 3 2 2 3 4 4" xfId="35978"/>
    <cellStyle name="Comma 2 2 3 2 2 3 4 5" xfId="20754"/>
    <cellStyle name="Comma 2 2 3 2 2 3 5" xfId="12344"/>
    <cellStyle name="Comma 2 2 3 2 2 3 5 2" xfId="42666"/>
    <cellStyle name="Comma 2 2 3 2 2 3 5 3" xfId="27442"/>
    <cellStyle name="Comma 2 2 3 2 2 3 6" xfId="7323"/>
    <cellStyle name="Comma 2 2 3 2 2 3 6 2" xfId="37649"/>
    <cellStyle name="Comma 2 2 3 2 2 3 6 3" xfId="22425"/>
    <cellStyle name="Comma 2 2 3 2 2 3 7" xfId="32637"/>
    <cellStyle name="Comma 2 2 3 2 2 3 8" xfId="17412"/>
    <cellStyle name="Comma 2 2 3 2 2 4" xfId="2670"/>
    <cellStyle name="Comma 2 2 3 2 2 4 2" xfId="4360"/>
    <cellStyle name="Comma 2 2 3 2 2 4 2 2" xfId="14433"/>
    <cellStyle name="Comma 2 2 3 2 2 4 2 2 2" xfId="44755"/>
    <cellStyle name="Comma 2 2 3 2 2 4 2 2 3" xfId="29531"/>
    <cellStyle name="Comma 2 2 3 2 2 4 2 3" xfId="9413"/>
    <cellStyle name="Comma 2 2 3 2 2 4 2 3 2" xfId="39738"/>
    <cellStyle name="Comma 2 2 3 2 2 4 2 3 3" xfId="24514"/>
    <cellStyle name="Comma 2 2 3 2 2 4 2 4" xfId="34725"/>
    <cellStyle name="Comma 2 2 3 2 2 4 2 5" xfId="19501"/>
    <cellStyle name="Comma 2 2 3 2 2 4 3" xfId="6052"/>
    <cellStyle name="Comma 2 2 3 2 2 4 3 2" xfId="16104"/>
    <cellStyle name="Comma 2 2 3 2 2 4 3 2 2" xfId="46426"/>
    <cellStyle name="Comma 2 2 3 2 2 4 3 2 3" xfId="31202"/>
    <cellStyle name="Comma 2 2 3 2 2 4 3 3" xfId="11084"/>
    <cellStyle name="Comma 2 2 3 2 2 4 3 3 2" xfId="41409"/>
    <cellStyle name="Comma 2 2 3 2 2 4 3 3 3" xfId="26185"/>
    <cellStyle name="Comma 2 2 3 2 2 4 3 4" xfId="36396"/>
    <cellStyle name="Comma 2 2 3 2 2 4 3 5" xfId="21172"/>
    <cellStyle name="Comma 2 2 3 2 2 4 4" xfId="12762"/>
    <cellStyle name="Comma 2 2 3 2 2 4 4 2" xfId="43084"/>
    <cellStyle name="Comma 2 2 3 2 2 4 4 3" xfId="27860"/>
    <cellStyle name="Comma 2 2 3 2 2 4 5" xfId="7741"/>
    <cellStyle name="Comma 2 2 3 2 2 4 5 2" xfId="38067"/>
    <cellStyle name="Comma 2 2 3 2 2 4 5 3" xfId="22843"/>
    <cellStyle name="Comma 2 2 3 2 2 4 6" xfId="33055"/>
    <cellStyle name="Comma 2 2 3 2 2 4 7" xfId="17830"/>
    <cellStyle name="Comma 2 2 3 2 2 5" xfId="3523"/>
    <cellStyle name="Comma 2 2 3 2 2 5 2" xfId="13597"/>
    <cellStyle name="Comma 2 2 3 2 2 5 2 2" xfId="43919"/>
    <cellStyle name="Comma 2 2 3 2 2 5 2 3" xfId="28695"/>
    <cellStyle name="Comma 2 2 3 2 2 5 3" xfId="8577"/>
    <cellStyle name="Comma 2 2 3 2 2 5 3 2" xfId="38902"/>
    <cellStyle name="Comma 2 2 3 2 2 5 3 3" xfId="23678"/>
    <cellStyle name="Comma 2 2 3 2 2 5 4" xfId="33889"/>
    <cellStyle name="Comma 2 2 3 2 2 5 5" xfId="18665"/>
    <cellStyle name="Comma 2 2 3 2 2 6" xfId="5216"/>
    <cellStyle name="Comma 2 2 3 2 2 6 2" xfId="15268"/>
    <cellStyle name="Comma 2 2 3 2 2 6 2 2" xfId="45590"/>
    <cellStyle name="Comma 2 2 3 2 2 6 2 3" xfId="30366"/>
    <cellStyle name="Comma 2 2 3 2 2 6 3" xfId="10248"/>
    <cellStyle name="Comma 2 2 3 2 2 6 3 2" xfId="40573"/>
    <cellStyle name="Comma 2 2 3 2 2 6 3 3" xfId="25349"/>
    <cellStyle name="Comma 2 2 3 2 2 6 4" xfId="35560"/>
    <cellStyle name="Comma 2 2 3 2 2 6 5" xfId="20336"/>
    <cellStyle name="Comma 2 2 3 2 2 7" xfId="11926"/>
    <cellStyle name="Comma 2 2 3 2 2 7 2" xfId="42248"/>
    <cellStyle name="Comma 2 2 3 2 2 7 3" xfId="27024"/>
    <cellStyle name="Comma 2 2 3 2 2 8" xfId="6905"/>
    <cellStyle name="Comma 2 2 3 2 2 8 2" xfId="37231"/>
    <cellStyle name="Comma 2 2 3 2 2 8 3" xfId="22007"/>
    <cellStyle name="Comma 2 2 3 2 2 9" xfId="32219"/>
    <cellStyle name="Comma 2 2 3 2 3" xfId="1932"/>
    <cellStyle name="Comma 2 2 3 2 3 2" xfId="2353"/>
    <cellStyle name="Comma 2 2 3 2 3 2 2" xfId="3192"/>
    <cellStyle name="Comma 2 2 3 2 3 2 2 2" xfId="4882"/>
    <cellStyle name="Comma 2 2 3 2 3 2 2 2 2" xfId="14955"/>
    <cellStyle name="Comma 2 2 3 2 3 2 2 2 2 2" xfId="45277"/>
    <cellStyle name="Comma 2 2 3 2 3 2 2 2 2 3" xfId="30053"/>
    <cellStyle name="Comma 2 2 3 2 3 2 2 2 3" xfId="9935"/>
    <cellStyle name="Comma 2 2 3 2 3 2 2 2 3 2" xfId="40260"/>
    <cellStyle name="Comma 2 2 3 2 3 2 2 2 3 3" xfId="25036"/>
    <cellStyle name="Comma 2 2 3 2 3 2 2 2 4" xfId="35247"/>
    <cellStyle name="Comma 2 2 3 2 3 2 2 2 5" xfId="20023"/>
    <cellStyle name="Comma 2 2 3 2 3 2 2 3" xfId="6574"/>
    <cellStyle name="Comma 2 2 3 2 3 2 2 3 2" xfId="16626"/>
    <cellStyle name="Comma 2 2 3 2 3 2 2 3 2 2" xfId="46948"/>
    <cellStyle name="Comma 2 2 3 2 3 2 2 3 2 3" xfId="31724"/>
    <cellStyle name="Comma 2 2 3 2 3 2 2 3 3" xfId="11606"/>
    <cellStyle name="Comma 2 2 3 2 3 2 2 3 3 2" xfId="41931"/>
    <cellStyle name="Comma 2 2 3 2 3 2 2 3 3 3" xfId="26707"/>
    <cellStyle name="Comma 2 2 3 2 3 2 2 3 4" xfId="36918"/>
    <cellStyle name="Comma 2 2 3 2 3 2 2 3 5" xfId="21694"/>
    <cellStyle name="Comma 2 2 3 2 3 2 2 4" xfId="13284"/>
    <cellStyle name="Comma 2 2 3 2 3 2 2 4 2" xfId="43606"/>
    <cellStyle name="Comma 2 2 3 2 3 2 2 4 3" xfId="28382"/>
    <cellStyle name="Comma 2 2 3 2 3 2 2 5" xfId="8263"/>
    <cellStyle name="Comma 2 2 3 2 3 2 2 5 2" xfId="38589"/>
    <cellStyle name="Comma 2 2 3 2 3 2 2 5 3" xfId="23365"/>
    <cellStyle name="Comma 2 2 3 2 3 2 2 6" xfId="33577"/>
    <cellStyle name="Comma 2 2 3 2 3 2 2 7" xfId="18352"/>
    <cellStyle name="Comma 2 2 3 2 3 2 3" xfId="4045"/>
    <cellStyle name="Comma 2 2 3 2 3 2 3 2" xfId="14119"/>
    <cellStyle name="Comma 2 2 3 2 3 2 3 2 2" xfId="44441"/>
    <cellStyle name="Comma 2 2 3 2 3 2 3 2 3" xfId="29217"/>
    <cellStyle name="Comma 2 2 3 2 3 2 3 3" xfId="9099"/>
    <cellStyle name="Comma 2 2 3 2 3 2 3 3 2" xfId="39424"/>
    <cellStyle name="Comma 2 2 3 2 3 2 3 3 3" xfId="24200"/>
    <cellStyle name="Comma 2 2 3 2 3 2 3 4" xfId="34411"/>
    <cellStyle name="Comma 2 2 3 2 3 2 3 5" xfId="19187"/>
    <cellStyle name="Comma 2 2 3 2 3 2 4" xfId="5738"/>
    <cellStyle name="Comma 2 2 3 2 3 2 4 2" xfId="15790"/>
    <cellStyle name="Comma 2 2 3 2 3 2 4 2 2" xfId="46112"/>
    <cellStyle name="Comma 2 2 3 2 3 2 4 2 3" xfId="30888"/>
    <cellStyle name="Comma 2 2 3 2 3 2 4 3" xfId="10770"/>
    <cellStyle name="Comma 2 2 3 2 3 2 4 3 2" xfId="41095"/>
    <cellStyle name="Comma 2 2 3 2 3 2 4 3 3" xfId="25871"/>
    <cellStyle name="Comma 2 2 3 2 3 2 4 4" xfId="36082"/>
    <cellStyle name="Comma 2 2 3 2 3 2 4 5" xfId="20858"/>
    <cellStyle name="Comma 2 2 3 2 3 2 5" xfId="12448"/>
    <cellStyle name="Comma 2 2 3 2 3 2 5 2" xfId="42770"/>
    <cellStyle name="Comma 2 2 3 2 3 2 5 3" xfId="27546"/>
    <cellStyle name="Comma 2 2 3 2 3 2 6" xfId="7427"/>
    <cellStyle name="Comma 2 2 3 2 3 2 6 2" xfId="37753"/>
    <cellStyle name="Comma 2 2 3 2 3 2 6 3" xfId="22529"/>
    <cellStyle name="Comma 2 2 3 2 3 2 7" xfId="32741"/>
    <cellStyle name="Comma 2 2 3 2 3 2 8" xfId="17516"/>
    <cellStyle name="Comma 2 2 3 2 3 3" xfId="2774"/>
    <cellStyle name="Comma 2 2 3 2 3 3 2" xfId="4464"/>
    <cellStyle name="Comma 2 2 3 2 3 3 2 2" xfId="14537"/>
    <cellStyle name="Comma 2 2 3 2 3 3 2 2 2" xfId="44859"/>
    <cellStyle name="Comma 2 2 3 2 3 3 2 2 3" xfId="29635"/>
    <cellStyle name="Comma 2 2 3 2 3 3 2 3" xfId="9517"/>
    <cellStyle name="Comma 2 2 3 2 3 3 2 3 2" xfId="39842"/>
    <cellStyle name="Comma 2 2 3 2 3 3 2 3 3" xfId="24618"/>
    <cellStyle name="Comma 2 2 3 2 3 3 2 4" xfId="34829"/>
    <cellStyle name="Comma 2 2 3 2 3 3 2 5" xfId="19605"/>
    <cellStyle name="Comma 2 2 3 2 3 3 3" xfId="6156"/>
    <cellStyle name="Comma 2 2 3 2 3 3 3 2" xfId="16208"/>
    <cellStyle name="Comma 2 2 3 2 3 3 3 2 2" xfId="46530"/>
    <cellStyle name="Comma 2 2 3 2 3 3 3 2 3" xfId="31306"/>
    <cellStyle name="Comma 2 2 3 2 3 3 3 3" xfId="11188"/>
    <cellStyle name="Comma 2 2 3 2 3 3 3 3 2" xfId="41513"/>
    <cellStyle name="Comma 2 2 3 2 3 3 3 3 3" xfId="26289"/>
    <cellStyle name="Comma 2 2 3 2 3 3 3 4" xfId="36500"/>
    <cellStyle name="Comma 2 2 3 2 3 3 3 5" xfId="21276"/>
    <cellStyle name="Comma 2 2 3 2 3 3 4" xfId="12866"/>
    <cellStyle name="Comma 2 2 3 2 3 3 4 2" xfId="43188"/>
    <cellStyle name="Comma 2 2 3 2 3 3 4 3" xfId="27964"/>
    <cellStyle name="Comma 2 2 3 2 3 3 5" xfId="7845"/>
    <cellStyle name="Comma 2 2 3 2 3 3 5 2" xfId="38171"/>
    <cellStyle name="Comma 2 2 3 2 3 3 5 3" xfId="22947"/>
    <cellStyle name="Comma 2 2 3 2 3 3 6" xfId="33159"/>
    <cellStyle name="Comma 2 2 3 2 3 3 7" xfId="17934"/>
    <cellStyle name="Comma 2 2 3 2 3 4" xfId="3627"/>
    <cellStyle name="Comma 2 2 3 2 3 4 2" xfId="13701"/>
    <cellStyle name="Comma 2 2 3 2 3 4 2 2" xfId="44023"/>
    <cellStyle name="Comma 2 2 3 2 3 4 2 3" xfId="28799"/>
    <cellStyle name="Comma 2 2 3 2 3 4 3" xfId="8681"/>
    <cellStyle name="Comma 2 2 3 2 3 4 3 2" xfId="39006"/>
    <cellStyle name="Comma 2 2 3 2 3 4 3 3" xfId="23782"/>
    <cellStyle name="Comma 2 2 3 2 3 4 4" xfId="33993"/>
    <cellStyle name="Comma 2 2 3 2 3 4 5" xfId="18769"/>
    <cellStyle name="Comma 2 2 3 2 3 5" xfId="5320"/>
    <cellStyle name="Comma 2 2 3 2 3 5 2" xfId="15372"/>
    <cellStyle name="Comma 2 2 3 2 3 5 2 2" xfId="45694"/>
    <cellStyle name="Comma 2 2 3 2 3 5 2 3" xfId="30470"/>
    <cellStyle name="Comma 2 2 3 2 3 5 3" xfId="10352"/>
    <cellStyle name="Comma 2 2 3 2 3 5 3 2" xfId="40677"/>
    <cellStyle name="Comma 2 2 3 2 3 5 3 3" xfId="25453"/>
    <cellStyle name="Comma 2 2 3 2 3 5 4" xfId="35664"/>
    <cellStyle name="Comma 2 2 3 2 3 5 5" xfId="20440"/>
    <cellStyle name="Comma 2 2 3 2 3 6" xfId="12030"/>
    <cellStyle name="Comma 2 2 3 2 3 6 2" xfId="42352"/>
    <cellStyle name="Comma 2 2 3 2 3 6 3" xfId="27128"/>
    <cellStyle name="Comma 2 2 3 2 3 7" xfId="7009"/>
    <cellStyle name="Comma 2 2 3 2 3 7 2" xfId="37335"/>
    <cellStyle name="Comma 2 2 3 2 3 7 3" xfId="22111"/>
    <cellStyle name="Comma 2 2 3 2 3 8" xfId="32323"/>
    <cellStyle name="Comma 2 2 3 2 3 9" xfId="17098"/>
    <cellStyle name="Comma 2 2 3 2 4" xfId="2145"/>
    <cellStyle name="Comma 2 2 3 2 4 2" xfId="2984"/>
    <cellStyle name="Comma 2 2 3 2 4 2 2" xfId="4674"/>
    <cellStyle name="Comma 2 2 3 2 4 2 2 2" xfId="14747"/>
    <cellStyle name="Comma 2 2 3 2 4 2 2 2 2" xfId="45069"/>
    <cellStyle name="Comma 2 2 3 2 4 2 2 2 3" xfId="29845"/>
    <cellStyle name="Comma 2 2 3 2 4 2 2 3" xfId="9727"/>
    <cellStyle name="Comma 2 2 3 2 4 2 2 3 2" xfId="40052"/>
    <cellStyle name="Comma 2 2 3 2 4 2 2 3 3" xfId="24828"/>
    <cellStyle name="Comma 2 2 3 2 4 2 2 4" xfId="35039"/>
    <cellStyle name="Comma 2 2 3 2 4 2 2 5" xfId="19815"/>
    <cellStyle name="Comma 2 2 3 2 4 2 3" xfId="6366"/>
    <cellStyle name="Comma 2 2 3 2 4 2 3 2" xfId="16418"/>
    <cellStyle name="Comma 2 2 3 2 4 2 3 2 2" xfId="46740"/>
    <cellStyle name="Comma 2 2 3 2 4 2 3 2 3" xfId="31516"/>
    <cellStyle name="Comma 2 2 3 2 4 2 3 3" xfId="11398"/>
    <cellStyle name="Comma 2 2 3 2 4 2 3 3 2" xfId="41723"/>
    <cellStyle name="Comma 2 2 3 2 4 2 3 3 3" xfId="26499"/>
    <cellStyle name="Comma 2 2 3 2 4 2 3 4" xfId="36710"/>
    <cellStyle name="Comma 2 2 3 2 4 2 3 5" xfId="21486"/>
    <cellStyle name="Comma 2 2 3 2 4 2 4" xfId="13076"/>
    <cellStyle name="Comma 2 2 3 2 4 2 4 2" xfId="43398"/>
    <cellStyle name="Comma 2 2 3 2 4 2 4 3" xfId="28174"/>
    <cellStyle name="Comma 2 2 3 2 4 2 5" xfId="8055"/>
    <cellStyle name="Comma 2 2 3 2 4 2 5 2" xfId="38381"/>
    <cellStyle name="Comma 2 2 3 2 4 2 5 3" xfId="23157"/>
    <cellStyle name="Comma 2 2 3 2 4 2 6" xfId="33369"/>
    <cellStyle name="Comma 2 2 3 2 4 2 7" xfId="18144"/>
    <cellStyle name="Comma 2 2 3 2 4 3" xfId="3837"/>
    <cellStyle name="Comma 2 2 3 2 4 3 2" xfId="13911"/>
    <cellStyle name="Comma 2 2 3 2 4 3 2 2" xfId="44233"/>
    <cellStyle name="Comma 2 2 3 2 4 3 2 3" xfId="29009"/>
    <cellStyle name="Comma 2 2 3 2 4 3 3" xfId="8891"/>
    <cellStyle name="Comma 2 2 3 2 4 3 3 2" xfId="39216"/>
    <cellStyle name="Comma 2 2 3 2 4 3 3 3" xfId="23992"/>
    <cellStyle name="Comma 2 2 3 2 4 3 4" xfId="34203"/>
    <cellStyle name="Comma 2 2 3 2 4 3 5" xfId="18979"/>
    <cellStyle name="Comma 2 2 3 2 4 4" xfId="5530"/>
    <cellStyle name="Comma 2 2 3 2 4 4 2" xfId="15582"/>
    <cellStyle name="Comma 2 2 3 2 4 4 2 2" xfId="45904"/>
    <cellStyle name="Comma 2 2 3 2 4 4 2 3" xfId="30680"/>
    <cellStyle name="Comma 2 2 3 2 4 4 3" xfId="10562"/>
    <cellStyle name="Comma 2 2 3 2 4 4 3 2" xfId="40887"/>
    <cellStyle name="Comma 2 2 3 2 4 4 3 3" xfId="25663"/>
    <cellStyle name="Comma 2 2 3 2 4 4 4" xfId="35874"/>
    <cellStyle name="Comma 2 2 3 2 4 4 5" xfId="20650"/>
    <cellStyle name="Comma 2 2 3 2 4 5" xfId="12240"/>
    <cellStyle name="Comma 2 2 3 2 4 5 2" xfId="42562"/>
    <cellStyle name="Comma 2 2 3 2 4 5 3" xfId="27338"/>
    <cellStyle name="Comma 2 2 3 2 4 6" xfId="7219"/>
    <cellStyle name="Comma 2 2 3 2 4 6 2" xfId="37545"/>
    <cellStyle name="Comma 2 2 3 2 4 6 3" xfId="22321"/>
    <cellStyle name="Comma 2 2 3 2 4 7" xfId="32533"/>
    <cellStyle name="Comma 2 2 3 2 4 8" xfId="17308"/>
    <cellStyle name="Comma 2 2 3 2 5" xfId="2566"/>
    <cellStyle name="Comma 2 2 3 2 5 2" xfId="4256"/>
    <cellStyle name="Comma 2 2 3 2 5 2 2" xfId="14329"/>
    <cellStyle name="Comma 2 2 3 2 5 2 2 2" xfId="44651"/>
    <cellStyle name="Comma 2 2 3 2 5 2 2 3" xfId="29427"/>
    <cellStyle name="Comma 2 2 3 2 5 2 3" xfId="9309"/>
    <cellStyle name="Comma 2 2 3 2 5 2 3 2" xfId="39634"/>
    <cellStyle name="Comma 2 2 3 2 5 2 3 3" xfId="24410"/>
    <cellStyle name="Comma 2 2 3 2 5 2 4" xfId="34621"/>
    <cellStyle name="Comma 2 2 3 2 5 2 5" xfId="19397"/>
    <cellStyle name="Comma 2 2 3 2 5 3" xfId="5948"/>
    <cellStyle name="Comma 2 2 3 2 5 3 2" xfId="16000"/>
    <cellStyle name="Comma 2 2 3 2 5 3 2 2" xfId="46322"/>
    <cellStyle name="Comma 2 2 3 2 5 3 2 3" xfId="31098"/>
    <cellStyle name="Comma 2 2 3 2 5 3 3" xfId="10980"/>
    <cellStyle name="Comma 2 2 3 2 5 3 3 2" xfId="41305"/>
    <cellStyle name="Comma 2 2 3 2 5 3 3 3" xfId="26081"/>
    <cellStyle name="Comma 2 2 3 2 5 3 4" xfId="36292"/>
    <cellStyle name="Comma 2 2 3 2 5 3 5" xfId="21068"/>
    <cellStyle name="Comma 2 2 3 2 5 4" xfId="12658"/>
    <cellStyle name="Comma 2 2 3 2 5 4 2" xfId="42980"/>
    <cellStyle name="Comma 2 2 3 2 5 4 3" xfId="27756"/>
    <cellStyle name="Comma 2 2 3 2 5 5" xfId="7637"/>
    <cellStyle name="Comma 2 2 3 2 5 5 2" xfId="37963"/>
    <cellStyle name="Comma 2 2 3 2 5 5 3" xfId="22739"/>
    <cellStyle name="Comma 2 2 3 2 5 6" xfId="32951"/>
    <cellStyle name="Comma 2 2 3 2 5 7" xfId="17726"/>
    <cellStyle name="Comma 2 2 3 2 6" xfId="3419"/>
    <cellStyle name="Comma 2 2 3 2 6 2" xfId="13493"/>
    <cellStyle name="Comma 2 2 3 2 6 2 2" xfId="43815"/>
    <cellStyle name="Comma 2 2 3 2 6 2 3" xfId="28591"/>
    <cellStyle name="Comma 2 2 3 2 6 3" xfId="8473"/>
    <cellStyle name="Comma 2 2 3 2 6 3 2" xfId="38798"/>
    <cellStyle name="Comma 2 2 3 2 6 3 3" xfId="23574"/>
    <cellStyle name="Comma 2 2 3 2 6 4" xfId="33785"/>
    <cellStyle name="Comma 2 2 3 2 6 5" xfId="18561"/>
    <cellStyle name="Comma 2 2 3 2 7" xfId="5112"/>
    <cellStyle name="Comma 2 2 3 2 7 2" xfId="15164"/>
    <cellStyle name="Comma 2 2 3 2 7 2 2" xfId="45486"/>
    <cellStyle name="Comma 2 2 3 2 7 2 3" xfId="30262"/>
    <cellStyle name="Comma 2 2 3 2 7 3" xfId="10144"/>
    <cellStyle name="Comma 2 2 3 2 7 3 2" xfId="40469"/>
    <cellStyle name="Comma 2 2 3 2 7 3 3" xfId="25245"/>
    <cellStyle name="Comma 2 2 3 2 7 4" xfId="35456"/>
    <cellStyle name="Comma 2 2 3 2 7 5" xfId="20232"/>
    <cellStyle name="Comma 2 2 3 2 8" xfId="11822"/>
    <cellStyle name="Comma 2 2 3 2 8 2" xfId="42144"/>
    <cellStyle name="Comma 2 2 3 2 8 3" xfId="26920"/>
    <cellStyle name="Comma 2 2 3 2 9" xfId="6801"/>
    <cellStyle name="Comma 2 2 3 2 9 2" xfId="37127"/>
    <cellStyle name="Comma 2 2 3 2 9 3" xfId="21903"/>
    <cellStyle name="Comma 2 2 3 3" xfId="1765"/>
    <cellStyle name="Comma 2 2 3 3 10" xfId="16942"/>
    <cellStyle name="Comma 2 2 3 3 2" xfId="1984"/>
    <cellStyle name="Comma 2 2 3 3 2 2" xfId="2405"/>
    <cellStyle name="Comma 2 2 3 3 2 2 2" xfId="3244"/>
    <cellStyle name="Comma 2 2 3 3 2 2 2 2" xfId="4934"/>
    <cellStyle name="Comma 2 2 3 3 2 2 2 2 2" xfId="15007"/>
    <cellStyle name="Comma 2 2 3 3 2 2 2 2 2 2" xfId="45329"/>
    <cellStyle name="Comma 2 2 3 3 2 2 2 2 2 3" xfId="30105"/>
    <cellStyle name="Comma 2 2 3 3 2 2 2 2 3" xfId="9987"/>
    <cellStyle name="Comma 2 2 3 3 2 2 2 2 3 2" xfId="40312"/>
    <cellStyle name="Comma 2 2 3 3 2 2 2 2 3 3" xfId="25088"/>
    <cellStyle name="Comma 2 2 3 3 2 2 2 2 4" xfId="35299"/>
    <cellStyle name="Comma 2 2 3 3 2 2 2 2 5" xfId="20075"/>
    <cellStyle name="Comma 2 2 3 3 2 2 2 3" xfId="6626"/>
    <cellStyle name="Comma 2 2 3 3 2 2 2 3 2" xfId="16678"/>
    <cellStyle name="Comma 2 2 3 3 2 2 2 3 2 2" xfId="47000"/>
    <cellStyle name="Comma 2 2 3 3 2 2 2 3 2 3" xfId="31776"/>
    <cellStyle name="Comma 2 2 3 3 2 2 2 3 3" xfId="11658"/>
    <cellStyle name="Comma 2 2 3 3 2 2 2 3 3 2" xfId="41983"/>
    <cellStyle name="Comma 2 2 3 3 2 2 2 3 3 3" xfId="26759"/>
    <cellStyle name="Comma 2 2 3 3 2 2 2 3 4" xfId="36970"/>
    <cellStyle name="Comma 2 2 3 3 2 2 2 3 5" xfId="21746"/>
    <cellStyle name="Comma 2 2 3 3 2 2 2 4" xfId="13336"/>
    <cellStyle name="Comma 2 2 3 3 2 2 2 4 2" xfId="43658"/>
    <cellStyle name="Comma 2 2 3 3 2 2 2 4 3" xfId="28434"/>
    <cellStyle name="Comma 2 2 3 3 2 2 2 5" xfId="8315"/>
    <cellStyle name="Comma 2 2 3 3 2 2 2 5 2" xfId="38641"/>
    <cellStyle name="Comma 2 2 3 3 2 2 2 5 3" xfId="23417"/>
    <cellStyle name="Comma 2 2 3 3 2 2 2 6" xfId="33629"/>
    <cellStyle name="Comma 2 2 3 3 2 2 2 7" xfId="18404"/>
    <cellStyle name="Comma 2 2 3 3 2 2 3" xfId="4097"/>
    <cellStyle name="Comma 2 2 3 3 2 2 3 2" xfId="14171"/>
    <cellStyle name="Comma 2 2 3 3 2 2 3 2 2" xfId="44493"/>
    <cellStyle name="Comma 2 2 3 3 2 2 3 2 3" xfId="29269"/>
    <cellStyle name="Comma 2 2 3 3 2 2 3 3" xfId="9151"/>
    <cellStyle name="Comma 2 2 3 3 2 2 3 3 2" xfId="39476"/>
    <cellStyle name="Comma 2 2 3 3 2 2 3 3 3" xfId="24252"/>
    <cellStyle name="Comma 2 2 3 3 2 2 3 4" xfId="34463"/>
    <cellStyle name="Comma 2 2 3 3 2 2 3 5" xfId="19239"/>
    <cellStyle name="Comma 2 2 3 3 2 2 4" xfId="5790"/>
    <cellStyle name="Comma 2 2 3 3 2 2 4 2" xfId="15842"/>
    <cellStyle name="Comma 2 2 3 3 2 2 4 2 2" xfId="46164"/>
    <cellStyle name="Comma 2 2 3 3 2 2 4 2 3" xfId="30940"/>
    <cellStyle name="Comma 2 2 3 3 2 2 4 3" xfId="10822"/>
    <cellStyle name="Comma 2 2 3 3 2 2 4 3 2" xfId="41147"/>
    <cellStyle name="Comma 2 2 3 3 2 2 4 3 3" xfId="25923"/>
    <cellStyle name="Comma 2 2 3 3 2 2 4 4" xfId="36134"/>
    <cellStyle name="Comma 2 2 3 3 2 2 4 5" xfId="20910"/>
    <cellStyle name="Comma 2 2 3 3 2 2 5" xfId="12500"/>
    <cellStyle name="Comma 2 2 3 3 2 2 5 2" xfId="42822"/>
    <cellStyle name="Comma 2 2 3 3 2 2 5 3" xfId="27598"/>
    <cellStyle name="Comma 2 2 3 3 2 2 6" xfId="7479"/>
    <cellStyle name="Comma 2 2 3 3 2 2 6 2" xfId="37805"/>
    <cellStyle name="Comma 2 2 3 3 2 2 6 3" xfId="22581"/>
    <cellStyle name="Comma 2 2 3 3 2 2 7" xfId="32793"/>
    <cellStyle name="Comma 2 2 3 3 2 2 8" xfId="17568"/>
    <cellStyle name="Comma 2 2 3 3 2 3" xfId="2826"/>
    <cellStyle name="Comma 2 2 3 3 2 3 2" xfId="4516"/>
    <cellStyle name="Comma 2 2 3 3 2 3 2 2" xfId="14589"/>
    <cellStyle name="Comma 2 2 3 3 2 3 2 2 2" xfId="44911"/>
    <cellStyle name="Comma 2 2 3 3 2 3 2 2 3" xfId="29687"/>
    <cellStyle name="Comma 2 2 3 3 2 3 2 3" xfId="9569"/>
    <cellStyle name="Comma 2 2 3 3 2 3 2 3 2" xfId="39894"/>
    <cellStyle name="Comma 2 2 3 3 2 3 2 3 3" xfId="24670"/>
    <cellStyle name="Comma 2 2 3 3 2 3 2 4" xfId="34881"/>
    <cellStyle name="Comma 2 2 3 3 2 3 2 5" xfId="19657"/>
    <cellStyle name="Comma 2 2 3 3 2 3 3" xfId="6208"/>
    <cellStyle name="Comma 2 2 3 3 2 3 3 2" xfId="16260"/>
    <cellStyle name="Comma 2 2 3 3 2 3 3 2 2" xfId="46582"/>
    <cellStyle name="Comma 2 2 3 3 2 3 3 2 3" xfId="31358"/>
    <cellStyle name="Comma 2 2 3 3 2 3 3 3" xfId="11240"/>
    <cellStyle name="Comma 2 2 3 3 2 3 3 3 2" xfId="41565"/>
    <cellStyle name="Comma 2 2 3 3 2 3 3 3 3" xfId="26341"/>
    <cellStyle name="Comma 2 2 3 3 2 3 3 4" xfId="36552"/>
    <cellStyle name="Comma 2 2 3 3 2 3 3 5" xfId="21328"/>
    <cellStyle name="Comma 2 2 3 3 2 3 4" xfId="12918"/>
    <cellStyle name="Comma 2 2 3 3 2 3 4 2" xfId="43240"/>
    <cellStyle name="Comma 2 2 3 3 2 3 4 3" xfId="28016"/>
    <cellStyle name="Comma 2 2 3 3 2 3 5" xfId="7897"/>
    <cellStyle name="Comma 2 2 3 3 2 3 5 2" xfId="38223"/>
    <cellStyle name="Comma 2 2 3 3 2 3 5 3" xfId="22999"/>
    <cellStyle name="Comma 2 2 3 3 2 3 6" xfId="33211"/>
    <cellStyle name="Comma 2 2 3 3 2 3 7" xfId="17986"/>
    <cellStyle name="Comma 2 2 3 3 2 4" xfId="3679"/>
    <cellStyle name="Comma 2 2 3 3 2 4 2" xfId="13753"/>
    <cellStyle name="Comma 2 2 3 3 2 4 2 2" xfId="44075"/>
    <cellStyle name="Comma 2 2 3 3 2 4 2 3" xfId="28851"/>
    <cellStyle name="Comma 2 2 3 3 2 4 3" xfId="8733"/>
    <cellStyle name="Comma 2 2 3 3 2 4 3 2" xfId="39058"/>
    <cellStyle name="Comma 2 2 3 3 2 4 3 3" xfId="23834"/>
    <cellStyle name="Comma 2 2 3 3 2 4 4" xfId="34045"/>
    <cellStyle name="Comma 2 2 3 3 2 4 5" xfId="18821"/>
    <cellStyle name="Comma 2 2 3 3 2 5" xfId="5372"/>
    <cellStyle name="Comma 2 2 3 3 2 5 2" xfId="15424"/>
    <cellStyle name="Comma 2 2 3 3 2 5 2 2" xfId="45746"/>
    <cellStyle name="Comma 2 2 3 3 2 5 2 3" xfId="30522"/>
    <cellStyle name="Comma 2 2 3 3 2 5 3" xfId="10404"/>
    <cellStyle name="Comma 2 2 3 3 2 5 3 2" xfId="40729"/>
    <cellStyle name="Comma 2 2 3 3 2 5 3 3" xfId="25505"/>
    <cellStyle name="Comma 2 2 3 3 2 5 4" xfId="35716"/>
    <cellStyle name="Comma 2 2 3 3 2 5 5" xfId="20492"/>
    <cellStyle name="Comma 2 2 3 3 2 6" xfId="12082"/>
    <cellStyle name="Comma 2 2 3 3 2 6 2" xfId="42404"/>
    <cellStyle name="Comma 2 2 3 3 2 6 3" xfId="27180"/>
    <cellStyle name="Comma 2 2 3 3 2 7" xfId="7061"/>
    <cellStyle name="Comma 2 2 3 3 2 7 2" xfId="37387"/>
    <cellStyle name="Comma 2 2 3 3 2 7 3" xfId="22163"/>
    <cellStyle name="Comma 2 2 3 3 2 8" xfId="32375"/>
    <cellStyle name="Comma 2 2 3 3 2 9" xfId="17150"/>
    <cellStyle name="Comma 2 2 3 3 3" xfId="2197"/>
    <cellStyle name="Comma 2 2 3 3 3 2" xfId="3036"/>
    <cellStyle name="Comma 2 2 3 3 3 2 2" xfId="4726"/>
    <cellStyle name="Comma 2 2 3 3 3 2 2 2" xfId="14799"/>
    <cellStyle name="Comma 2 2 3 3 3 2 2 2 2" xfId="45121"/>
    <cellStyle name="Comma 2 2 3 3 3 2 2 2 3" xfId="29897"/>
    <cellStyle name="Comma 2 2 3 3 3 2 2 3" xfId="9779"/>
    <cellStyle name="Comma 2 2 3 3 3 2 2 3 2" xfId="40104"/>
    <cellStyle name="Comma 2 2 3 3 3 2 2 3 3" xfId="24880"/>
    <cellStyle name="Comma 2 2 3 3 3 2 2 4" xfId="35091"/>
    <cellStyle name="Comma 2 2 3 3 3 2 2 5" xfId="19867"/>
    <cellStyle name="Comma 2 2 3 3 3 2 3" xfId="6418"/>
    <cellStyle name="Comma 2 2 3 3 3 2 3 2" xfId="16470"/>
    <cellStyle name="Comma 2 2 3 3 3 2 3 2 2" xfId="46792"/>
    <cellStyle name="Comma 2 2 3 3 3 2 3 2 3" xfId="31568"/>
    <cellStyle name="Comma 2 2 3 3 3 2 3 3" xfId="11450"/>
    <cellStyle name="Comma 2 2 3 3 3 2 3 3 2" xfId="41775"/>
    <cellStyle name="Comma 2 2 3 3 3 2 3 3 3" xfId="26551"/>
    <cellStyle name="Comma 2 2 3 3 3 2 3 4" xfId="36762"/>
    <cellStyle name="Comma 2 2 3 3 3 2 3 5" xfId="21538"/>
    <cellStyle name="Comma 2 2 3 3 3 2 4" xfId="13128"/>
    <cellStyle name="Comma 2 2 3 3 3 2 4 2" xfId="43450"/>
    <cellStyle name="Comma 2 2 3 3 3 2 4 3" xfId="28226"/>
    <cellStyle name="Comma 2 2 3 3 3 2 5" xfId="8107"/>
    <cellStyle name="Comma 2 2 3 3 3 2 5 2" xfId="38433"/>
    <cellStyle name="Comma 2 2 3 3 3 2 5 3" xfId="23209"/>
    <cellStyle name="Comma 2 2 3 3 3 2 6" xfId="33421"/>
    <cellStyle name="Comma 2 2 3 3 3 2 7" xfId="18196"/>
    <cellStyle name="Comma 2 2 3 3 3 3" xfId="3889"/>
    <cellStyle name="Comma 2 2 3 3 3 3 2" xfId="13963"/>
    <cellStyle name="Comma 2 2 3 3 3 3 2 2" xfId="44285"/>
    <cellStyle name="Comma 2 2 3 3 3 3 2 3" xfId="29061"/>
    <cellStyle name="Comma 2 2 3 3 3 3 3" xfId="8943"/>
    <cellStyle name="Comma 2 2 3 3 3 3 3 2" xfId="39268"/>
    <cellStyle name="Comma 2 2 3 3 3 3 3 3" xfId="24044"/>
    <cellStyle name="Comma 2 2 3 3 3 3 4" xfId="34255"/>
    <cellStyle name="Comma 2 2 3 3 3 3 5" xfId="19031"/>
    <cellStyle name="Comma 2 2 3 3 3 4" xfId="5582"/>
    <cellStyle name="Comma 2 2 3 3 3 4 2" xfId="15634"/>
    <cellStyle name="Comma 2 2 3 3 3 4 2 2" xfId="45956"/>
    <cellStyle name="Comma 2 2 3 3 3 4 2 3" xfId="30732"/>
    <cellStyle name="Comma 2 2 3 3 3 4 3" xfId="10614"/>
    <cellStyle name="Comma 2 2 3 3 3 4 3 2" xfId="40939"/>
    <cellStyle name="Comma 2 2 3 3 3 4 3 3" xfId="25715"/>
    <cellStyle name="Comma 2 2 3 3 3 4 4" xfId="35926"/>
    <cellStyle name="Comma 2 2 3 3 3 4 5" xfId="20702"/>
    <cellStyle name="Comma 2 2 3 3 3 5" xfId="12292"/>
    <cellStyle name="Comma 2 2 3 3 3 5 2" xfId="42614"/>
    <cellStyle name="Comma 2 2 3 3 3 5 3" xfId="27390"/>
    <cellStyle name="Comma 2 2 3 3 3 6" xfId="7271"/>
    <cellStyle name="Comma 2 2 3 3 3 6 2" xfId="37597"/>
    <cellStyle name="Comma 2 2 3 3 3 6 3" xfId="22373"/>
    <cellStyle name="Comma 2 2 3 3 3 7" xfId="32585"/>
    <cellStyle name="Comma 2 2 3 3 3 8" xfId="17360"/>
    <cellStyle name="Comma 2 2 3 3 4" xfId="2618"/>
    <cellStyle name="Comma 2 2 3 3 4 2" xfId="4308"/>
    <cellStyle name="Comma 2 2 3 3 4 2 2" xfId="14381"/>
    <cellStyle name="Comma 2 2 3 3 4 2 2 2" xfId="44703"/>
    <cellStyle name="Comma 2 2 3 3 4 2 2 3" xfId="29479"/>
    <cellStyle name="Comma 2 2 3 3 4 2 3" xfId="9361"/>
    <cellStyle name="Comma 2 2 3 3 4 2 3 2" xfId="39686"/>
    <cellStyle name="Comma 2 2 3 3 4 2 3 3" xfId="24462"/>
    <cellStyle name="Comma 2 2 3 3 4 2 4" xfId="34673"/>
    <cellStyle name="Comma 2 2 3 3 4 2 5" xfId="19449"/>
    <cellStyle name="Comma 2 2 3 3 4 3" xfId="6000"/>
    <cellStyle name="Comma 2 2 3 3 4 3 2" xfId="16052"/>
    <cellStyle name="Comma 2 2 3 3 4 3 2 2" xfId="46374"/>
    <cellStyle name="Comma 2 2 3 3 4 3 2 3" xfId="31150"/>
    <cellStyle name="Comma 2 2 3 3 4 3 3" xfId="11032"/>
    <cellStyle name="Comma 2 2 3 3 4 3 3 2" xfId="41357"/>
    <cellStyle name="Comma 2 2 3 3 4 3 3 3" xfId="26133"/>
    <cellStyle name="Comma 2 2 3 3 4 3 4" xfId="36344"/>
    <cellStyle name="Comma 2 2 3 3 4 3 5" xfId="21120"/>
    <cellStyle name="Comma 2 2 3 3 4 4" xfId="12710"/>
    <cellStyle name="Comma 2 2 3 3 4 4 2" xfId="43032"/>
    <cellStyle name="Comma 2 2 3 3 4 4 3" xfId="27808"/>
    <cellStyle name="Comma 2 2 3 3 4 5" xfId="7689"/>
    <cellStyle name="Comma 2 2 3 3 4 5 2" xfId="38015"/>
    <cellStyle name="Comma 2 2 3 3 4 5 3" xfId="22791"/>
    <cellStyle name="Comma 2 2 3 3 4 6" xfId="33003"/>
    <cellStyle name="Comma 2 2 3 3 4 7" xfId="17778"/>
    <cellStyle name="Comma 2 2 3 3 5" xfId="3471"/>
    <cellStyle name="Comma 2 2 3 3 5 2" xfId="13545"/>
    <cellStyle name="Comma 2 2 3 3 5 2 2" xfId="43867"/>
    <cellStyle name="Comma 2 2 3 3 5 2 3" xfId="28643"/>
    <cellStyle name="Comma 2 2 3 3 5 3" xfId="8525"/>
    <cellStyle name="Comma 2 2 3 3 5 3 2" xfId="38850"/>
    <cellStyle name="Comma 2 2 3 3 5 3 3" xfId="23626"/>
    <cellStyle name="Comma 2 2 3 3 5 4" xfId="33837"/>
    <cellStyle name="Comma 2 2 3 3 5 5" xfId="18613"/>
    <cellStyle name="Comma 2 2 3 3 6" xfId="5164"/>
    <cellStyle name="Comma 2 2 3 3 6 2" xfId="15216"/>
    <cellStyle name="Comma 2 2 3 3 6 2 2" xfId="45538"/>
    <cellStyle name="Comma 2 2 3 3 6 2 3" xfId="30314"/>
    <cellStyle name="Comma 2 2 3 3 6 3" xfId="10196"/>
    <cellStyle name="Comma 2 2 3 3 6 3 2" xfId="40521"/>
    <cellStyle name="Comma 2 2 3 3 6 3 3" xfId="25297"/>
    <cellStyle name="Comma 2 2 3 3 6 4" xfId="35508"/>
    <cellStyle name="Comma 2 2 3 3 6 5" xfId="20284"/>
    <cellStyle name="Comma 2 2 3 3 7" xfId="11874"/>
    <cellStyle name="Comma 2 2 3 3 7 2" xfId="42196"/>
    <cellStyle name="Comma 2 2 3 3 7 3" xfId="26972"/>
    <cellStyle name="Comma 2 2 3 3 8" xfId="6853"/>
    <cellStyle name="Comma 2 2 3 3 8 2" xfId="37179"/>
    <cellStyle name="Comma 2 2 3 3 8 3" xfId="21955"/>
    <cellStyle name="Comma 2 2 3 3 9" xfId="32168"/>
    <cellStyle name="Comma 2 2 3 4" xfId="1878"/>
    <cellStyle name="Comma 2 2 3 4 2" xfId="2301"/>
    <cellStyle name="Comma 2 2 3 4 2 2" xfId="3140"/>
    <cellStyle name="Comma 2 2 3 4 2 2 2" xfId="4830"/>
    <cellStyle name="Comma 2 2 3 4 2 2 2 2" xfId="14903"/>
    <cellStyle name="Comma 2 2 3 4 2 2 2 2 2" xfId="45225"/>
    <cellStyle name="Comma 2 2 3 4 2 2 2 2 3" xfId="30001"/>
    <cellStyle name="Comma 2 2 3 4 2 2 2 3" xfId="9883"/>
    <cellStyle name="Comma 2 2 3 4 2 2 2 3 2" xfId="40208"/>
    <cellStyle name="Comma 2 2 3 4 2 2 2 3 3" xfId="24984"/>
    <cellStyle name="Comma 2 2 3 4 2 2 2 4" xfId="35195"/>
    <cellStyle name="Comma 2 2 3 4 2 2 2 5" xfId="19971"/>
    <cellStyle name="Comma 2 2 3 4 2 2 3" xfId="6522"/>
    <cellStyle name="Comma 2 2 3 4 2 2 3 2" xfId="16574"/>
    <cellStyle name="Comma 2 2 3 4 2 2 3 2 2" xfId="46896"/>
    <cellStyle name="Comma 2 2 3 4 2 2 3 2 3" xfId="31672"/>
    <cellStyle name="Comma 2 2 3 4 2 2 3 3" xfId="11554"/>
    <cellStyle name="Comma 2 2 3 4 2 2 3 3 2" xfId="41879"/>
    <cellStyle name="Comma 2 2 3 4 2 2 3 3 3" xfId="26655"/>
    <cellStyle name="Comma 2 2 3 4 2 2 3 4" xfId="36866"/>
    <cellStyle name="Comma 2 2 3 4 2 2 3 5" xfId="21642"/>
    <cellStyle name="Comma 2 2 3 4 2 2 4" xfId="13232"/>
    <cellStyle name="Comma 2 2 3 4 2 2 4 2" xfId="43554"/>
    <cellStyle name="Comma 2 2 3 4 2 2 4 3" xfId="28330"/>
    <cellStyle name="Comma 2 2 3 4 2 2 5" xfId="8211"/>
    <cellStyle name="Comma 2 2 3 4 2 2 5 2" xfId="38537"/>
    <cellStyle name="Comma 2 2 3 4 2 2 5 3" xfId="23313"/>
    <cellStyle name="Comma 2 2 3 4 2 2 6" xfId="33525"/>
    <cellStyle name="Comma 2 2 3 4 2 2 7" xfId="18300"/>
    <cellStyle name="Comma 2 2 3 4 2 3" xfId="3993"/>
    <cellStyle name="Comma 2 2 3 4 2 3 2" xfId="14067"/>
    <cellStyle name="Comma 2 2 3 4 2 3 2 2" xfId="44389"/>
    <cellStyle name="Comma 2 2 3 4 2 3 2 3" xfId="29165"/>
    <cellStyle name="Comma 2 2 3 4 2 3 3" xfId="9047"/>
    <cellStyle name="Comma 2 2 3 4 2 3 3 2" xfId="39372"/>
    <cellStyle name="Comma 2 2 3 4 2 3 3 3" xfId="24148"/>
    <cellStyle name="Comma 2 2 3 4 2 3 4" xfId="34359"/>
    <cellStyle name="Comma 2 2 3 4 2 3 5" xfId="19135"/>
    <cellStyle name="Comma 2 2 3 4 2 4" xfId="5686"/>
    <cellStyle name="Comma 2 2 3 4 2 4 2" xfId="15738"/>
    <cellStyle name="Comma 2 2 3 4 2 4 2 2" xfId="46060"/>
    <cellStyle name="Comma 2 2 3 4 2 4 2 3" xfId="30836"/>
    <cellStyle name="Comma 2 2 3 4 2 4 3" xfId="10718"/>
    <cellStyle name="Comma 2 2 3 4 2 4 3 2" xfId="41043"/>
    <cellStyle name="Comma 2 2 3 4 2 4 3 3" xfId="25819"/>
    <cellStyle name="Comma 2 2 3 4 2 4 4" xfId="36030"/>
    <cellStyle name="Comma 2 2 3 4 2 4 5" xfId="20806"/>
    <cellStyle name="Comma 2 2 3 4 2 5" xfId="12396"/>
    <cellStyle name="Comma 2 2 3 4 2 5 2" xfId="42718"/>
    <cellStyle name="Comma 2 2 3 4 2 5 3" xfId="27494"/>
    <cellStyle name="Comma 2 2 3 4 2 6" xfId="7375"/>
    <cellStyle name="Comma 2 2 3 4 2 6 2" xfId="37701"/>
    <cellStyle name="Comma 2 2 3 4 2 6 3" xfId="22477"/>
    <cellStyle name="Comma 2 2 3 4 2 7" xfId="32689"/>
    <cellStyle name="Comma 2 2 3 4 2 8" xfId="17464"/>
    <cellStyle name="Comma 2 2 3 4 3" xfId="2722"/>
    <cellStyle name="Comma 2 2 3 4 3 2" xfId="4412"/>
    <cellStyle name="Comma 2 2 3 4 3 2 2" xfId="14485"/>
    <cellStyle name="Comma 2 2 3 4 3 2 2 2" xfId="44807"/>
    <cellStyle name="Comma 2 2 3 4 3 2 2 3" xfId="29583"/>
    <cellStyle name="Comma 2 2 3 4 3 2 3" xfId="9465"/>
    <cellStyle name="Comma 2 2 3 4 3 2 3 2" xfId="39790"/>
    <cellStyle name="Comma 2 2 3 4 3 2 3 3" xfId="24566"/>
    <cellStyle name="Comma 2 2 3 4 3 2 4" xfId="34777"/>
    <cellStyle name="Comma 2 2 3 4 3 2 5" xfId="19553"/>
    <cellStyle name="Comma 2 2 3 4 3 3" xfId="6104"/>
    <cellStyle name="Comma 2 2 3 4 3 3 2" xfId="16156"/>
    <cellStyle name="Comma 2 2 3 4 3 3 2 2" xfId="46478"/>
    <cellStyle name="Comma 2 2 3 4 3 3 2 3" xfId="31254"/>
    <cellStyle name="Comma 2 2 3 4 3 3 3" xfId="11136"/>
    <cellStyle name="Comma 2 2 3 4 3 3 3 2" xfId="41461"/>
    <cellStyle name="Comma 2 2 3 4 3 3 3 3" xfId="26237"/>
    <cellStyle name="Comma 2 2 3 4 3 3 4" xfId="36448"/>
    <cellStyle name="Comma 2 2 3 4 3 3 5" xfId="21224"/>
    <cellStyle name="Comma 2 2 3 4 3 4" xfId="12814"/>
    <cellStyle name="Comma 2 2 3 4 3 4 2" xfId="43136"/>
    <cellStyle name="Comma 2 2 3 4 3 4 3" xfId="27912"/>
    <cellStyle name="Comma 2 2 3 4 3 5" xfId="7793"/>
    <cellStyle name="Comma 2 2 3 4 3 5 2" xfId="38119"/>
    <cellStyle name="Comma 2 2 3 4 3 5 3" xfId="22895"/>
    <cellStyle name="Comma 2 2 3 4 3 6" xfId="33107"/>
    <cellStyle name="Comma 2 2 3 4 3 7" xfId="17882"/>
    <cellStyle name="Comma 2 2 3 4 4" xfId="3575"/>
    <cellStyle name="Comma 2 2 3 4 4 2" xfId="13649"/>
    <cellStyle name="Comma 2 2 3 4 4 2 2" xfId="43971"/>
    <cellStyle name="Comma 2 2 3 4 4 2 3" xfId="28747"/>
    <cellStyle name="Comma 2 2 3 4 4 3" xfId="8629"/>
    <cellStyle name="Comma 2 2 3 4 4 3 2" xfId="38954"/>
    <cellStyle name="Comma 2 2 3 4 4 3 3" xfId="23730"/>
    <cellStyle name="Comma 2 2 3 4 4 4" xfId="33941"/>
    <cellStyle name="Comma 2 2 3 4 4 5" xfId="18717"/>
    <cellStyle name="Comma 2 2 3 4 5" xfId="5268"/>
    <cellStyle name="Comma 2 2 3 4 5 2" xfId="15320"/>
    <cellStyle name="Comma 2 2 3 4 5 2 2" xfId="45642"/>
    <cellStyle name="Comma 2 2 3 4 5 2 3" xfId="30418"/>
    <cellStyle name="Comma 2 2 3 4 5 3" xfId="10300"/>
    <cellStyle name="Comma 2 2 3 4 5 3 2" xfId="40625"/>
    <cellStyle name="Comma 2 2 3 4 5 3 3" xfId="25401"/>
    <cellStyle name="Comma 2 2 3 4 5 4" xfId="35612"/>
    <cellStyle name="Comma 2 2 3 4 5 5" xfId="20388"/>
    <cellStyle name="Comma 2 2 3 4 6" xfId="11978"/>
    <cellStyle name="Comma 2 2 3 4 6 2" xfId="42300"/>
    <cellStyle name="Comma 2 2 3 4 6 3" xfId="27076"/>
    <cellStyle name="Comma 2 2 3 4 7" xfId="6957"/>
    <cellStyle name="Comma 2 2 3 4 7 2" xfId="37283"/>
    <cellStyle name="Comma 2 2 3 4 7 3" xfId="22059"/>
    <cellStyle name="Comma 2 2 3 4 8" xfId="32271"/>
    <cellStyle name="Comma 2 2 3 4 9" xfId="17046"/>
    <cellStyle name="Comma 2 2 3 5" xfId="2091"/>
    <cellStyle name="Comma 2 2 3 5 2" xfId="2932"/>
    <cellStyle name="Comma 2 2 3 5 2 2" xfId="4622"/>
    <cellStyle name="Comma 2 2 3 5 2 2 2" xfId="14695"/>
    <cellStyle name="Comma 2 2 3 5 2 2 2 2" xfId="45017"/>
    <cellStyle name="Comma 2 2 3 5 2 2 2 3" xfId="29793"/>
    <cellStyle name="Comma 2 2 3 5 2 2 3" xfId="9675"/>
    <cellStyle name="Comma 2 2 3 5 2 2 3 2" xfId="40000"/>
    <cellStyle name="Comma 2 2 3 5 2 2 3 3" xfId="24776"/>
    <cellStyle name="Comma 2 2 3 5 2 2 4" xfId="34987"/>
    <cellStyle name="Comma 2 2 3 5 2 2 5" xfId="19763"/>
    <cellStyle name="Comma 2 2 3 5 2 3" xfId="6314"/>
    <cellStyle name="Comma 2 2 3 5 2 3 2" xfId="16366"/>
    <cellStyle name="Comma 2 2 3 5 2 3 2 2" xfId="46688"/>
    <cellStyle name="Comma 2 2 3 5 2 3 2 3" xfId="31464"/>
    <cellStyle name="Comma 2 2 3 5 2 3 3" xfId="11346"/>
    <cellStyle name="Comma 2 2 3 5 2 3 3 2" xfId="41671"/>
    <cellStyle name="Comma 2 2 3 5 2 3 3 3" xfId="26447"/>
    <cellStyle name="Comma 2 2 3 5 2 3 4" xfId="36658"/>
    <cellStyle name="Comma 2 2 3 5 2 3 5" xfId="21434"/>
    <cellStyle name="Comma 2 2 3 5 2 4" xfId="13024"/>
    <cellStyle name="Comma 2 2 3 5 2 4 2" xfId="43346"/>
    <cellStyle name="Comma 2 2 3 5 2 4 3" xfId="28122"/>
    <cellStyle name="Comma 2 2 3 5 2 5" xfId="8003"/>
    <cellStyle name="Comma 2 2 3 5 2 5 2" xfId="38329"/>
    <cellStyle name="Comma 2 2 3 5 2 5 3" xfId="23105"/>
    <cellStyle name="Comma 2 2 3 5 2 6" xfId="33317"/>
    <cellStyle name="Comma 2 2 3 5 2 7" xfId="18092"/>
    <cellStyle name="Comma 2 2 3 5 3" xfId="3785"/>
    <cellStyle name="Comma 2 2 3 5 3 2" xfId="13859"/>
    <cellStyle name="Comma 2 2 3 5 3 2 2" xfId="44181"/>
    <cellStyle name="Comma 2 2 3 5 3 2 3" xfId="28957"/>
    <cellStyle name="Comma 2 2 3 5 3 3" xfId="8839"/>
    <cellStyle name="Comma 2 2 3 5 3 3 2" xfId="39164"/>
    <cellStyle name="Comma 2 2 3 5 3 3 3" xfId="23940"/>
    <cellStyle name="Comma 2 2 3 5 3 4" xfId="34151"/>
    <cellStyle name="Comma 2 2 3 5 3 5" xfId="18927"/>
    <cellStyle name="Comma 2 2 3 5 4" xfId="5478"/>
    <cellStyle name="Comma 2 2 3 5 4 2" xfId="15530"/>
    <cellStyle name="Comma 2 2 3 5 4 2 2" xfId="45852"/>
    <cellStyle name="Comma 2 2 3 5 4 2 3" xfId="30628"/>
    <cellStyle name="Comma 2 2 3 5 4 3" xfId="10510"/>
    <cellStyle name="Comma 2 2 3 5 4 3 2" xfId="40835"/>
    <cellStyle name="Comma 2 2 3 5 4 3 3" xfId="25611"/>
    <cellStyle name="Comma 2 2 3 5 4 4" xfId="35822"/>
    <cellStyle name="Comma 2 2 3 5 4 5" xfId="20598"/>
    <cellStyle name="Comma 2 2 3 5 5" xfId="12188"/>
    <cellStyle name="Comma 2 2 3 5 5 2" xfId="42510"/>
    <cellStyle name="Comma 2 2 3 5 5 3" xfId="27286"/>
    <cellStyle name="Comma 2 2 3 5 6" xfId="7167"/>
    <cellStyle name="Comma 2 2 3 5 6 2" xfId="37493"/>
    <cellStyle name="Comma 2 2 3 5 6 3" xfId="22269"/>
    <cellStyle name="Comma 2 2 3 5 7" xfId="32481"/>
    <cellStyle name="Comma 2 2 3 5 8" xfId="17256"/>
    <cellStyle name="Comma 2 2 3 6" xfId="2512"/>
    <cellStyle name="Comma 2 2 3 6 2" xfId="4204"/>
    <cellStyle name="Comma 2 2 3 6 2 2" xfId="14277"/>
    <cellStyle name="Comma 2 2 3 6 2 2 2" xfId="44599"/>
    <cellStyle name="Comma 2 2 3 6 2 2 3" xfId="29375"/>
    <cellStyle name="Comma 2 2 3 6 2 3" xfId="9257"/>
    <cellStyle name="Comma 2 2 3 6 2 3 2" xfId="39582"/>
    <cellStyle name="Comma 2 2 3 6 2 3 3" xfId="24358"/>
    <cellStyle name="Comma 2 2 3 6 2 4" xfId="34569"/>
    <cellStyle name="Comma 2 2 3 6 2 5" xfId="19345"/>
    <cellStyle name="Comma 2 2 3 6 3" xfId="5896"/>
    <cellStyle name="Comma 2 2 3 6 3 2" xfId="15948"/>
    <cellStyle name="Comma 2 2 3 6 3 2 2" xfId="46270"/>
    <cellStyle name="Comma 2 2 3 6 3 2 3" xfId="31046"/>
    <cellStyle name="Comma 2 2 3 6 3 3" xfId="10928"/>
    <cellStyle name="Comma 2 2 3 6 3 3 2" xfId="41253"/>
    <cellStyle name="Comma 2 2 3 6 3 3 3" xfId="26029"/>
    <cellStyle name="Comma 2 2 3 6 3 4" xfId="36240"/>
    <cellStyle name="Comma 2 2 3 6 3 5" xfId="21016"/>
    <cellStyle name="Comma 2 2 3 6 4" xfId="12606"/>
    <cellStyle name="Comma 2 2 3 6 4 2" xfId="42928"/>
    <cellStyle name="Comma 2 2 3 6 4 3" xfId="27704"/>
    <cellStyle name="Comma 2 2 3 6 5" xfId="7585"/>
    <cellStyle name="Comma 2 2 3 6 5 2" xfId="37911"/>
    <cellStyle name="Comma 2 2 3 6 5 3" xfId="22687"/>
    <cellStyle name="Comma 2 2 3 6 6" xfId="32899"/>
    <cellStyle name="Comma 2 2 3 6 7" xfId="17674"/>
    <cellStyle name="Comma 2 2 3 7" xfId="3361"/>
    <cellStyle name="Comma 2 2 3 7 2" xfId="13441"/>
    <cellStyle name="Comma 2 2 3 7 2 2" xfId="43763"/>
    <cellStyle name="Comma 2 2 3 7 2 3" xfId="28539"/>
    <cellStyle name="Comma 2 2 3 7 3" xfId="8421"/>
    <cellStyle name="Comma 2 2 3 7 3 2" xfId="38746"/>
    <cellStyle name="Comma 2 2 3 7 3 3" xfId="23522"/>
    <cellStyle name="Comma 2 2 3 7 4" xfId="33733"/>
    <cellStyle name="Comma 2 2 3 7 5" xfId="18509"/>
    <cellStyle name="Comma 2 2 3 8" xfId="5056"/>
    <cellStyle name="Comma 2 2 3 8 2" xfId="15112"/>
    <cellStyle name="Comma 2 2 3 8 2 2" xfId="45434"/>
    <cellStyle name="Comma 2 2 3 8 2 3" xfId="30210"/>
    <cellStyle name="Comma 2 2 3 8 3" xfId="10092"/>
    <cellStyle name="Comma 2 2 3 8 3 2" xfId="40417"/>
    <cellStyle name="Comma 2 2 3 8 3 3" xfId="25193"/>
    <cellStyle name="Comma 2 2 3 8 4" xfId="35404"/>
    <cellStyle name="Comma 2 2 3 8 5" xfId="20180"/>
    <cellStyle name="Comma 2 2 3 9" xfId="11768"/>
    <cellStyle name="Comma 2 2 3 9 2" xfId="42092"/>
    <cellStyle name="Comma 2 2 3 9 3" xfId="26868"/>
    <cellStyle name="Comma 2 3" xfId="35"/>
    <cellStyle name="Comma 2 3 2" xfId="593"/>
    <cellStyle name="Comma 2 3 2 2" xfId="1262"/>
    <cellStyle name="Comma 2 3 3" xfId="1263"/>
    <cellStyle name="Comma 2 3 4" xfId="1264"/>
    <cellStyle name="Comma 2 3 5" xfId="1265"/>
    <cellStyle name="Comma 2 3 6" xfId="1266"/>
    <cellStyle name="Comma 2 3 6 10" xfId="6748"/>
    <cellStyle name="Comma 2 3 6 10 2" xfId="37076"/>
    <cellStyle name="Comma 2 3 6 10 3" xfId="21852"/>
    <cellStyle name="Comma 2 3 6 11" xfId="32065"/>
    <cellStyle name="Comma 2 3 6 12" xfId="16837"/>
    <cellStyle name="Comma 2 3 6 13" xfId="47259"/>
    <cellStyle name="Comma 2 3 6 2" xfId="1712"/>
    <cellStyle name="Comma 2 3 6 2 10" xfId="32119"/>
    <cellStyle name="Comma 2 3 6 2 11" xfId="16891"/>
    <cellStyle name="Comma 2 3 6 2 2" xfId="1820"/>
    <cellStyle name="Comma 2 3 6 2 2 10" xfId="16995"/>
    <cellStyle name="Comma 2 3 6 2 2 2" xfId="2037"/>
    <cellStyle name="Comma 2 3 6 2 2 2 2" xfId="2458"/>
    <cellStyle name="Comma 2 3 6 2 2 2 2 2" xfId="3297"/>
    <cellStyle name="Comma 2 3 6 2 2 2 2 2 2" xfId="4987"/>
    <cellStyle name="Comma 2 3 6 2 2 2 2 2 2 2" xfId="15060"/>
    <cellStyle name="Comma 2 3 6 2 2 2 2 2 2 2 2" xfId="45382"/>
    <cellStyle name="Comma 2 3 6 2 2 2 2 2 2 2 3" xfId="30158"/>
    <cellStyle name="Comma 2 3 6 2 2 2 2 2 2 3" xfId="10040"/>
    <cellStyle name="Comma 2 3 6 2 2 2 2 2 2 3 2" xfId="40365"/>
    <cellStyle name="Comma 2 3 6 2 2 2 2 2 2 3 3" xfId="25141"/>
    <cellStyle name="Comma 2 3 6 2 2 2 2 2 2 4" xfId="35352"/>
    <cellStyle name="Comma 2 3 6 2 2 2 2 2 2 5" xfId="20128"/>
    <cellStyle name="Comma 2 3 6 2 2 2 2 2 3" xfId="6679"/>
    <cellStyle name="Comma 2 3 6 2 2 2 2 2 3 2" xfId="16731"/>
    <cellStyle name="Comma 2 3 6 2 2 2 2 2 3 2 2" xfId="47053"/>
    <cellStyle name="Comma 2 3 6 2 2 2 2 2 3 2 3" xfId="31829"/>
    <cellStyle name="Comma 2 3 6 2 2 2 2 2 3 3" xfId="11711"/>
    <cellStyle name="Comma 2 3 6 2 2 2 2 2 3 3 2" xfId="42036"/>
    <cellStyle name="Comma 2 3 6 2 2 2 2 2 3 3 3" xfId="26812"/>
    <cellStyle name="Comma 2 3 6 2 2 2 2 2 3 4" xfId="37023"/>
    <cellStyle name="Comma 2 3 6 2 2 2 2 2 3 5" xfId="21799"/>
    <cellStyle name="Comma 2 3 6 2 2 2 2 2 4" xfId="13389"/>
    <cellStyle name="Comma 2 3 6 2 2 2 2 2 4 2" xfId="43711"/>
    <cellStyle name="Comma 2 3 6 2 2 2 2 2 4 3" xfId="28487"/>
    <cellStyle name="Comma 2 3 6 2 2 2 2 2 5" xfId="8368"/>
    <cellStyle name="Comma 2 3 6 2 2 2 2 2 5 2" xfId="38694"/>
    <cellStyle name="Comma 2 3 6 2 2 2 2 2 5 3" xfId="23470"/>
    <cellStyle name="Comma 2 3 6 2 2 2 2 2 6" xfId="33682"/>
    <cellStyle name="Comma 2 3 6 2 2 2 2 2 7" xfId="18457"/>
    <cellStyle name="Comma 2 3 6 2 2 2 2 3" xfId="4150"/>
    <cellStyle name="Comma 2 3 6 2 2 2 2 3 2" xfId="14224"/>
    <cellStyle name="Comma 2 3 6 2 2 2 2 3 2 2" xfId="44546"/>
    <cellStyle name="Comma 2 3 6 2 2 2 2 3 2 3" xfId="29322"/>
    <cellStyle name="Comma 2 3 6 2 2 2 2 3 3" xfId="9204"/>
    <cellStyle name="Comma 2 3 6 2 2 2 2 3 3 2" xfId="39529"/>
    <cellStyle name="Comma 2 3 6 2 2 2 2 3 3 3" xfId="24305"/>
    <cellStyle name="Comma 2 3 6 2 2 2 2 3 4" xfId="34516"/>
    <cellStyle name="Comma 2 3 6 2 2 2 2 3 5" xfId="19292"/>
    <cellStyle name="Comma 2 3 6 2 2 2 2 4" xfId="5843"/>
    <cellStyle name="Comma 2 3 6 2 2 2 2 4 2" xfId="15895"/>
    <cellStyle name="Comma 2 3 6 2 2 2 2 4 2 2" xfId="46217"/>
    <cellStyle name="Comma 2 3 6 2 2 2 2 4 2 3" xfId="30993"/>
    <cellStyle name="Comma 2 3 6 2 2 2 2 4 3" xfId="10875"/>
    <cellStyle name="Comma 2 3 6 2 2 2 2 4 3 2" xfId="41200"/>
    <cellStyle name="Comma 2 3 6 2 2 2 2 4 3 3" xfId="25976"/>
    <cellStyle name="Comma 2 3 6 2 2 2 2 4 4" xfId="36187"/>
    <cellStyle name="Comma 2 3 6 2 2 2 2 4 5" xfId="20963"/>
    <cellStyle name="Comma 2 3 6 2 2 2 2 5" xfId="12553"/>
    <cellStyle name="Comma 2 3 6 2 2 2 2 5 2" xfId="42875"/>
    <cellStyle name="Comma 2 3 6 2 2 2 2 5 3" xfId="27651"/>
    <cellStyle name="Comma 2 3 6 2 2 2 2 6" xfId="7532"/>
    <cellStyle name="Comma 2 3 6 2 2 2 2 6 2" xfId="37858"/>
    <cellStyle name="Comma 2 3 6 2 2 2 2 6 3" xfId="22634"/>
    <cellStyle name="Comma 2 3 6 2 2 2 2 7" xfId="32846"/>
    <cellStyle name="Comma 2 3 6 2 2 2 2 8" xfId="17621"/>
    <cellStyle name="Comma 2 3 6 2 2 2 3" xfId="2879"/>
    <cellStyle name="Comma 2 3 6 2 2 2 3 2" xfId="4569"/>
    <cellStyle name="Comma 2 3 6 2 2 2 3 2 2" xfId="14642"/>
    <cellStyle name="Comma 2 3 6 2 2 2 3 2 2 2" xfId="44964"/>
    <cellStyle name="Comma 2 3 6 2 2 2 3 2 2 3" xfId="29740"/>
    <cellStyle name="Comma 2 3 6 2 2 2 3 2 3" xfId="9622"/>
    <cellStyle name="Comma 2 3 6 2 2 2 3 2 3 2" xfId="39947"/>
    <cellStyle name="Comma 2 3 6 2 2 2 3 2 3 3" xfId="24723"/>
    <cellStyle name="Comma 2 3 6 2 2 2 3 2 4" xfId="34934"/>
    <cellStyle name="Comma 2 3 6 2 2 2 3 2 5" xfId="19710"/>
    <cellStyle name="Comma 2 3 6 2 2 2 3 3" xfId="6261"/>
    <cellStyle name="Comma 2 3 6 2 2 2 3 3 2" xfId="16313"/>
    <cellStyle name="Comma 2 3 6 2 2 2 3 3 2 2" xfId="46635"/>
    <cellStyle name="Comma 2 3 6 2 2 2 3 3 2 3" xfId="31411"/>
    <cellStyle name="Comma 2 3 6 2 2 2 3 3 3" xfId="11293"/>
    <cellStyle name="Comma 2 3 6 2 2 2 3 3 3 2" xfId="41618"/>
    <cellStyle name="Comma 2 3 6 2 2 2 3 3 3 3" xfId="26394"/>
    <cellStyle name="Comma 2 3 6 2 2 2 3 3 4" xfId="36605"/>
    <cellStyle name="Comma 2 3 6 2 2 2 3 3 5" xfId="21381"/>
    <cellStyle name="Comma 2 3 6 2 2 2 3 4" xfId="12971"/>
    <cellStyle name="Comma 2 3 6 2 2 2 3 4 2" xfId="43293"/>
    <cellStyle name="Comma 2 3 6 2 2 2 3 4 3" xfId="28069"/>
    <cellStyle name="Comma 2 3 6 2 2 2 3 5" xfId="7950"/>
    <cellStyle name="Comma 2 3 6 2 2 2 3 5 2" xfId="38276"/>
    <cellStyle name="Comma 2 3 6 2 2 2 3 5 3" xfId="23052"/>
    <cellStyle name="Comma 2 3 6 2 2 2 3 6" xfId="33264"/>
    <cellStyle name="Comma 2 3 6 2 2 2 3 7" xfId="18039"/>
    <cellStyle name="Comma 2 3 6 2 2 2 4" xfId="3732"/>
    <cellStyle name="Comma 2 3 6 2 2 2 4 2" xfId="13806"/>
    <cellStyle name="Comma 2 3 6 2 2 2 4 2 2" xfId="44128"/>
    <cellStyle name="Comma 2 3 6 2 2 2 4 2 3" xfId="28904"/>
    <cellStyle name="Comma 2 3 6 2 2 2 4 3" xfId="8786"/>
    <cellStyle name="Comma 2 3 6 2 2 2 4 3 2" xfId="39111"/>
    <cellStyle name="Comma 2 3 6 2 2 2 4 3 3" xfId="23887"/>
    <cellStyle name="Comma 2 3 6 2 2 2 4 4" xfId="34098"/>
    <cellStyle name="Comma 2 3 6 2 2 2 4 5" xfId="18874"/>
    <cellStyle name="Comma 2 3 6 2 2 2 5" xfId="5425"/>
    <cellStyle name="Comma 2 3 6 2 2 2 5 2" xfId="15477"/>
    <cellStyle name="Comma 2 3 6 2 2 2 5 2 2" xfId="45799"/>
    <cellStyle name="Comma 2 3 6 2 2 2 5 2 3" xfId="30575"/>
    <cellStyle name="Comma 2 3 6 2 2 2 5 3" xfId="10457"/>
    <cellStyle name="Comma 2 3 6 2 2 2 5 3 2" xfId="40782"/>
    <cellStyle name="Comma 2 3 6 2 2 2 5 3 3" xfId="25558"/>
    <cellStyle name="Comma 2 3 6 2 2 2 5 4" xfId="35769"/>
    <cellStyle name="Comma 2 3 6 2 2 2 5 5" xfId="20545"/>
    <cellStyle name="Comma 2 3 6 2 2 2 6" xfId="12135"/>
    <cellStyle name="Comma 2 3 6 2 2 2 6 2" xfId="42457"/>
    <cellStyle name="Comma 2 3 6 2 2 2 6 3" xfId="27233"/>
    <cellStyle name="Comma 2 3 6 2 2 2 7" xfId="7114"/>
    <cellStyle name="Comma 2 3 6 2 2 2 7 2" xfId="37440"/>
    <cellStyle name="Comma 2 3 6 2 2 2 7 3" xfId="22216"/>
    <cellStyle name="Comma 2 3 6 2 2 2 8" xfId="32428"/>
    <cellStyle name="Comma 2 3 6 2 2 2 9" xfId="17203"/>
    <cellStyle name="Comma 2 3 6 2 2 3" xfId="2250"/>
    <cellStyle name="Comma 2 3 6 2 2 3 2" xfId="3089"/>
    <cellStyle name="Comma 2 3 6 2 2 3 2 2" xfId="4779"/>
    <cellStyle name="Comma 2 3 6 2 2 3 2 2 2" xfId="14852"/>
    <cellStyle name="Comma 2 3 6 2 2 3 2 2 2 2" xfId="45174"/>
    <cellStyle name="Comma 2 3 6 2 2 3 2 2 2 3" xfId="29950"/>
    <cellStyle name="Comma 2 3 6 2 2 3 2 2 3" xfId="9832"/>
    <cellStyle name="Comma 2 3 6 2 2 3 2 2 3 2" xfId="40157"/>
    <cellStyle name="Comma 2 3 6 2 2 3 2 2 3 3" xfId="24933"/>
    <cellStyle name="Comma 2 3 6 2 2 3 2 2 4" xfId="35144"/>
    <cellStyle name="Comma 2 3 6 2 2 3 2 2 5" xfId="19920"/>
    <cellStyle name="Comma 2 3 6 2 2 3 2 3" xfId="6471"/>
    <cellStyle name="Comma 2 3 6 2 2 3 2 3 2" xfId="16523"/>
    <cellStyle name="Comma 2 3 6 2 2 3 2 3 2 2" xfId="46845"/>
    <cellStyle name="Comma 2 3 6 2 2 3 2 3 2 3" xfId="31621"/>
    <cellStyle name="Comma 2 3 6 2 2 3 2 3 3" xfId="11503"/>
    <cellStyle name="Comma 2 3 6 2 2 3 2 3 3 2" xfId="41828"/>
    <cellStyle name="Comma 2 3 6 2 2 3 2 3 3 3" xfId="26604"/>
    <cellStyle name="Comma 2 3 6 2 2 3 2 3 4" xfId="36815"/>
    <cellStyle name="Comma 2 3 6 2 2 3 2 3 5" xfId="21591"/>
    <cellStyle name="Comma 2 3 6 2 2 3 2 4" xfId="13181"/>
    <cellStyle name="Comma 2 3 6 2 2 3 2 4 2" xfId="43503"/>
    <cellStyle name="Comma 2 3 6 2 2 3 2 4 3" xfId="28279"/>
    <cellStyle name="Comma 2 3 6 2 2 3 2 5" xfId="8160"/>
    <cellStyle name="Comma 2 3 6 2 2 3 2 5 2" xfId="38486"/>
    <cellStyle name="Comma 2 3 6 2 2 3 2 5 3" xfId="23262"/>
    <cellStyle name="Comma 2 3 6 2 2 3 2 6" xfId="33474"/>
    <cellStyle name="Comma 2 3 6 2 2 3 2 7" xfId="18249"/>
    <cellStyle name="Comma 2 3 6 2 2 3 3" xfId="3942"/>
    <cellStyle name="Comma 2 3 6 2 2 3 3 2" xfId="14016"/>
    <cellStyle name="Comma 2 3 6 2 2 3 3 2 2" xfId="44338"/>
    <cellStyle name="Comma 2 3 6 2 2 3 3 2 3" xfId="29114"/>
    <cellStyle name="Comma 2 3 6 2 2 3 3 3" xfId="8996"/>
    <cellStyle name="Comma 2 3 6 2 2 3 3 3 2" xfId="39321"/>
    <cellStyle name="Comma 2 3 6 2 2 3 3 3 3" xfId="24097"/>
    <cellStyle name="Comma 2 3 6 2 2 3 3 4" xfId="34308"/>
    <cellStyle name="Comma 2 3 6 2 2 3 3 5" xfId="19084"/>
    <cellStyle name="Comma 2 3 6 2 2 3 4" xfId="5635"/>
    <cellStyle name="Comma 2 3 6 2 2 3 4 2" xfId="15687"/>
    <cellStyle name="Comma 2 3 6 2 2 3 4 2 2" xfId="46009"/>
    <cellStyle name="Comma 2 3 6 2 2 3 4 2 3" xfId="30785"/>
    <cellStyle name="Comma 2 3 6 2 2 3 4 3" xfId="10667"/>
    <cellStyle name="Comma 2 3 6 2 2 3 4 3 2" xfId="40992"/>
    <cellStyle name="Comma 2 3 6 2 2 3 4 3 3" xfId="25768"/>
    <cellStyle name="Comma 2 3 6 2 2 3 4 4" xfId="35979"/>
    <cellStyle name="Comma 2 3 6 2 2 3 4 5" xfId="20755"/>
    <cellStyle name="Comma 2 3 6 2 2 3 5" xfId="12345"/>
    <cellStyle name="Comma 2 3 6 2 2 3 5 2" xfId="42667"/>
    <cellStyle name="Comma 2 3 6 2 2 3 5 3" xfId="27443"/>
    <cellStyle name="Comma 2 3 6 2 2 3 6" xfId="7324"/>
    <cellStyle name="Comma 2 3 6 2 2 3 6 2" xfId="37650"/>
    <cellStyle name="Comma 2 3 6 2 2 3 6 3" xfId="22426"/>
    <cellStyle name="Comma 2 3 6 2 2 3 7" xfId="32638"/>
    <cellStyle name="Comma 2 3 6 2 2 3 8" xfId="17413"/>
    <cellStyle name="Comma 2 3 6 2 2 4" xfId="2671"/>
    <cellStyle name="Comma 2 3 6 2 2 4 2" xfId="4361"/>
    <cellStyle name="Comma 2 3 6 2 2 4 2 2" xfId="14434"/>
    <cellStyle name="Comma 2 3 6 2 2 4 2 2 2" xfId="44756"/>
    <cellStyle name="Comma 2 3 6 2 2 4 2 2 3" xfId="29532"/>
    <cellStyle name="Comma 2 3 6 2 2 4 2 3" xfId="9414"/>
    <cellStyle name="Comma 2 3 6 2 2 4 2 3 2" xfId="39739"/>
    <cellStyle name="Comma 2 3 6 2 2 4 2 3 3" xfId="24515"/>
    <cellStyle name="Comma 2 3 6 2 2 4 2 4" xfId="34726"/>
    <cellStyle name="Comma 2 3 6 2 2 4 2 5" xfId="19502"/>
    <cellStyle name="Comma 2 3 6 2 2 4 3" xfId="6053"/>
    <cellStyle name="Comma 2 3 6 2 2 4 3 2" xfId="16105"/>
    <cellStyle name="Comma 2 3 6 2 2 4 3 2 2" xfId="46427"/>
    <cellStyle name="Comma 2 3 6 2 2 4 3 2 3" xfId="31203"/>
    <cellStyle name="Comma 2 3 6 2 2 4 3 3" xfId="11085"/>
    <cellStyle name="Comma 2 3 6 2 2 4 3 3 2" xfId="41410"/>
    <cellStyle name="Comma 2 3 6 2 2 4 3 3 3" xfId="26186"/>
    <cellStyle name="Comma 2 3 6 2 2 4 3 4" xfId="36397"/>
    <cellStyle name="Comma 2 3 6 2 2 4 3 5" xfId="21173"/>
    <cellStyle name="Comma 2 3 6 2 2 4 4" xfId="12763"/>
    <cellStyle name="Comma 2 3 6 2 2 4 4 2" xfId="43085"/>
    <cellStyle name="Comma 2 3 6 2 2 4 4 3" xfId="27861"/>
    <cellStyle name="Comma 2 3 6 2 2 4 5" xfId="7742"/>
    <cellStyle name="Comma 2 3 6 2 2 4 5 2" xfId="38068"/>
    <cellStyle name="Comma 2 3 6 2 2 4 5 3" xfId="22844"/>
    <cellStyle name="Comma 2 3 6 2 2 4 6" xfId="33056"/>
    <cellStyle name="Comma 2 3 6 2 2 4 7" xfId="17831"/>
    <cellStyle name="Comma 2 3 6 2 2 5" xfId="3524"/>
    <cellStyle name="Comma 2 3 6 2 2 5 2" xfId="13598"/>
    <cellStyle name="Comma 2 3 6 2 2 5 2 2" xfId="43920"/>
    <cellStyle name="Comma 2 3 6 2 2 5 2 3" xfId="28696"/>
    <cellStyle name="Comma 2 3 6 2 2 5 3" xfId="8578"/>
    <cellStyle name="Comma 2 3 6 2 2 5 3 2" xfId="38903"/>
    <cellStyle name="Comma 2 3 6 2 2 5 3 3" xfId="23679"/>
    <cellStyle name="Comma 2 3 6 2 2 5 4" xfId="33890"/>
    <cellStyle name="Comma 2 3 6 2 2 5 5" xfId="18666"/>
    <cellStyle name="Comma 2 3 6 2 2 6" xfId="5217"/>
    <cellStyle name="Comma 2 3 6 2 2 6 2" xfId="15269"/>
    <cellStyle name="Comma 2 3 6 2 2 6 2 2" xfId="45591"/>
    <cellStyle name="Comma 2 3 6 2 2 6 2 3" xfId="30367"/>
    <cellStyle name="Comma 2 3 6 2 2 6 3" xfId="10249"/>
    <cellStyle name="Comma 2 3 6 2 2 6 3 2" xfId="40574"/>
    <cellStyle name="Comma 2 3 6 2 2 6 3 3" xfId="25350"/>
    <cellStyle name="Comma 2 3 6 2 2 6 4" xfId="35561"/>
    <cellStyle name="Comma 2 3 6 2 2 6 5" xfId="20337"/>
    <cellStyle name="Comma 2 3 6 2 2 7" xfId="11927"/>
    <cellStyle name="Comma 2 3 6 2 2 7 2" xfId="42249"/>
    <cellStyle name="Comma 2 3 6 2 2 7 3" xfId="27025"/>
    <cellStyle name="Comma 2 3 6 2 2 8" xfId="6906"/>
    <cellStyle name="Comma 2 3 6 2 2 8 2" xfId="37232"/>
    <cellStyle name="Comma 2 3 6 2 2 8 3" xfId="22008"/>
    <cellStyle name="Comma 2 3 6 2 2 9" xfId="32220"/>
    <cellStyle name="Comma 2 3 6 2 3" xfId="1933"/>
    <cellStyle name="Comma 2 3 6 2 3 2" xfId="2354"/>
    <cellStyle name="Comma 2 3 6 2 3 2 2" xfId="3193"/>
    <cellStyle name="Comma 2 3 6 2 3 2 2 2" xfId="4883"/>
    <cellStyle name="Comma 2 3 6 2 3 2 2 2 2" xfId="14956"/>
    <cellStyle name="Comma 2 3 6 2 3 2 2 2 2 2" xfId="45278"/>
    <cellStyle name="Comma 2 3 6 2 3 2 2 2 2 3" xfId="30054"/>
    <cellStyle name="Comma 2 3 6 2 3 2 2 2 3" xfId="9936"/>
    <cellStyle name="Comma 2 3 6 2 3 2 2 2 3 2" xfId="40261"/>
    <cellStyle name="Comma 2 3 6 2 3 2 2 2 3 3" xfId="25037"/>
    <cellStyle name="Comma 2 3 6 2 3 2 2 2 4" xfId="35248"/>
    <cellStyle name="Comma 2 3 6 2 3 2 2 2 5" xfId="20024"/>
    <cellStyle name="Comma 2 3 6 2 3 2 2 3" xfId="6575"/>
    <cellStyle name="Comma 2 3 6 2 3 2 2 3 2" xfId="16627"/>
    <cellStyle name="Comma 2 3 6 2 3 2 2 3 2 2" xfId="46949"/>
    <cellStyle name="Comma 2 3 6 2 3 2 2 3 2 3" xfId="31725"/>
    <cellStyle name="Comma 2 3 6 2 3 2 2 3 3" xfId="11607"/>
    <cellStyle name="Comma 2 3 6 2 3 2 2 3 3 2" xfId="41932"/>
    <cellStyle name="Comma 2 3 6 2 3 2 2 3 3 3" xfId="26708"/>
    <cellStyle name="Comma 2 3 6 2 3 2 2 3 4" xfId="36919"/>
    <cellStyle name="Comma 2 3 6 2 3 2 2 3 5" xfId="21695"/>
    <cellStyle name="Comma 2 3 6 2 3 2 2 4" xfId="13285"/>
    <cellStyle name="Comma 2 3 6 2 3 2 2 4 2" xfId="43607"/>
    <cellStyle name="Comma 2 3 6 2 3 2 2 4 3" xfId="28383"/>
    <cellStyle name="Comma 2 3 6 2 3 2 2 5" xfId="8264"/>
    <cellStyle name="Comma 2 3 6 2 3 2 2 5 2" xfId="38590"/>
    <cellStyle name="Comma 2 3 6 2 3 2 2 5 3" xfId="23366"/>
    <cellStyle name="Comma 2 3 6 2 3 2 2 6" xfId="33578"/>
    <cellStyle name="Comma 2 3 6 2 3 2 2 7" xfId="18353"/>
    <cellStyle name="Comma 2 3 6 2 3 2 3" xfId="4046"/>
    <cellStyle name="Comma 2 3 6 2 3 2 3 2" xfId="14120"/>
    <cellStyle name="Comma 2 3 6 2 3 2 3 2 2" xfId="44442"/>
    <cellStyle name="Comma 2 3 6 2 3 2 3 2 3" xfId="29218"/>
    <cellStyle name="Comma 2 3 6 2 3 2 3 3" xfId="9100"/>
    <cellStyle name="Comma 2 3 6 2 3 2 3 3 2" xfId="39425"/>
    <cellStyle name="Comma 2 3 6 2 3 2 3 3 3" xfId="24201"/>
    <cellStyle name="Comma 2 3 6 2 3 2 3 4" xfId="34412"/>
    <cellStyle name="Comma 2 3 6 2 3 2 3 5" xfId="19188"/>
    <cellStyle name="Comma 2 3 6 2 3 2 4" xfId="5739"/>
    <cellStyle name="Comma 2 3 6 2 3 2 4 2" xfId="15791"/>
    <cellStyle name="Comma 2 3 6 2 3 2 4 2 2" xfId="46113"/>
    <cellStyle name="Comma 2 3 6 2 3 2 4 2 3" xfId="30889"/>
    <cellStyle name="Comma 2 3 6 2 3 2 4 3" xfId="10771"/>
    <cellStyle name="Comma 2 3 6 2 3 2 4 3 2" xfId="41096"/>
    <cellStyle name="Comma 2 3 6 2 3 2 4 3 3" xfId="25872"/>
    <cellStyle name="Comma 2 3 6 2 3 2 4 4" xfId="36083"/>
    <cellStyle name="Comma 2 3 6 2 3 2 4 5" xfId="20859"/>
    <cellStyle name="Comma 2 3 6 2 3 2 5" xfId="12449"/>
    <cellStyle name="Comma 2 3 6 2 3 2 5 2" xfId="42771"/>
    <cellStyle name="Comma 2 3 6 2 3 2 5 3" xfId="27547"/>
    <cellStyle name="Comma 2 3 6 2 3 2 6" xfId="7428"/>
    <cellStyle name="Comma 2 3 6 2 3 2 6 2" xfId="37754"/>
    <cellStyle name="Comma 2 3 6 2 3 2 6 3" xfId="22530"/>
    <cellStyle name="Comma 2 3 6 2 3 2 7" xfId="32742"/>
    <cellStyle name="Comma 2 3 6 2 3 2 8" xfId="17517"/>
    <cellStyle name="Comma 2 3 6 2 3 3" xfId="2775"/>
    <cellStyle name="Comma 2 3 6 2 3 3 2" xfId="4465"/>
    <cellStyle name="Comma 2 3 6 2 3 3 2 2" xfId="14538"/>
    <cellStyle name="Comma 2 3 6 2 3 3 2 2 2" xfId="44860"/>
    <cellStyle name="Comma 2 3 6 2 3 3 2 2 3" xfId="29636"/>
    <cellStyle name="Comma 2 3 6 2 3 3 2 3" xfId="9518"/>
    <cellStyle name="Comma 2 3 6 2 3 3 2 3 2" xfId="39843"/>
    <cellStyle name="Comma 2 3 6 2 3 3 2 3 3" xfId="24619"/>
    <cellStyle name="Comma 2 3 6 2 3 3 2 4" xfId="34830"/>
    <cellStyle name="Comma 2 3 6 2 3 3 2 5" xfId="19606"/>
    <cellStyle name="Comma 2 3 6 2 3 3 3" xfId="6157"/>
    <cellStyle name="Comma 2 3 6 2 3 3 3 2" xfId="16209"/>
    <cellStyle name="Comma 2 3 6 2 3 3 3 2 2" xfId="46531"/>
    <cellStyle name="Comma 2 3 6 2 3 3 3 2 3" xfId="31307"/>
    <cellStyle name="Comma 2 3 6 2 3 3 3 3" xfId="11189"/>
    <cellStyle name="Comma 2 3 6 2 3 3 3 3 2" xfId="41514"/>
    <cellStyle name="Comma 2 3 6 2 3 3 3 3 3" xfId="26290"/>
    <cellStyle name="Comma 2 3 6 2 3 3 3 4" xfId="36501"/>
    <cellStyle name="Comma 2 3 6 2 3 3 3 5" xfId="21277"/>
    <cellStyle name="Comma 2 3 6 2 3 3 4" xfId="12867"/>
    <cellStyle name="Comma 2 3 6 2 3 3 4 2" xfId="43189"/>
    <cellStyle name="Comma 2 3 6 2 3 3 4 3" xfId="27965"/>
    <cellStyle name="Comma 2 3 6 2 3 3 5" xfId="7846"/>
    <cellStyle name="Comma 2 3 6 2 3 3 5 2" xfId="38172"/>
    <cellStyle name="Comma 2 3 6 2 3 3 5 3" xfId="22948"/>
    <cellStyle name="Comma 2 3 6 2 3 3 6" xfId="33160"/>
    <cellStyle name="Comma 2 3 6 2 3 3 7" xfId="17935"/>
    <cellStyle name="Comma 2 3 6 2 3 4" xfId="3628"/>
    <cellStyle name="Comma 2 3 6 2 3 4 2" xfId="13702"/>
    <cellStyle name="Comma 2 3 6 2 3 4 2 2" xfId="44024"/>
    <cellStyle name="Comma 2 3 6 2 3 4 2 3" xfId="28800"/>
    <cellStyle name="Comma 2 3 6 2 3 4 3" xfId="8682"/>
    <cellStyle name="Comma 2 3 6 2 3 4 3 2" xfId="39007"/>
    <cellStyle name="Comma 2 3 6 2 3 4 3 3" xfId="23783"/>
    <cellStyle name="Comma 2 3 6 2 3 4 4" xfId="33994"/>
    <cellStyle name="Comma 2 3 6 2 3 4 5" xfId="18770"/>
    <cellStyle name="Comma 2 3 6 2 3 5" xfId="5321"/>
    <cellStyle name="Comma 2 3 6 2 3 5 2" xfId="15373"/>
    <cellStyle name="Comma 2 3 6 2 3 5 2 2" xfId="45695"/>
    <cellStyle name="Comma 2 3 6 2 3 5 2 3" xfId="30471"/>
    <cellStyle name="Comma 2 3 6 2 3 5 3" xfId="10353"/>
    <cellStyle name="Comma 2 3 6 2 3 5 3 2" xfId="40678"/>
    <cellStyle name="Comma 2 3 6 2 3 5 3 3" xfId="25454"/>
    <cellStyle name="Comma 2 3 6 2 3 5 4" xfId="35665"/>
    <cellStyle name="Comma 2 3 6 2 3 5 5" xfId="20441"/>
    <cellStyle name="Comma 2 3 6 2 3 6" xfId="12031"/>
    <cellStyle name="Comma 2 3 6 2 3 6 2" xfId="42353"/>
    <cellStyle name="Comma 2 3 6 2 3 6 3" xfId="27129"/>
    <cellStyle name="Comma 2 3 6 2 3 7" xfId="7010"/>
    <cellStyle name="Comma 2 3 6 2 3 7 2" xfId="37336"/>
    <cellStyle name="Comma 2 3 6 2 3 7 3" xfId="22112"/>
    <cellStyle name="Comma 2 3 6 2 3 8" xfId="32324"/>
    <cellStyle name="Comma 2 3 6 2 3 9" xfId="17099"/>
    <cellStyle name="Comma 2 3 6 2 4" xfId="2146"/>
    <cellStyle name="Comma 2 3 6 2 4 2" xfId="2985"/>
    <cellStyle name="Comma 2 3 6 2 4 2 2" xfId="4675"/>
    <cellStyle name="Comma 2 3 6 2 4 2 2 2" xfId="14748"/>
    <cellStyle name="Comma 2 3 6 2 4 2 2 2 2" xfId="45070"/>
    <cellStyle name="Comma 2 3 6 2 4 2 2 2 3" xfId="29846"/>
    <cellStyle name="Comma 2 3 6 2 4 2 2 3" xfId="9728"/>
    <cellStyle name="Comma 2 3 6 2 4 2 2 3 2" xfId="40053"/>
    <cellStyle name="Comma 2 3 6 2 4 2 2 3 3" xfId="24829"/>
    <cellStyle name="Comma 2 3 6 2 4 2 2 4" xfId="35040"/>
    <cellStyle name="Comma 2 3 6 2 4 2 2 5" xfId="19816"/>
    <cellStyle name="Comma 2 3 6 2 4 2 3" xfId="6367"/>
    <cellStyle name="Comma 2 3 6 2 4 2 3 2" xfId="16419"/>
    <cellStyle name="Comma 2 3 6 2 4 2 3 2 2" xfId="46741"/>
    <cellStyle name="Comma 2 3 6 2 4 2 3 2 3" xfId="31517"/>
    <cellStyle name="Comma 2 3 6 2 4 2 3 3" xfId="11399"/>
    <cellStyle name="Comma 2 3 6 2 4 2 3 3 2" xfId="41724"/>
    <cellStyle name="Comma 2 3 6 2 4 2 3 3 3" xfId="26500"/>
    <cellStyle name="Comma 2 3 6 2 4 2 3 4" xfId="36711"/>
    <cellStyle name="Comma 2 3 6 2 4 2 3 5" xfId="21487"/>
    <cellStyle name="Comma 2 3 6 2 4 2 4" xfId="13077"/>
    <cellStyle name="Comma 2 3 6 2 4 2 4 2" xfId="43399"/>
    <cellStyle name="Comma 2 3 6 2 4 2 4 3" xfId="28175"/>
    <cellStyle name="Comma 2 3 6 2 4 2 5" xfId="8056"/>
    <cellStyle name="Comma 2 3 6 2 4 2 5 2" xfId="38382"/>
    <cellStyle name="Comma 2 3 6 2 4 2 5 3" xfId="23158"/>
    <cellStyle name="Comma 2 3 6 2 4 2 6" xfId="33370"/>
    <cellStyle name="Comma 2 3 6 2 4 2 7" xfId="18145"/>
    <cellStyle name="Comma 2 3 6 2 4 3" xfId="3838"/>
    <cellStyle name="Comma 2 3 6 2 4 3 2" xfId="13912"/>
    <cellStyle name="Comma 2 3 6 2 4 3 2 2" xfId="44234"/>
    <cellStyle name="Comma 2 3 6 2 4 3 2 3" xfId="29010"/>
    <cellStyle name="Comma 2 3 6 2 4 3 3" xfId="8892"/>
    <cellStyle name="Comma 2 3 6 2 4 3 3 2" xfId="39217"/>
    <cellStyle name="Comma 2 3 6 2 4 3 3 3" xfId="23993"/>
    <cellStyle name="Comma 2 3 6 2 4 3 4" xfId="34204"/>
    <cellStyle name="Comma 2 3 6 2 4 3 5" xfId="18980"/>
    <cellStyle name="Comma 2 3 6 2 4 4" xfId="5531"/>
    <cellStyle name="Comma 2 3 6 2 4 4 2" xfId="15583"/>
    <cellStyle name="Comma 2 3 6 2 4 4 2 2" xfId="45905"/>
    <cellStyle name="Comma 2 3 6 2 4 4 2 3" xfId="30681"/>
    <cellStyle name="Comma 2 3 6 2 4 4 3" xfId="10563"/>
    <cellStyle name="Comma 2 3 6 2 4 4 3 2" xfId="40888"/>
    <cellStyle name="Comma 2 3 6 2 4 4 3 3" xfId="25664"/>
    <cellStyle name="Comma 2 3 6 2 4 4 4" xfId="35875"/>
    <cellStyle name="Comma 2 3 6 2 4 4 5" xfId="20651"/>
    <cellStyle name="Comma 2 3 6 2 4 5" xfId="12241"/>
    <cellStyle name="Comma 2 3 6 2 4 5 2" xfId="42563"/>
    <cellStyle name="Comma 2 3 6 2 4 5 3" xfId="27339"/>
    <cellStyle name="Comma 2 3 6 2 4 6" xfId="7220"/>
    <cellStyle name="Comma 2 3 6 2 4 6 2" xfId="37546"/>
    <cellStyle name="Comma 2 3 6 2 4 6 3" xfId="22322"/>
    <cellStyle name="Comma 2 3 6 2 4 7" xfId="32534"/>
    <cellStyle name="Comma 2 3 6 2 4 8" xfId="17309"/>
    <cellStyle name="Comma 2 3 6 2 5" xfId="2567"/>
    <cellStyle name="Comma 2 3 6 2 5 2" xfId="4257"/>
    <cellStyle name="Comma 2 3 6 2 5 2 2" xfId="14330"/>
    <cellStyle name="Comma 2 3 6 2 5 2 2 2" xfId="44652"/>
    <cellStyle name="Comma 2 3 6 2 5 2 2 3" xfId="29428"/>
    <cellStyle name="Comma 2 3 6 2 5 2 3" xfId="9310"/>
    <cellStyle name="Comma 2 3 6 2 5 2 3 2" xfId="39635"/>
    <cellStyle name="Comma 2 3 6 2 5 2 3 3" xfId="24411"/>
    <cellStyle name="Comma 2 3 6 2 5 2 4" xfId="34622"/>
    <cellStyle name="Comma 2 3 6 2 5 2 5" xfId="19398"/>
    <cellStyle name="Comma 2 3 6 2 5 3" xfId="5949"/>
    <cellStyle name="Comma 2 3 6 2 5 3 2" xfId="16001"/>
    <cellStyle name="Comma 2 3 6 2 5 3 2 2" xfId="46323"/>
    <cellStyle name="Comma 2 3 6 2 5 3 2 3" xfId="31099"/>
    <cellStyle name="Comma 2 3 6 2 5 3 3" xfId="10981"/>
    <cellStyle name="Comma 2 3 6 2 5 3 3 2" xfId="41306"/>
    <cellStyle name="Comma 2 3 6 2 5 3 3 3" xfId="26082"/>
    <cellStyle name="Comma 2 3 6 2 5 3 4" xfId="36293"/>
    <cellStyle name="Comma 2 3 6 2 5 3 5" xfId="21069"/>
    <cellStyle name="Comma 2 3 6 2 5 4" xfId="12659"/>
    <cellStyle name="Comma 2 3 6 2 5 4 2" xfId="42981"/>
    <cellStyle name="Comma 2 3 6 2 5 4 3" xfId="27757"/>
    <cellStyle name="Comma 2 3 6 2 5 5" xfId="7638"/>
    <cellStyle name="Comma 2 3 6 2 5 5 2" xfId="37964"/>
    <cellStyle name="Comma 2 3 6 2 5 5 3" xfId="22740"/>
    <cellStyle name="Comma 2 3 6 2 5 6" xfId="32952"/>
    <cellStyle name="Comma 2 3 6 2 5 7" xfId="17727"/>
    <cellStyle name="Comma 2 3 6 2 6" xfId="3420"/>
    <cellStyle name="Comma 2 3 6 2 6 2" xfId="13494"/>
    <cellStyle name="Comma 2 3 6 2 6 2 2" xfId="43816"/>
    <cellStyle name="Comma 2 3 6 2 6 2 3" xfId="28592"/>
    <cellStyle name="Comma 2 3 6 2 6 3" xfId="8474"/>
    <cellStyle name="Comma 2 3 6 2 6 3 2" xfId="38799"/>
    <cellStyle name="Comma 2 3 6 2 6 3 3" xfId="23575"/>
    <cellStyle name="Comma 2 3 6 2 6 4" xfId="33786"/>
    <cellStyle name="Comma 2 3 6 2 6 5" xfId="18562"/>
    <cellStyle name="Comma 2 3 6 2 7" xfId="5113"/>
    <cellStyle name="Comma 2 3 6 2 7 2" xfId="15165"/>
    <cellStyle name="Comma 2 3 6 2 7 2 2" xfId="45487"/>
    <cellStyle name="Comma 2 3 6 2 7 2 3" xfId="30263"/>
    <cellStyle name="Comma 2 3 6 2 7 3" xfId="10145"/>
    <cellStyle name="Comma 2 3 6 2 7 3 2" xfId="40470"/>
    <cellStyle name="Comma 2 3 6 2 7 3 3" xfId="25246"/>
    <cellStyle name="Comma 2 3 6 2 7 4" xfId="35457"/>
    <cellStyle name="Comma 2 3 6 2 7 5" xfId="20233"/>
    <cellStyle name="Comma 2 3 6 2 8" xfId="11823"/>
    <cellStyle name="Comma 2 3 6 2 8 2" xfId="42145"/>
    <cellStyle name="Comma 2 3 6 2 8 3" xfId="26921"/>
    <cellStyle name="Comma 2 3 6 2 9" xfId="6802"/>
    <cellStyle name="Comma 2 3 6 2 9 2" xfId="37128"/>
    <cellStyle name="Comma 2 3 6 2 9 3" xfId="21904"/>
    <cellStyle name="Comma 2 3 6 3" xfId="1766"/>
    <cellStyle name="Comma 2 3 6 3 10" xfId="16943"/>
    <cellStyle name="Comma 2 3 6 3 2" xfId="1985"/>
    <cellStyle name="Comma 2 3 6 3 2 2" xfId="2406"/>
    <cellStyle name="Comma 2 3 6 3 2 2 2" xfId="3245"/>
    <cellStyle name="Comma 2 3 6 3 2 2 2 2" xfId="4935"/>
    <cellStyle name="Comma 2 3 6 3 2 2 2 2 2" xfId="15008"/>
    <cellStyle name="Comma 2 3 6 3 2 2 2 2 2 2" xfId="45330"/>
    <cellStyle name="Comma 2 3 6 3 2 2 2 2 2 3" xfId="30106"/>
    <cellStyle name="Comma 2 3 6 3 2 2 2 2 3" xfId="9988"/>
    <cellStyle name="Comma 2 3 6 3 2 2 2 2 3 2" xfId="40313"/>
    <cellStyle name="Comma 2 3 6 3 2 2 2 2 3 3" xfId="25089"/>
    <cellStyle name="Comma 2 3 6 3 2 2 2 2 4" xfId="35300"/>
    <cellStyle name="Comma 2 3 6 3 2 2 2 2 5" xfId="20076"/>
    <cellStyle name="Comma 2 3 6 3 2 2 2 3" xfId="6627"/>
    <cellStyle name="Comma 2 3 6 3 2 2 2 3 2" xfId="16679"/>
    <cellStyle name="Comma 2 3 6 3 2 2 2 3 2 2" xfId="47001"/>
    <cellStyle name="Comma 2 3 6 3 2 2 2 3 2 3" xfId="31777"/>
    <cellStyle name="Comma 2 3 6 3 2 2 2 3 3" xfId="11659"/>
    <cellStyle name="Comma 2 3 6 3 2 2 2 3 3 2" xfId="41984"/>
    <cellStyle name="Comma 2 3 6 3 2 2 2 3 3 3" xfId="26760"/>
    <cellStyle name="Comma 2 3 6 3 2 2 2 3 4" xfId="36971"/>
    <cellStyle name="Comma 2 3 6 3 2 2 2 3 5" xfId="21747"/>
    <cellStyle name="Comma 2 3 6 3 2 2 2 4" xfId="13337"/>
    <cellStyle name="Comma 2 3 6 3 2 2 2 4 2" xfId="43659"/>
    <cellStyle name="Comma 2 3 6 3 2 2 2 4 3" xfId="28435"/>
    <cellStyle name="Comma 2 3 6 3 2 2 2 5" xfId="8316"/>
    <cellStyle name="Comma 2 3 6 3 2 2 2 5 2" xfId="38642"/>
    <cellStyle name="Comma 2 3 6 3 2 2 2 5 3" xfId="23418"/>
    <cellStyle name="Comma 2 3 6 3 2 2 2 6" xfId="33630"/>
    <cellStyle name="Comma 2 3 6 3 2 2 2 7" xfId="18405"/>
    <cellStyle name="Comma 2 3 6 3 2 2 3" xfId="4098"/>
    <cellStyle name="Comma 2 3 6 3 2 2 3 2" xfId="14172"/>
    <cellStyle name="Comma 2 3 6 3 2 2 3 2 2" xfId="44494"/>
    <cellStyle name="Comma 2 3 6 3 2 2 3 2 3" xfId="29270"/>
    <cellStyle name="Comma 2 3 6 3 2 2 3 3" xfId="9152"/>
    <cellStyle name="Comma 2 3 6 3 2 2 3 3 2" xfId="39477"/>
    <cellStyle name="Comma 2 3 6 3 2 2 3 3 3" xfId="24253"/>
    <cellStyle name="Comma 2 3 6 3 2 2 3 4" xfId="34464"/>
    <cellStyle name="Comma 2 3 6 3 2 2 3 5" xfId="19240"/>
    <cellStyle name="Comma 2 3 6 3 2 2 4" xfId="5791"/>
    <cellStyle name="Comma 2 3 6 3 2 2 4 2" xfId="15843"/>
    <cellStyle name="Comma 2 3 6 3 2 2 4 2 2" xfId="46165"/>
    <cellStyle name="Comma 2 3 6 3 2 2 4 2 3" xfId="30941"/>
    <cellStyle name="Comma 2 3 6 3 2 2 4 3" xfId="10823"/>
    <cellStyle name="Comma 2 3 6 3 2 2 4 3 2" xfId="41148"/>
    <cellStyle name="Comma 2 3 6 3 2 2 4 3 3" xfId="25924"/>
    <cellStyle name="Comma 2 3 6 3 2 2 4 4" xfId="36135"/>
    <cellStyle name="Comma 2 3 6 3 2 2 4 5" xfId="20911"/>
    <cellStyle name="Comma 2 3 6 3 2 2 5" xfId="12501"/>
    <cellStyle name="Comma 2 3 6 3 2 2 5 2" xfId="42823"/>
    <cellStyle name="Comma 2 3 6 3 2 2 5 3" xfId="27599"/>
    <cellStyle name="Comma 2 3 6 3 2 2 6" xfId="7480"/>
    <cellStyle name="Comma 2 3 6 3 2 2 6 2" xfId="37806"/>
    <cellStyle name="Comma 2 3 6 3 2 2 6 3" xfId="22582"/>
    <cellStyle name="Comma 2 3 6 3 2 2 7" xfId="32794"/>
    <cellStyle name="Comma 2 3 6 3 2 2 8" xfId="17569"/>
    <cellStyle name="Comma 2 3 6 3 2 3" xfId="2827"/>
    <cellStyle name="Comma 2 3 6 3 2 3 2" xfId="4517"/>
    <cellStyle name="Comma 2 3 6 3 2 3 2 2" xfId="14590"/>
    <cellStyle name="Comma 2 3 6 3 2 3 2 2 2" xfId="44912"/>
    <cellStyle name="Comma 2 3 6 3 2 3 2 2 3" xfId="29688"/>
    <cellStyle name="Comma 2 3 6 3 2 3 2 3" xfId="9570"/>
    <cellStyle name="Comma 2 3 6 3 2 3 2 3 2" xfId="39895"/>
    <cellStyle name="Comma 2 3 6 3 2 3 2 3 3" xfId="24671"/>
    <cellStyle name="Comma 2 3 6 3 2 3 2 4" xfId="34882"/>
    <cellStyle name="Comma 2 3 6 3 2 3 2 5" xfId="19658"/>
    <cellStyle name="Comma 2 3 6 3 2 3 3" xfId="6209"/>
    <cellStyle name="Comma 2 3 6 3 2 3 3 2" xfId="16261"/>
    <cellStyle name="Comma 2 3 6 3 2 3 3 2 2" xfId="46583"/>
    <cellStyle name="Comma 2 3 6 3 2 3 3 2 3" xfId="31359"/>
    <cellStyle name="Comma 2 3 6 3 2 3 3 3" xfId="11241"/>
    <cellStyle name="Comma 2 3 6 3 2 3 3 3 2" xfId="41566"/>
    <cellStyle name="Comma 2 3 6 3 2 3 3 3 3" xfId="26342"/>
    <cellStyle name="Comma 2 3 6 3 2 3 3 4" xfId="36553"/>
    <cellStyle name="Comma 2 3 6 3 2 3 3 5" xfId="21329"/>
    <cellStyle name="Comma 2 3 6 3 2 3 4" xfId="12919"/>
    <cellStyle name="Comma 2 3 6 3 2 3 4 2" xfId="43241"/>
    <cellStyle name="Comma 2 3 6 3 2 3 4 3" xfId="28017"/>
    <cellStyle name="Comma 2 3 6 3 2 3 5" xfId="7898"/>
    <cellStyle name="Comma 2 3 6 3 2 3 5 2" xfId="38224"/>
    <cellStyle name="Comma 2 3 6 3 2 3 5 3" xfId="23000"/>
    <cellStyle name="Comma 2 3 6 3 2 3 6" xfId="33212"/>
    <cellStyle name="Comma 2 3 6 3 2 3 7" xfId="17987"/>
    <cellStyle name="Comma 2 3 6 3 2 4" xfId="3680"/>
    <cellStyle name="Comma 2 3 6 3 2 4 2" xfId="13754"/>
    <cellStyle name="Comma 2 3 6 3 2 4 2 2" xfId="44076"/>
    <cellStyle name="Comma 2 3 6 3 2 4 2 3" xfId="28852"/>
    <cellStyle name="Comma 2 3 6 3 2 4 3" xfId="8734"/>
    <cellStyle name="Comma 2 3 6 3 2 4 3 2" xfId="39059"/>
    <cellStyle name="Comma 2 3 6 3 2 4 3 3" xfId="23835"/>
    <cellStyle name="Comma 2 3 6 3 2 4 4" xfId="34046"/>
    <cellStyle name="Comma 2 3 6 3 2 4 5" xfId="18822"/>
    <cellStyle name="Comma 2 3 6 3 2 5" xfId="5373"/>
    <cellStyle name="Comma 2 3 6 3 2 5 2" xfId="15425"/>
    <cellStyle name="Comma 2 3 6 3 2 5 2 2" xfId="45747"/>
    <cellStyle name="Comma 2 3 6 3 2 5 2 3" xfId="30523"/>
    <cellStyle name="Comma 2 3 6 3 2 5 3" xfId="10405"/>
    <cellStyle name="Comma 2 3 6 3 2 5 3 2" xfId="40730"/>
    <cellStyle name="Comma 2 3 6 3 2 5 3 3" xfId="25506"/>
    <cellStyle name="Comma 2 3 6 3 2 5 4" xfId="35717"/>
    <cellStyle name="Comma 2 3 6 3 2 5 5" xfId="20493"/>
    <cellStyle name="Comma 2 3 6 3 2 6" xfId="12083"/>
    <cellStyle name="Comma 2 3 6 3 2 6 2" xfId="42405"/>
    <cellStyle name="Comma 2 3 6 3 2 6 3" xfId="27181"/>
    <cellStyle name="Comma 2 3 6 3 2 7" xfId="7062"/>
    <cellStyle name="Comma 2 3 6 3 2 7 2" xfId="37388"/>
    <cellStyle name="Comma 2 3 6 3 2 7 3" xfId="22164"/>
    <cellStyle name="Comma 2 3 6 3 2 8" xfId="32376"/>
    <cellStyle name="Comma 2 3 6 3 2 9" xfId="17151"/>
    <cellStyle name="Comma 2 3 6 3 3" xfId="2198"/>
    <cellStyle name="Comma 2 3 6 3 3 2" xfId="3037"/>
    <cellStyle name="Comma 2 3 6 3 3 2 2" xfId="4727"/>
    <cellStyle name="Comma 2 3 6 3 3 2 2 2" xfId="14800"/>
    <cellStyle name="Comma 2 3 6 3 3 2 2 2 2" xfId="45122"/>
    <cellStyle name="Comma 2 3 6 3 3 2 2 2 3" xfId="29898"/>
    <cellStyle name="Comma 2 3 6 3 3 2 2 3" xfId="9780"/>
    <cellStyle name="Comma 2 3 6 3 3 2 2 3 2" xfId="40105"/>
    <cellStyle name="Comma 2 3 6 3 3 2 2 3 3" xfId="24881"/>
    <cellStyle name="Comma 2 3 6 3 3 2 2 4" xfId="35092"/>
    <cellStyle name="Comma 2 3 6 3 3 2 2 5" xfId="19868"/>
    <cellStyle name="Comma 2 3 6 3 3 2 3" xfId="6419"/>
    <cellStyle name="Comma 2 3 6 3 3 2 3 2" xfId="16471"/>
    <cellStyle name="Comma 2 3 6 3 3 2 3 2 2" xfId="46793"/>
    <cellStyle name="Comma 2 3 6 3 3 2 3 2 3" xfId="31569"/>
    <cellStyle name="Comma 2 3 6 3 3 2 3 3" xfId="11451"/>
    <cellStyle name="Comma 2 3 6 3 3 2 3 3 2" xfId="41776"/>
    <cellStyle name="Comma 2 3 6 3 3 2 3 3 3" xfId="26552"/>
    <cellStyle name="Comma 2 3 6 3 3 2 3 4" xfId="36763"/>
    <cellStyle name="Comma 2 3 6 3 3 2 3 5" xfId="21539"/>
    <cellStyle name="Comma 2 3 6 3 3 2 4" xfId="13129"/>
    <cellStyle name="Comma 2 3 6 3 3 2 4 2" xfId="43451"/>
    <cellStyle name="Comma 2 3 6 3 3 2 4 3" xfId="28227"/>
    <cellStyle name="Comma 2 3 6 3 3 2 5" xfId="8108"/>
    <cellStyle name="Comma 2 3 6 3 3 2 5 2" xfId="38434"/>
    <cellStyle name="Comma 2 3 6 3 3 2 5 3" xfId="23210"/>
    <cellStyle name="Comma 2 3 6 3 3 2 6" xfId="33422"/>
    <cellStyle name="Comma 2 3 6 3 3 2 7" xfId="18197"/>
    <cellStyle name="Comma 2 3 6 3 3 3" xfId="3890"/>
    <cellStyle name="Comma 2 3 6 3 3 3 2" xfId="13964"/>
    <cellStyle name="Comma 2 3 6 3 3 3 2 2" xfId="44286"/>
    <cellStyle name="Comma 2 3 6 3 3 3 2 3" xfId="29062"/>
    <cellStyle name="Comma 2 3 6 3 3 3 3" xfId="8944"/>
    <cellStyle name="Comma 2 3 6 3 3 3 3 2" xfId="39269"/>
    <cellStyle name="Comma 2 3 6 3 3 3 3 3" xfId="24045"/>
    <cellStyle name="Comma 2 3 6 3 3 3 4" xfId="34256"/>
    <cellStyle name="Comma 2 3 6 3 3 3 5" xfId="19032"/>
    <cellStyle name="Comma 2 3 6 3 3 4" xfId="5583"/>
    <cellStyle name="Comma 2 3 6 3 3 4 2" xfId="15635"/>
    <cellStyle name="Comma 2 3 6 3 3 4 2 2" xfId="45957"/>
    <cellStyle name="Comma 2 3 6 3 3 4 2 3" xfId="30733"/>
    <cellStyle name="Comma 2 3 6 3 3 4 3" xfId="10615"/>
    <cellStyle name="Comma 2 3 6 3 3 4 3 2" xfId="40940"/>
    <cellStyle name="Comma 2 3 6 3 3 4 3 3" xfId="25716"/>
    <cellStyle name="Comma 2 3 6 3 3 4 4" xfId="35927"/>
    <cellStyle name="Comma 2 3 6 3 3 4 5" xfId="20703"/>
    <cellStyle name="Comma 2 3 6 3 3 5" xfId="12293"/>
    <cellStyle name="Comma 2 3 6 3 3 5 2" xfId="42615"/>
    <cellStyle name="Comma 2 3 6 3 3 5 3" xfId="27391"/>
    <cellStyle name="Comma 2 3 6 3 3 6" xfId="7272"/>
    <cellStyle name="Comma 2 3 6 3 3 6 2" xfId="37598"/>
    <cellStyle name="Comma 2 3 6 3 3 6 3" xfId="22374"/>
    <cellStyle name="Comma 2 3 6 3 3 7" xfId="32586"/>
    <cellStyle name="Comma 2 3 6 3 3 8" xfId="17361"/>
    <cellStyle name="Comma 2 3 6 3 4" xfId="2619"/>
    <cellStyle name="Comma 2 3 6 3 4 2" xfId="4309"/>
    <cellStyle name="Comma 2 3 6 3 4 2 2" xfId="14382"/>
    <cellStyle name="Comma 2 3 6 3 4 2 2 2" xfId="44704"/>
    <cellStyle name="Comma 2 3 6 3 4 2 2 3" xfId="29480"/>
    <cellStyle name="Comma 2 3 6 3 4 2 3" xfId="9362"/>
    <cellStyle name="Comma 2 3 6 3 4 2 3 2" xfId="39687"/>
    <cellStyle name="Comma 2 3 6 3 4 2 3 3" xfId="24463"/>
    <cellStyle name="Comma 2 3 6 3 4 2 4" xfId="34674"/>
    <cellStyle name="Comma 2 3 6 3 4 2 5" xfId="19450"/>
    <cellStyle name="Comma 2 3 6 3 4 3" xfId="6001"/>
    <cellStyle name="Comma 2 3 6 3 4 3 2" xfId="16053"/>
    <cellStyle name="Comma 2 3 6 3 4 3 2 2" xfId="46375"/>
    <cellStyle name="Comma 2 3 6 3 4 3 2 3" xfId="31151"/>
    <cellStyle name="Comma 2 3 6 3 4 3 3" xfId="11033"/>
    <cellStyle name="Comma 2 3 6 3 4 3 3 2" xfId="41358"/>
    <cellStyle name="Comma 2 3 6 3 4 3 3 3" xfId="26134"/>
    <cellStyle name="Comma 2 3 6 3 4 3 4" xfId="36345"/>
    <cellStyle name="Comma 2 3 6 3 4 3 5" xfId="21121"/>
    <cellStyle name="Comma 2 3 6 3 4 4" xfId="12711"/>
    <cellStyle name="Comma 2 3 6 3 4 4 2" xfId="43033"/>
    <cellStyle name="Comma 2 3 6 3 4 4 3" xfId="27809"/>
    <cellStyle name="Comma 2 3 6 3 4 5" xfId="7690"/>
    <cellStyle name="Comma 2 3 6 3 4 5 2" xfId="38016"/>
    <cellStyle name="Comma 2 3 6 3 4 5 3" xfId="22792"/>
    <cellStyle name="Comma 2 3 6 3 4 6" xfId="33004"/>
    <cellStyle name="Comma 2 3 6 3 4 7" xfId="17779"/>
    <cellStyle name="Comma 2 3 6 3 5" xfId="3472"/>
    <cellStyle name="Comma 2 3 6 3 5 2" xfId="13546"/>
    <cellStyle name="Comma 2 3 6 3 5 2 2" xfId="43868"/>
    <cellStyle name="Comma 2 3 6 3 5 2 3" xfId="28644"/>
    <cellStyle name="Comma 2 3 6 3 5 3" xfId="8526"/>
    <cellStyle name="Comma 2 3 6 3 5 3 2" xfId="38851"/>
    <cellStyle name="Comma 2 3 6 3 5 3 3" xfId="23627"/>
    <cellStyle name="Comma 2 3 6 3 5 4" xfId="33838"/>
    <cellStyle name="Comma 2 3 6 3 5 5" xfId="18614"/>
    <cellStyle name="Comma 2 3 6 3 6" xfId="5165"/>
    <cellStyle name="Comma 2 3 6 3 6 2" xfId="15217"/>
    <cellStyle name="Comma 2 3 6 3 6 2 2" xfId="45539"/>
    <cellStyle name="Comma 2 3 6 3 6 2 3" xfId="30315"/>
    <cellStyle name="Comma 2 3 6 3 6 3" xfId="10197"/>
    <cellStyle name="Comma 2 3 6 3 6 3 2" xfId="40522"/>
    <cellStyle name="Comma 2 3 6 3 6 3 3" xfId="25298"/>
    <cellStyle name="Comma 2 3 6 3 6 4" xfId="35509"/>
    <cellStyle name="Comma 2 3 6 3 6 5" xfId="20285"/>
    <cellStyle name="Comma 2 3 6 3 7" xfId="11875"/>
    <cellStyle name="Comma 2 3 6 3 7 2" xfId="42197"/>
    <cellStyle name="Comma 2 3 6 3 7 3" xfId="26973"/>
    <cellStyle name="Comma 2 3 6 3 8" xfId="6854"/>
    <cellStyle name="Comma 2 3 6 3 8 2" xfId="37180"/>
    <cellStyle name="Comma 2 3 6 3 8 3" xfId="21956"/>
    <cellStyle name="Comma 2 3 6 3 9" xfId="32169"/>
    <cellStyle name="Comma 2 3 6 4" xfId="1879"/>
    <cellStyle name="Comma 2 3 6 4 2" xfId="2302"/>
    <cellStyle name="Comma 2 3 6 4 2 2" xfId="3141"/>
    <cellStyle name="Comma 2 3 6 4 2 2 2" xfId="4831"/>
    <cellStyle name="Comma 2 3 6 4 2 2 2 2" xfId="14904"/>
    <cellStyle name="Comma 2 3 6 4 2 2 2 2 2" xfId="45226"/>
    <cellStyle name="Comma 2 3 6 4 2 2 2 2 3" xfId="30002"/>
    <cellStyle name="Comma 2 3 6 4 2 2 2 3" xfId="9884"/>
    <cellStyle name="Comma 2 3 6 4 2 2 2 3 2" xfId="40209"/>
    <cellStyle name="Comma 2 3 6 4 2 2 2 3 3" xfId="24985"/>
    <cellStyle name="Comma 2 3 6 4 2 2 2 4" xfId="35196"/>
    <cellStyle name="Comma 2 3 6 4 2 2 2 5" xfId="19972"/>
    <cellStyle name="Comma 2 3 6 4 2 2 3" xfId="6523"/>
    <cellStyle name="Comma 2 3 6 4 2 2 3 2" xfId="16575"/>
    <cellStyle name="Comma 2 3 6 4 2 2 3 2 2" xfId="46897"/>
    <cellStyle name="Comma 2 3 6 4 2 2 3 2 3" xfId="31673"/>
    <cellStyle name="Comma 2 3 6 4 2 2 3 3" xfId="11555"/>
    <cellStyle name="Comma 2 3 6 4 2 2 3 3 2" xfId="41880"/>
    <cellStyle name="Comma 2 3 6 4 2 2 3 3 3" xfId="26656"/>
    <cellStyle name="Comma 2 3 6 4 2 2 3 4" xfId="36867"/>
    <cellStyle name="Comma 2 3 6 4 2 2 3 5" xfId="21643"/>
    <cellStyle name="Comma 2 3 6 4 2 2 4" xfId="13233"/>
    <cellStyle name="Comma 2 3 6 4 2 2 4 2" xfId="43555"/>
    <cellStyle name="Comma 2 3 6 4 2 2 4 3" xfId="28331"/>
    <cellStyle name="Comma 2 3 6 4 2 2 5" xfId="8212"/>
    <cellStyle name="Comma 2 3 6 4 2 2 5 2" xfId="38538"/>
    <cellStyle name="Comma 2 3 6 4 2 2 5 3" xfId="23314"/>
    <cellStyle name="Comma 2 3 6 4 2 2 6" xfId="33526"/>
    <cellStyle name="Comma 2 3 6 4 2 2 7" xfId="18301"/>
    <cellStyle name="Comma 2 3 6 4 2 3" xfId="3994"/>
    <cellStyle name="Comma 2 3 6 4 2 3 2" xfId="14068"/>
    <cellStyle name="Comma 2 3 6 4 2 3 2 2" xfId="44390"/>
    <cellStyle name="Comma 2 3 6 4 2 3 2 3" xfId="29166"/>
    <cellStyle name="Comma 2 3 6 4 2 3 3" xfId="9048"/>
    <cellStyle name="Comma 2 3 6 4 2 3 3 2" xfId="39373"/>
    <cellStyle name="Comma 2 3 6 4 2 3 3 3" xfId="24149"/>
    <cellStyle name="Comma 2 3 6 4 2 3 4" xfId="34360"/>
    <cellStyle name="Comma 2 3 6 4 2 3 5" xfId="19136"/>
    <cellStyle name="Comma 2 3 6 4 2 4" xfId="5687"/>
    <cellStyle name="Comma 2 3 6 4 2 4 2" xfId="15739"/>
    <cellStyle name="Comma 2 3 6 4 2 4 2 2" xfId="46061"/>
    <cellStyle name="Comma 2 3 6 4 2 4 2 3" xfId="30837"/>
    <cellStyle name="Comma 2 3 6 4 2 4 3" xfId="10719"/>
    <cellStyle name="Comma 2 3 6 4 2 4 3 2" xfId="41044"/>
    <cellStyle name="Comma 2 3 6 4 2 4 3 3" xfId="25820"/>
    <cellStyle name="Comma 2 3 6 4 2 4 4" xfId="36031"/>
    <cellStyle name="Comma 2 3 6 4 2 4 5" xfId="20807"/>
    <cellStyle name="Comma 2 3 6 4 2 5" xfId="12397"/>
    <cellStyle name="Comma 2 3 6 4 2 5 2" xfId="42719"/>
    <cellStyle name="Comma 2 3 6 4 2 5 3" xfId="27495"/>
    <cellStyle name="Comma 2 3 6 4 2 6" xfId="7376"/>
    <cellStyle name="Comma 2 3 6 4 2 6 2" xfId="37702"/>
    <cellStyle name="Comma 2 3 6 4 2 6 3" xfId="22478"/>
    <cellStyle name="Comma 2 3 6 4 2 7" xfId="32690"/>
    <cellStyle name="Comma 2 3 6 4 2 8" xfId="17465"/>
    <cellStyle name="Comma 2 3 6 4 3" xfId="2723"/>
    <cellStyle name="Comma 2 3 6 4 3 2" xfId="4413"/>
    <cellStyle name="Comma 2 3 6 4 3 2 2" xfId="14486"/>
    <cellStyle name="Comma 2 3 6 4 3 2 2 2" xfId="44808"/>
    <cellStyle name="Comma 2 3 6 4 3 2 2 3" xfId="29584"/>
    <cellStyle name="Comma 2 3 6 4 3 2 3" xfId="9466"/>
    <cellStyle name="Comma 2 3 6 4 3 2 3 2" xfId="39791"/>
    <cellStyle name="Comma 2 3 6 4 3 2 3 3" xfId="24567"/>
    <cellStyle name="Comma 2 3 6 4 3 2 4" xfId="34778"/>
    <cellStyle name="Comma 2 3 6 4 3 2 5" xfId="19554"/>
    <cellStyle name="Comma 2 3 6 4 3 3" xfId="6105"/>
    <cellStyle name="Comma 2 3 6 4 3 3 2" xfId="16157"/>
    <cellStyle name="Comma 2 3 6 4 3 3 2 2" xfId="46479"/>
    <cellStyle name="Comma 2 3 6 4 3 3 2 3" xfId="31255"/>
    <cellStyle name="Comma 2 3 6 4 3 3 3" xfId="11137"/>
    <cellStyle name="Comma 2 3 6 4 3 3 3 2" xfId="41462"/>
    <cellStyle name="Comma 2 3 6 4 3 3 3 3" xfId="26238"/>
    <cellStyle name="Comma 2 3 6 4 3 3 4" xfId="36449"/>
    <cellStyle name="Comma 2 3 6 4 3 3 5" xfId="21225"/>
    <cellStyle name="Comma 2 3 6 4 3 4" xfId="12815"/>
    <cellStyle name="Comma 2 3 6 4 3 4 2" xfId="43137"/>
    <cellStyle name="Comma 2 3 6 4 3 4 3" xfId="27913"/>
    <cellStyle name="Comma 2 3 6 4 3 5" xfId="7794"/>
    <cellStyle name="Comma 2 3 6 4 3 5 2" xfId="38120"/>
    <cellStyle name="Comma 2 3 6 4 3 5 3" xfId="22896"/>
    <cellStyle name="Comma 2 3 6 4 3 6" xfId="33108"/>
    <cellStyle name="Comma 2 3 6 4 3 7" xfId="17883"/>
    <cellStyle name="Comma 2 3 6 4 4" xfId="3576"/>
    <cellStyle name="Comma 2 3 6 4 4 2" xfId="13650"/>
    <cellStyle name="Comma 2 3 6 4 4 2 2" xfId="43972"/>
    <cellStyle name="Comma 2 3 6 4 4 2 3" xfId="28748"/>
    <cellStyle name="Comma 2 3 6 4 4 3" xfId="8630"/>
    <cellStyle name="Comma 2 3 6 4 4 3 2" xfId="38955"/>
    <cellStyle name="Comma 2 3 6 4 4 3 3" xfId="23731"/>
    <cellStyle name="Comma 2 3 6 4 4 4" xfId="33942"/>
    <cellStyle name="Comma 2 3 6 4 4 5" xfId="18718"/>
    <cellStyle name="Comma 2 3 6 4 5" xfId="5269"/>
    <cellStyle name="Comma 2 3 6 4 5 2" xfId="15321"/>
    <cellStyle name="Comma 2 3 6 4 5 2 2" xfId="45643"/>
    <cellStyle name="Comma 2 3 6 4 5 2 3" xfId="30419"/>
    <cellStyle name="Comma 2 3 6 4 5 3" xfId="10301"/>
    <cellStyle name="Comma 2 3 6 4 5 3 2" xfId="40626"/>
    <cellStyle name="Comma 2 3 6 4 5 3 3" xfId="25402"/>
    <cellStyle name="Comma 2 3 6 4 5 4" xfId="35613"/>
    <cellStyle name="Comma 2 3 6 4 5 5" xfId="20389"/>
    <cellStyle name="Comma 2 3 6 4 6" xfId="11979"/>
    <cellStyle name="Comma 2 3 6 4 6 2" xfId="42301"/>
    <cellStyle name="Comma 2 3 6 4 6 3" xfId="27077"/>
    <cellStyle name="Comma 2 3 6 4 7" xfId="6958"/>
    <cellStyle name="Comma 2 3 6 4 7 2" xfId="37284"/>
    <cellStyle name="Comma 2 3 6 4 7 3" xfId="22060"/>
    <cellStyle name="Comma 2 3 6 4 8" xfId="32272"/>
    <cellStyle name="Comma 2 3 6 4 9" xfId="17047"/>
    <cellStyle name="Comma 2 3 6 5" xfId="2092"/>
    <cellStyle name="Comma 2 3 6 5 2" xfId="2933"/>
    <cellStyle name="Comma 2 3 6 5 2 2" xfId="4623"/>
    <cellStyle name="Comma 2 3 6 5 2 2 2" xfId="14696"/>
    <cellStyle name="Comma 2 3 6 5 2 2 2 2" xfId="45018"/>
    <cellStyle name="Comma 2 3 6 5 2 2 2 3" xfId="29794"/>
    <cellStyle name="Comma 2 3 6 5 2 2 3" xfId="9676"/>
    <cellStyle name="Comma 2 3 6 5 2 2 3 2" xfId="40001"/>
    <cellStyle name="Comma 2 3 6 5 2 2 3 3" xfId="24777"/>
    <cellStyle name="Comma 2 3 6 5 2 2 4" xfId="34988"/>
    <cellStyle name="Comma 2 3 6 5 2 2 5" xfId="19764"/>
    <cellStyle name="Comma 2 3 6 5 2 3" xfId="6315"/>
    <cellStyle name="Comma 2 3 6 5 2 3 2" xfId="16367"/>
    <cellStyle name="Comma 2 3 6 5 2 3 2 2" xfId="46689"/>
    <cellStyle name="Comma 2 3 6 5 2 3 2 3" xfId="31465"/>
    <cellStyle name="Comma 2 3 6 5 2 3 3" xfId="11347"/>
    <cellStyle name="Comma 2 3 6 5 2 3 3 2" xfId="41672"/>
    <cellStyle name="Comma 2 3 6 5 2 3 3 3" xfId="26448"/>
    <cellStyle name="Comma 2 3 6 5 2 3 4" xfId="36659"/>
    <cellStyle name="Comma 2 3 6 5 2 3 5" xfId="21435"/>
    <cellStyle name="Comma 2 3 6 5 2 4" xfId="13025"/>
    <cellStyle name="Comma 2 3 6 5 2 4 2" xfId="43347"/>
    <cellStyle name="Comma 2 3 6 5 2 4 3" xfId="28123"/>
    <cellStyle name="Comma 2 3 6 5 2 5" xfId="8004"/>
    <cellStyle name="Comma 2 3 6 5 2 5 2" xfId="38330"/>
    <cellStyle name="Comma 2 3 6 5 2 5 3" xfId="23106"/>
    <cellStyle name="Comma 2 3 6 5 2 6" xfId="33318"/>
    <cellStyle name="Comma 2 3 6 5 2 7" xfId="18093"/>
    <cellStyle name="Comma 2 3 6 5 3" xfId="3786"/>
    <cellStyle name="Comma 2 3 6 5 3 2" xfId="13860"/>
    <cellStyle name="Comma 2 3 6 5 3 2 2" xfId="44182"/>
    <cellStyle name="Comma 2 3 6 5 3 2 3" xfId="28958"/>
    <cellStyle name="Comma 2 3 6 5 3 3" xfId="8840"/>
    <cellStyle name="Comma 2 3 6 5 3 3 2" xfId="39165"/>
    <cellStyle name="Comma 2 3 6 5 3 3 3" xfId="23941"/>
    <cellStyle name="Comma 2 3 6 5 3 4" xfId="34152"/>
    <cellStyle name="Comma 2 3 6 5 3 5" xfId="18928"/>
    <cellStyle name="Comma 2 3 6 5 4" xfId="5479"/>
    <cellStyle name="Comma 2 3 6 5 4 2" xfId="15531"/>
    <cellStyle name="Comma 2 3 6 5 4 2 2" xfId="45853"/>
    <cellStyle name="Comma 2 3 6 5 4 2 3" xfId="30629"/>
    <cellStyle name="Comma 2 3 6 5 4 3" xfId="10511"/>
    <cellStyle name="Comma 2 3 6 5 4 3 2" xfId="40836"/>
    <cellStyle name="Comma 2 3 6 5 4 3 3" xfId="25612"/>
    <cellStyle name="Comma 2 3 6 5 4 4" xfId="35823"/>
    <cellStyle name="Comma 2 3 6 5 4 5" xfId="20599"/>
    <cellStyle name="Comma 2 3 6 5 5" xfId="12189"/>
    <cellStyle name="Comma 2 3 6 5 5 2" xfId="42511"/>
    <cellStyle name="Comma 2 3 6 5 5 3" xfId="27287"/>
    <cellStyle name="Comma 2 3 6 5 6" xfId="7168"/>
    <cellStyle name="Comma 2 3 6 5 6 2" xfId="37494"/>
    <cellStyle name="Comma 2 3 6 5 6 3" xfId="22270"/>
    <cellStyle name="Comma 2 3 6 5 7" xfId="32482"/>
    <cellStyle name="Comma 2 3 6 5 8" xfId="17257"/>
    <cellStyle name="Comma 2 3 6 6" xfId="2513"/>
    <cellStyle name="Comma 2 3 6 6 2" xfId="4205"/>
    <cellStyle name="Comma 2 3 6 6 2 2" xfId="14278"/>
    <cellStyle name="Comma 2 3 6 6 2 2 2" xfId="44600"/>
    <cellStyle name="Comma 2 3 6 6 2 2 3" xfId="29376"/>
    <cellStyle name="Comma 2 3 6 6 2 3" xfId="9258"/>
    <cellStyle name="Comma 2 3 6 6 2 3 2" xfId="39583"/>
    <cellStyle name="Comma 2 3 6 6 2 3 3" xfId="24359"/>
    <cellStyle name="Comma 2 3 6 6 2 4" xfId="34570"/>
    <cellStyle name="Comma 2 3 6 6 2 5" xfId="19346"/>
    <cellStyle name="Comma 2 3 6 6 3" xfId="5897"/>
    <cellStyle name="Comma 2 3 6 6 3 2" xfId="15949"/>
    <cellStyle name="Comma 2 3 6 6 3 2 2" xfId="46271"/>
    <cellStyle name="Comma 2 3 6 6 3 2 3" xfId="31047"/>
    <cellStyle name="Comma 2 3 6 6 3 3" xfId="10929"/>
    <cellStyle name="Comma 2 3 6 6 3 3 2" xfId="41254"/>
    <cellStyle name="Comma 2 3 6 6 3 3 3" xfId="26030"/>
    <cellStyle name="Comma 2 3 6 6 3 4" xfId="36241"/>
    <cellStyle name="Comma 2 3 6 6 3 5" xfId="21017"/>
    <cellStyle name="Comma 2 3 6 6 4" xfId="12607"/>
    <cellStyle name="Comma 2 3 6 6 4 2" xfId="42929"/>
    <cellStyle name="Comma 2 3 6 6 4 3" xfId="27705"/>
    <cellStyle name="Comma 2 3 6 6 5" xfId="7586"/>
    <cellStyle name="Comma 2 3 6 6 5 2" xfId="37912"/>
    <cellStyle name="Comma 2 3 6 6 5 3" xfId="22688"/>
    <cellStyle name="Comma 2 3 6 6 6" xfId="32900"/>
    <cellStyle name="Comma 2 3 6 6 7" xfId="17675"/>
    <cellStyle name="Comma 2 3 6 7" xfId="3362"/>
    <cellStyle name="Comma 2 3 6 7 2" xfId="13442"/>
    <cellStyle name="Comma 2 3 6 7 2 2" xfId="43764"/>
    <cellStyle name="Comma 2 3 6 7 2 3" xfId="28540"/>
    <cellStyle name="Comma 2 3 6 7 3" xfId="8422"/>
    <cellStyle name="Comma 2 3 6 7 3 2" xfId="38747"/>
    <cellStyle name="Comma 2 3 6 7 3 3" xfId="23523"/>
    <cellStyle name="Comma 2 3 6 7 4" xfId="33734"/>
    <cellStyle name="Comma 2 3 6 7 5" xfId="18510"/>
    <cellStyle name="Comma 2 3 6 8" xfId="5057"/>
    <cellStyle name="Comma 2 3 6 8 2" xfId="15113"/>
    <cellStyle name="Comma 2 3 6 8 2 2" xfId="45435"/>
    <cellStyle name="Comma 2 3 6 8 2 3" xfId="30211"/>
    <cellStyle name="Comma 2 3 6 8 3" xfId="10093"/>
    <cellStyle name="Comma 2 3 6 8 3 2" xfId="40418"/>
    <cellStyle name="Comma 2 3 6 8 3 3" xfId="25194"/>
    <cellStyle name="Comma 2 3 6 8 4" xfId="35405"/>
    <cellStyle name="Comma 2 3 6 8 5" xfId="20181"/>
    <cellStyle name="Comma 2 3 6 9" xfId="11769"/>
    <cellStyle name="Comma 2 3 6 9 2" xfId="42093"/>
    <cellStyle name="Comma 2 3 6 9 3" xfId="26869"/>
    <cellStyle name="Comma 2 3 7" xfId="1267"/>
    <cellStyle name="Comma 2 3 8" xfId="1261"/>
    <cellStyle name="Comma 2 3 9" xfId="359"/>
    <cellStyle name="Comma 20" xfId="1810"/>
    <cellStyle name="Comma 21" xfId="1867"/>
    <cellStyle name="Comma 22" xfId="1869"/>
    <cellStyle name="Comma 22 2" xfId="47205"/>
    <cellStyle name="Comma 23" xfId="1923"/>
    <cellStyle name="Comma 24" xfId="2136"/>
    <cellStyle name="Comma 25" xfId="2557"/>
    <cellStyle name="Comma 26" xfId="3347"/>
    <cellStyle name="Comma 27" xfId="3345"/>
    <cellStyle name="Comma 28" xfId="3410"/>
    <cellStyle name="Comma 29" xfId="5033"/>
    <cellStyle name="Comma 3" xfId="36"/>
    <cellStyle name="Comma 3 2" xfId="37"/>
    <cellStyle name="Comma 3 2 2" xfId="763"/>
    <cellStyle name="Comma 3 2 3" xfId="361"/>
    <cellStyle name="Comma 3 3" xfId="489"/>
    <cellStyle name="Comma 3 4" xfId="360"/>
    <cellStyle name="Comma 3 5" xfId="47391"/>
    <cellStyle name="Comma 30" xfId="5041"/>
    <cellStyle name="Comma 31" xfId="5040"/>
    <cellStyle name="Comma 32" xfId="5042"/>
    <cellStyle name="Comma 33" xfId="5039"/>
    <cellStyle name="Comma 34" xfId="5038"/>
    <cellStyle name="Comma 35" xfId="5035"/>
    <cellStyle name="Comma 36" xfId="5036"/>
    <cellStyle name="Comma 37" xfId="5043"/>
    <cellStyle name="Comma 38" xfId="5046"/>
    <cellStyle name="Comma 39" xfId="3364"/>
    <cellStyle name="Comma 4" xfId="38"/>
    <cellStyle name="Comma 4 10" xfId="1082"/>
    <cellStyle name="Comma 4 11" xfId="32023"/>
    <cellStyle name="Comma 4 12" xfId="362"/>
    <cellStyle name="Comma 4 13" xfId="47396"/>
    <cellStyle name="Comma 4 2" xfId="764"/>
    <cellStyle name="Comma 4 2 2" xfId="1269"/>
    <cellStyle name="Comma 4 3" xfId="691"/>
    <cellStyle name="Comma 4 4" xfId="1270"/>
    <cellStyle name="Comma 4 5" xfId="1271"/>
    <cellStyle name="Comma 4 6" xfId="1272"/>
    <cellStyle name="Comma 4 7" xfId="1273"/>
    <cellStyle name="Comma 4 8" xfId="1274"/>
    <cellStyle name="Comma 4 9" xfId="1268"/>
    <cellStyle name="Comma 40" xfId="5044"/>
    <cellStyle name="Comma 41" xfId="5103"/>
    <cellStyle name="Comma 42" xfId="6724"/>
    <cellStyle name="Comma 43" xfId="6730"/>
    <cellStyle name="Comma 44" xfId="6729"/>
    <cellStyle name="Comma 45" xfId="6731"/>
    <cellStyle name="Comma 46" xfId="6728"/>
    <cellStyle name="Comma 47" xfId="6727"/>
    <cellStyle name="Comma 48" xfId="11813"/>
    <cellStyle name="Comma 49" xfId="16785"/>
    <cellStyle name="Comma 5" xfId="39"/>
    <cellStyle name="Comma 5 2" xfId="765"/>
    <cellStyle name="Comma 5 3" xfId="32024"/>
    <cellStyle name="Comma 5 4" xfId="31902"/>
    <cellStyle name="Comma 5 5" xfId="363"/>
    <cellStyle name="Comma 50" xfId="16781"/>
    <cellStyle name="Comma 51" xfId="16778"/>
    <cellStyle name="Comma 52" xfId="6792"/>
    <cellStyle name="Comma 53" xfId="6746"/>
    <cellStyle name="Comma 54" xfId="16806"/>
    <cellStyle name="Comma 55" xfId="16815"/>
    <cellStyle name="Comma 56" xfId="16800"/>
    <cellStyle name="Comma 57" xfId="16792"/>
    <cellStyle name="Comma 58" xfId="16824"/>
    <cellStyle name="Comma 59" xfId="16804"/>
    <cellStyle name="Comma 6" xfId="40"/>
    <cellStyle name="Comma 6 2" xfId="766"/>
    <cellStyle name="Comma 6 3" xfId="364"/>
    <cellStyle name="Comma 60" xfId="16812"/>
    <cellStyle name="Comma 61" xfId="16790"/>
    <cellStyle name="Comma 62" xfId="16799"/>
    <cellStyle name="Comma 63" xfId="16794"/>
    <cellStyle name="Comma 64" xfId="16828"/>
    <cellStyle name="Comma 65" xfId="16788"/>
    <cellStyle name="Comma 66" xfId="16817"/>
    <cellStyle name="Comma 67" xfId="16813"/>
    <cellStyle name="Comma 68" xfId="16820"/>
    <cellStyle name="Comma 69" xfId="47106"/>
    <cellStyle name="Comma 7" xfId="41"/>
    <cellStyle name="Comma 7 2" xfId="767"/>
    <cellStyle name="Comma 7 3" xfId="365"/>
    <cellStyle name="Comma 70" xfId="47100"/>
    <cellStyle name="Comma 71" xfId="47108"/>
    <cellStyle name="Comma 72" xfId="47112"/>
    <cellStyle name="Comma 73" xfId="47111"/>
    <cellStyle name="Comma 74" xfId="16881"/>
    <cellStyle name="Comma 75" xfId="47114"/>
    <cellStyle name="Comma 76" xfId="47339"/>
    <cellStyle name="Comma 76 2" xfId="47429"/>
    <cellStyle name="Comma 77" xfId="47347"/>
    <cellStyle name="Comma 77 2" xfId="47430"/>
    <cellStyle name="Comma 78" xfId="47354"/>
    <cellStyle name="Comma 79" xfId="47345"/>
    <cellStyle name="Comma 8" xfId="42"/>
    <cellStyle name="Comma 8 2" xfId="768"/>
    <cellStyle name="Comma 8 3" xfId="366"/>
    <cellStyle name="Comma 80" xfId="47353"/>
    <cellStyle name="Comma 80 2" xfId="47431"/>
    <cellStyle name="Comma 81" xfId="47344"/>
    <cellStyle name="Comma 81 2" xfId="47432"/>
    <cellStyle name="Comma 82" xfId="47355"/>
    <cellStyle name="Comma 82 2" xfId="47433"/>
    <cellStyle name="Comma 83" xfId="47343"/>
    <cellStyle name="Comma 83 2" xfId="47434"/>
    <cellStyle name="Comma 84" xfId="47356"/>
    <cellStyle name="Comma 85" xfId="47342"/>
    <cellStyle name="Comma 86" xfId="47358"/>
    <cellStyle name="Comma 86 2" xfId="47435"/>
    <cellStyle name="Comma 87" xfId="47346"/>
    <cellStyle name="Comma 87 2" xfId="47436"/>
    <cellStyle name="Comma 88" xfId="47376"/>
    <cellStyle name="Comma 89" xfId="47378"/>
    <cellStyle name="Comma 9" xfId="43"/>
    <cellStyle name="Comma 9 2" xfId="769"/>
    <cellStyle name="Comma 9 3" xfId="367"/>
    <cellStyle name="Comma 90" xfId="47379"/>
    <cellStyle name="Comma 91" xfId="47384"/>
    <cellStyle name="Comma 92" xfId="47385"/>
    <cellStyle name="Comma 93" xfId="47422"/>
    <cellStyle name="Comma 94" xfId="47427"/>
    <cellStyle name="Comma0" xfId="44"/>
    <cellStyle name="Comma0 10" xfId="1276"/>
    <cellStyle name="Comma0 10 2" xfId="1277"/>
    <cellStyle name="Comma0 11" xfId="1275"/>
    <cellStyle name="Comma0 11 2" xfId="47260"/>
    <cellStyle name="Comma0 12" xfId="47261"/>
    <cellStyle name="Comma0 13" xfId="47348"/>
    <cellStyle name="Comma0 2" xfId="45"/>
    <cellStyle name="Comma0 2 2" xfId="46"/>
    <cellStyle name="Comma0 2 2 2" xfId="595"/>
    <cellStyle name="Comma0 2 2 3" xfId="491"/>
    <cellStyle name="Comma0 2 2 4" xfId="369"/>
    <cellStyle name="Comma0 2 3" xfId="47"/>
    <cellStyle name="Comma0 2 3 2" xfId="594"/>
    <cellStyle name="Comma0 2 3 3" xfId="370"/>
    <cellStyle name="Comma0 2 4" xfId="490"/>
    <cellStyle name="Comma0 2 5" xfId="368"/>
    <cellStyle name="Comma0 3" xfId="48"/>
    <cellStyle name="Comma0 3 2" xfId="49"/>
    <cellStyle name="Comma0 3 2 2" xfId="596"/>
    <cellStyle name="Comma0 3 2 3" xfId="372"/>
    <cellStyle name="Comma0 3 3" xfId="492"/>
    <cellStyle name="Comma0 3 4" xfId="371"/>
    <cellStyle name="Comma0 4" xfId="50"/>
    <cellStyle name="Comma0 4 2" xfId="770"/>
    <cellStyle name="Comma0 4 3" xfId="373"/>
    <cellStyle name="Comma0 5" xfId="1278"/>
    <cellStyle name="Comma0 5 2" xfId="1279"/>
    <cellStyle name="Comma0 5 3" xfId="1280"/>
    <cellStyle name="Comma0 6" xfId="1281"/>
    <cellStyle name="Comma0 6 2" xfId="1282"/>
    <cellStyle name="Comma0 7" xfId="1283"/>
    <cellStyle name="Comma0 7 2" xfId="1284"/>
    <cellStyle name="Comma0 8" xfId="1285"/>
    <cellStyle name="Comma0 9" xfId="1286"/>
    <cellStyle name="Comma0 9 2" xfId="1287"/>
    <cellStyle name="Currency" xfId="51" builtinId="4"/>
    <cellStyle name="Currency 10" xfId="1289"/>
    <cellStyle name="Currency 10 2" xfId="1290"/>
    <cellStyle name="Currency 11" xfId="1291"/>
    <cellStyle name="Currency 11 2" xfId="1292"/>
    <cellStyle name="Currency 12" xfId="1293"/>
    <cellStyle name="Currency 13" xfId="1294"/>
    <cellStyle name="Currency 14" xfId="1288"/>
    <cellStyle name="Currency 14 2" xfId="47262"/>
    <cellStyle name="Currency 15" xfId="47263"/>
    <cellStyle name="Currency 16" xfId="47349"/>
    <cellStyle name="Currency 2" xfId="52"/>
    <cellStyle name="Currency 2 2" xfId="495"/>
    <cellStyle name="Currency 2 2 2" xfId="598"/>
    <cellStyle name="Currency 2 3" xfId="597"/>
    <cellStyle name="Currency 2 4" xfId="494"/>
    <cellStyle name="Currency 2 5" xfId="374"/>
    <cellStyle name="Currency 2 6" xfId="47392"/>
    <cellStyle name="Currency 3" xfId="53"/>
    <cellStyle name="Currency 3 2" xfId="599"/>
    <cellStyle name="Currency 3 3" xfId="496"/>
    <cellStyle name="Currency 3 4" xfId="375"/>
    <cellStyle name="Currency 4" xfId="54"/>
    <cellStyle name="Currency 4 2" xfId="493"/>
    <cellStyle name="Currency 4 3" xfId="376"/>
    <cellStyle name="Currency 5" xfId="896"/>
    <cellStyle name="Currency 5 2" xfId="1295"/>
    <cellStyle name="Currency 5 3" xfId="1296"/>
    <cellStyle name="Currency 6" xfId="1297"/>
    <cellStyle name="Currency 6 2" xfId="1298"/>
    <cellStyle name="Currency 6 3" xfId="47121"/>
    <cellStyle name="Currency 7" xfId="1299"/>
    <cellStyle name="Currency 7 2" xfId="1300"/>
    <cellStyle name="Currency 8" xfId="1301"/>
    <cellStyle name="Currency 8 2" xfId="1302"/>
    <cellStyle name="Currency 9" xfId="1303"/>
    <cellStyle name="Currency0" xfId="55"/>
    <cellStyle name="Currency0 10" xfId="1305"/>
    <cellStyle name="Currency0 10 2" xfId="1306"/>
    <cellStyle name="Currency0 11" xfId="1304"/>
    <cellStyle name="Currency0 11 2" xfId="47264"/>
    <cellStyle name="Currency0 12" xfId="1098"/>
    <cellStyle name="Currency0 13" xfId="31991"/>
    <cellStyle name="Currency0 14" xfId="897"/>
    <cellStyle name="Currency0 15" xfId="47350"/>
    <cellStyle name="Currency0 2" xfId="56"/>
    <cellStyle name="Currency0 2 2" xfId="57"/>
    <cellStyle name="Currency0 2 2 2" xfId="601"/>
    <cellStyle name="Currency0 2 2 3" xfId="498"/>
    <cellStyle name="Currency0 2 2 4" xfId="31989"/>
    <cellStyle name="Currency0 2 2 5" xfId="899"/>
    <cellStyle name="Currency0 2 2 6" xfId="378"/>
    <cellStyle name="Currency0 2 3" xfId="58"/>
    <cellStyle name="Currency0 2 3 2" xfId="600"/>
    <cellStyle name="Currency0 2 3 3" xfId="379"/>
    <cellStyle name="Currency0 2 4" xfId="497"/>
    <cellStyle name="Currency0 2 5" xfId="31990"/>
    <cellStyle name="Currency0 2 6" xfId="898"/>
    <cellStyle name="Currency0 2 7" xfId="377"/>
    <cellStyle name="Currency0 3" xfId="59"/>
    <cellStyle name="Currency0 3 2" xfId="60"/>
    <cellStyle name="Currency0 3 2 2" xfId="602"/>
    <cellStyle name="Currency0 3 2 3" xfId="381"/>
    <cellStyle name="Currency0 3 3" xfId="499"/>
    <cellStyle name="Currency0 3 4" xfId="32022"/>
    <cellStyle name="Currency0 3 5" xfId="900"/>
    <cellStyle name="Currency0 3 6" xfId="380"/>
    <cellStyle name="Currency0 4" xfId="61"/>
    <cellStyle name="Currency0 4 2" xfId="771"/>
    <cellStyle name="Currency0 4 3" xfId="382"/>
    <cellStyle name="Currency0 5" xfId="1307"/>
    <cellStyle name="Currency0 5 2" xfId="1308"/>
    <cellStyle name="Currency0 5 3" xfId="1309"/>
    <cellStyle name="Currency0 6" xfId="1310"/>
    <cellStyle name="Currency0 6 2" xfId="1311"/>
    <cellStyle name="Currency0 7" xfId="1312"/>
    <cellStyle name="Currency0 7 2" xfId="1313"/>
    <cellStyle name="Currency0 8" xfId="1314"/>
    <cellStyle name="Currency0 9" xfId="1315"/>
    <cellStyle name="Currency0 9 2" xfId="1316"/>
    <cellStyle name="Date" xfId="62"/>
    <cellStyle name="Date 10" xfId="1318"/>
    <cellStyle name="Date 10 2" xfId="1319"/>
    <cellStyle name="Date 11" xfId="1317"/>
    <cellStyle name="Date 11 2" xfId="47265"/>
    <cellStyle name="Date 12" xfId="47266"/>
    <cellStyle name="Date 13" xfId="47351"/>
    <cellStyle name="Date 2" xfId="63"/>
    <cellStyle name="Date 2 2" xfId="64"/>
    <cellStyle name="Date 2 2 2" xfId="604"/>
    <cellStyle name="Date 2 2 3" xfId="501"/>
    <cellStyle name="Date 2 2 4" xfId="384"/>
    <cellStyle name="Date 2 3" xfId="65"/>
    <cellStyle name="Date 2 3 2" xfId="603"/>
    <cellStyle name="Date 2 3 3" xfId="385"/>
    <cellStyle name="Date 2 4" xfId="500"/>
    <cellStyle name="Date 2 5" xfId="383"/>
    <cellStyle name="Date 3" xfId="66"/>
    <cellStyle name="Date 3 2" xfId="67"/>
    <cellStyle name="Date 3 2 2" xfId="605"/>
    <cellStyle name="Date 3 2 3" xfId="387"/>
    <cellStyle name="Date 3 3" xfId="502"/>
    <cellStyle name="Date 3 4" xfId="386"/>
    <cellStyle name="Date 4" xfId="68"/>
    <cellStyle name="Date 4 2" xfId="772"/>
    <cellStyle name="Date 4 3" xfId="388"/>
    <cellStyle name="Date 5" xfId="1320"/>
    <cellStyle name="Date 5 2" xfId="1321"/>
    <cellStyle name="Date 5 3" xfId="1322"/>
    <cellStyle name="Date 6" xfId="1323"/>
    <cellStyle name="Date 6 2" xfId="1324"/>
    <cellStyle name="Date 7" xfId="1325"/>
    <cellStyle name="Date 7 2" xfId="1326"/>
    <cellStyle name="Date 8" xfId="1327"/>
    <cellStyle name="Date 9" xfId="1328"/>
    <cellStyle name="Date 9 2" xfId="1329"/>
    <cellStyle name="Emphasis 1" xfId="353"/>
    <cellStyle name="Emphasis 2" xfId="354"/>
    <cellStyle name="Emphasis 3" xfId="355"/>
    <cellStyle name="Explanatory Text" xfId="69" builtinId="53" customBuiltin="1"/>
    <cellStyle name="Explanatory Text 2" xfId="692"/>
    <cellStyle name="Explanatory Text 2 2" xfId="1083"/>
    <cellStyle name="Explanatory Text 2 2 2" xfId="47166"/>
    <cellStyle name="Explanatory Text 2 3" xfId="31988"/>
    <cellStyle name="Explanatory Text 2 4" xfId="901"/>
    <cellStyle name="Explanatory Text 3" xfId="31903"/>
    <cellStyle name="Explanatory Text 3 2" xfId="47122"/>
    <cellStyle name="Fixed" xfId="70"/>
    <cellStyle name="Fixed 10" xfId="1331"/>
    <cellStyle name="Fixed 10 2" xfId="1332"/>
    <cellStyle name="Fixed 11" xfId="1330"/>
    <cellStyle name="Fixed 11 2" xfId="47267"/>
    <cellStyle name="Fixed 12" xfId="47268"/>
    <cellStyle name="Fixed 13" xfId="47352"/>
    <cellStyle name="Fixed 2" xfId="71"/>
    <cellStyle name="Fixed 2 2" xfId="72"/>
    <cellStyle name="Fixed 2 2 2" xfId="607"/>
    <cellStyle name="Fixed 2 2 3" xfId="504"/>
    <cellStyle name="Fixed 2 2 4" xfId="390"/>
    <cellStyle name="Fixed 2 3" xfId="73"/>
    <cellStyle name="Fixed 2 3 2" xfId="606"/>
    <cellStyle name="Fixed 2 3 3" xfId="391"/>
    <cellStyle name="Fixed 2 4" xfId="503"/>
    <cellStyle name="Fixed 2 5" xfId="389"/>
    <cellStyle name="Fixed 3" xfId="74"/>
    <cellStyle name="Fixed 3 2" xfId="75"/>
    <cellStyle name="Fixed 3 2 2" xfId="608"/>
    <cellStyle name="Fixed 3 2 3" xfId="393"/>
    <cellStyle name="Fixed 3 3" xfId="505"/>
    <cellStyle name="Fixed 3 4" xfId="392"/>
    <cellStyle name="Fixed 4" xfId="76"/>
    <cellStyle name="Fixed 4 2" xfId="773"/>
    <cellStyle name="Fixed 4 3" xfId="394"/>
    <cellStyle name="Fixed 5" xfId="1333"/>
    <cellStyle name="Fixed 5 2" xfId="1334"/>
    <cellStyle name="Fixed 5 3" xfId="1335"/>
    <cellStyle name="Fixed 6" xfId="1336"/>
    <cellStyle name="Fixed 6 2" xfId="1337"/>
    <cellStyle name="Fixed 7" xfId="1338"/>
    <cellStyle name="Fixed 7 2" xfId="1339"/>
    <cellStyle name="Fixed 8" xfId="1340"/>
    <cellStyle name="Fixed 9" xfId="1341"/>
    <cellStyle name="Fixed 9 2" xfId="1342"/>
    <cellStyle name="Good" xfId="77" builtinId="26" customBuiltin="1"/>
    <cellStyle name="Good 2" xfId="693"/>
    <cellStyle name="Good 2 2" xfId="1084"/>
    <cellStyle name="Good 2 2 2" xfId="47149"/>
    <cellStyle name="Good 2 3" xfId="32021"/>
    <cellStyle name="Good 2 4" xfId="902"/>
    <cellStyle name="Good 3" xfId="31904"/>
    <cellStyle name="Good 3 2" xfId="47204"/>
    <cellStyle name="Grey" xfId="78"/>
    <cellStyle name="Grey 2" xfId="79"/>
    <cellStyle name="Grey 3" xfId="80"/>
    <cellStyle name="Grey 4" xfId="47269"/>
    <cellStyle name="HEADER" xfId="81"/>
    <cellStyle name="HEADER 2" xfId="1100"/>
    <cellStyle name="HEADER 3" xfId="31987"/>
    <cellStyle name="HEADER 4" xfId="903"/>
    <cellStyle name="Header1" xfId="82"/>
    <cellStyle name="Header1 2" xfId="1101"/>
    <cellStyle name="Header1 3" xfId="32020"/>
    <cellStyle name="Header1 4" xfId="904"/>
    <cellStyle name="Header2" xfId="83"/>
    <cellStyle name="Header2 2" xfId="1102"/>
    <cellStyle name="Header2 3" xfId="31986"/>
    <cellStyle name="Header2 4" xfId="905"/>
    <cellStyle name="Heading 1" xfId="84" builtinId="16" customBuiltin="1"/>
    <cellStyle name="Heading 1 2" xfId="85"/>
    <cellStyle name="Heading 1 2 2" xfId="907"/>
    <cellStyle name="Heading 1 2 3" xfId="1103"/>
    <cellStyle name="Heading 1 2 3 2" xfId="47175"/>
    <cellStyle name="Heading 1 2 4" xfId="32019"/>
    <cellStyle name="Heading 1 2 5" xfId="906"/>
    <cellStyle name="Heading 1 3" xfId="694"/>
    <cellStyle name="Heading 1 3 10" xfId="908"/>
    <cellStyle name="Heading 1 3 2" xfId="1344"/>
    <cellStyle name="Heading 1 3 3" xfId="1345"/>
    <cellStyle name="Heading 1 3 4" xfId="1346"/>
    <cellStyle name="Heading 1 3 5" xfId="1347"/>
    <cellStyle name="Heading 1 3 6" xfId="1348"/>
    <cellStyle name="Heading 1 3 7" xfId="1343"/>
    <cellStyle name="Heading 1 3 8" xfId="1085"/>
    <cellStyle name="Heading 1 3 9" xfId="31985"/>
    <cellStyle name="Heading 1 4" xfId="482"/>
    <cellStyle name="Heading 1 4 2" xfId="32066"/>
    <cellStyle name="Heading 1 4 3" xfId="31905"/>
    <cellStyle name="Heading 1 4 4" xfId="47203"/>
    <cellStyle name="Heading 1 4 5" xfId="1349"/>
    <cellStyle name="Heading 1 5" xfId="1350"/>
    <cellStyle name="Heading 1 6" xfId="1351"/>
    <cellStyle name="Heading 1 7" xfId="1352"/>
    <cellStyle name="Heading 1 8" xfId="1353"/>
    <cellStyle name="Heading 1 9" xfId="1354"/>
    <cellStyle name="Heading 2" xfId="86" builtinId="17" customBuiltin="1"/>
    <cellStyle name="Heading 2 10" xfId="1355"/>
    <cellStyle name="Heading 2 11" xfId="47270"/>
    <cellStyle name="Heading 2 12" xfId="47271"/>
    <cellStyle name="Heading 2 2" xfId="87"/>
    <cellStyle name="Heading 2 2 2" xfId="88"/>
    <cellStyle name="Heading 2 2 2 2" xfId="910"/>
    <cellStyle name="Heading 2 2 3" xfId="1105"/>
    <cellStyle name="Heading 2 2 3 2" xfId="47170"/>
    <cellStyle name="Heading 2 2 4" xfId="31984"/>
    <cellStyle name="Heading 2 2 5" xfId="909"/>
    <cellStyle name="Heading 2 3" xfId="89"/>
    <cellStyle name="Heading 2 3 2" xfId="1104"/>
    <cellStyle name="Heading 2 3 3" xfId="31983"/>
    <cellStyle name="Heading 2 3 4" xfId="911"/>
    <cellStyle name="Heading 2 4" xfId="695"/>
    <cellStyle name="Heading 2 4 2" xfId="1357"/>
    <cellStyle name="Heading 2 4 3" xfId="1358"/>
    <cellStyle name="Heading 2 4 4" xfId="1359"/>
    <cellStyle name="Heading 2 4 5" xfId="1360"/>
    <cellStyle name="Heading 2 4 6" xfId="1361"/>
    <cellStyle name="Heading 2 4 7" xfId="1356"/>
    <cellStyle name="Heading 2 5" xfId="483"/>
    <cellStyle name="Heading 2 5 2" xfId="32067"/>
    <cellStyle name="Heading 2 5 3" xfId="31906"/>
    <cellStyle name="Heading 2 5 4" xfId="1362"/>
    <cellStyle name="Heading 2 6" xfId="1363"/>
    <cellStyle name="Heading 2 7" xfId="1364"/>
    <cellStyle name="Heading 2 8" xfId="1365"/>
    <cellStyle name="Heading 2 9" xfId="1366"/>
    <cellStyle name="Heading 3" xfId="90" builtinId="18" customBuiltin="1"/>
    <cellStyle name="Heading 3 2" xfId="696"/>
    <cellStyle name="Heading 3 2 10" xfId="912"/>
    <cellStyle name="Heading 3 2 2" xfId="1368"/>
    <cellStyle name="Heading 3 2 2 2" xfId="47169"/>
    <cellStyle name="Heading 3 2 3" xfId="1369"/>
    <cellStyle name="Heading 3 2 4" xfId="1370"/>
    <cellStyle name="Heading 3 2 5" xfId="1371"/>
    <cellStyle name="Heading 3 2 6" xfId="1372"/>
    <cellStyle name="Heading 3 2 7" xfId="1367"/>
    <cellStyle name="Heading 3 2 8" xfId="1086"/>
    <cellStyle name="Heading 3 2 9" xfId="31982"/>
    <cellStyle name="Heading 3 3" xfId="31907"/>
    <cellStyle name="Heading 3 3 2" xfId="47123"/>
    <cellStyle name="Heading 4" xfId="91" builtinId="19" customBuiltin="1"/>
    <cellStyle name="Heading 4 2" xfId="697"/>
    <cellStyle name="Heading 4 2 10" xfId="913"/>
    <cellStyle name="Heading 4 2 2" xfId="1374"/>
    <cellStyle name="Heading 4 2 2 2" xfId="47174"/>
    <cellStyle name="Heading 4 2 3" xfId="1375"/>
    <cellStyle name="Heading 4 2 4" xfId="1376"/>
    <cellStyle name="Heading 4 2 5" xfId="1377"/>
    <cellStyle name="Heading 4 2 6" xfId="1378"/>
    <cellStyle name="Heading 4 2 7" xfId="1373"/>
    <cellStyle name="Heading 4 2 8" xfId="1087"/>
    <cellStyle name="Heading 4 2 9" xfId="31981"/>
    <cellStyle name="Heading 4 3" xfId="31908"/>
    <cellStyle name="Heading 4 3 2" xfId="47202"/>
    <cellStyle name="Heading1" xfId="92"/>
    <cellStyle name="Heading1 10" xfId="1380"/>
    <cellStyle name="Heading1 10 2" xfId="1381"/>
    <cellStyle name="Heading1 11" xfId="1379"/>
    <cellStyle name="Heading1 11 2" xfId="47272"/>
    <cellStyle name="Heading1 12" xfId="47273"/>
    <cellStyle name="Heading1 13" xfId="47357"/>
    <cellStyle name="Heading1 2" xfId="93"/>
    <cellStyle name="Heading1 2 2" xfId="94"/>
    <cellStyle name="Heading1 2 2 2" xfId="610"/>
    <cellStyle name="Heading1 2 2 3" xfId="507"/>
    <cellStyle name="Heading1 2 2 4" xfId="396"/>
    <cellStyle name="Heading1 2 3" xfId="95"/>
    <cellStyle name="Heading1 2 3 2" xfId="609"/>
    <cellStyle name="Heading1 2 3 3" xfId="397"/>
    <cellStyle name="Heading1 2 4" xfId="506"/>
    <cellStyle name="Heading1 2 5" xfId="395"/>
    <cellStyle name="Heading1 3" xfId="96"/>
    <cellStyle name="Heading1 3 2" xfId="97"/>
    <cellStyle name="Heading1 3 2 2" xfId="611"/>
    <cellStyle name="Heading1 3 2 3" xfId="399"/>
    <cellStyle name="Heading1 3 3" xfId="508"/>
    <cellStyle name="Heading1 3 4" xfId="398"/>
    <cellStyle name="Heading1 4" xfId="98"/>
    <cellStyle name="Heading1 4 2" xfId="774"/>
    <cellStyle name="Heading1 4 3" xfId="400"/>
    <cellStyle name="Heading1 5" xfId="1382"/>
    <cellStyle name="Heading1 5 2" xfId="1383"/>
    <cellStyle name="Heading1 5 3" xfId="1384"/>
    <cellStyle name="Heading1 6" xfId="1385"/>
    <cellStyle name="Heading1 6 2" xfId="1386"/>
    <cellStyle name="Heading1 7" xfId="1387"/>
    <cellStyle name="Heading1 7 2" xfId="1388"/>
    <cellStyle name="Heading1 8" xfId="1389"/>
    <cellStyle name="Heading1 9" xfId="1390"/>
    <cellStyle name="Heading1 9 2" xfId="1391"/>
    <cellStyle name="Heading1_2011-10 LIEE Table 6 (2)" xfId="99"/>
    <cellStyle name="Heading2" xfId="100"/>
    <cellStyle name="Heading2 10" xfId="1393"/>
    <cellStyle name="Heading2 10 2" xfId="1394"/>
    <cellStyle name="Heading2 11" xfId="1392"/>
    <cellStyle name="Heading2 11 2" xfId="47274"/>
    <cellStyle name="Heading2 12" xfId="47275"/>
    <cellStyle name="Heading2 13" xfId="47359"/>
    <cellStyle name="Heading2 2" xfId="101"/>
    <cellStyle name="Heading2 2 2" xfId="102"/>
    <cellStyle name="Heading2 2 2 2" xfId="613"/>
    <cellStyle name="Heading2 2 2 3" xfId="510"/>
    <cellStyle name="Heading2 2 2 4" xfId="402"/>
    <cellStyle name="Heading2 2 3" xfId="103"/>
    <cellStyle name="Heading2 2 3 2" xfId="612"/>
    <cellStyle name="Heading2 2 3 3" xfId="403"/>
    <cellStyle name="Heading2 2 4" xfId="509"/>
    <cellStyle name="Heading2 2 5" xfId="401"/>
    <cellStyle name="Heading2 3" xfId="104"/>
    <cellStyle name="Heading2 3 2" xfId="105"/>
    <cellStyle name="Heading2 3 2 2" xfId="614"/>
    <cellStyle name="Heading2 3 2 3" xfId="405"/>
    <cellStyle name="Heading2 3 3" xfId="511"/>
    <cellStyle name="Heading2 3 4" xfId="404"/>
    <cellStyle name="Heading2 4" xfId="106"/>
    <cellStyle name="Heading2 4 2" xfId="775"/>
    <cellStyle name="Heading2 4 3" xfId="406"/>
    <cellStyle name="Heading2 5" xfId="1395"/>
    <cellStyle name="Heading2 5 2" xfId="1396"/>
    <cellStyle name="Heading2 5 3" xfId="1397"/>
    <cellStyle name="Heading2 6" xfId="1398"/>
    <cellStyle name="Heading2 6 2" xfId="1399"/>
    <cellStyle name="Heading2 7" xfId="1400"/>
    <cellStyle name="Heading2 7 2" xfId="1401"/>
    <cellStyle name="Heading2 8" xfId="1402"/>
    <cellStyle name="Heading2 9" xfId="1403"/>
    <cellStyle name="Heading2 9 2" xfId="1404"/>
    <cellStyle name="Heading2_2011-10 LIEE Table 6 (2)" xfId="107"/>
    <cellStyle name="Hidden" xfId="108"/>
    <cellStyle name="Hidden 2" xfId="615"/>
    <cellStyle name="Hidden 3" xfId="512"/>
    <cellStyle name="Hidden 4" xfId="407"/>
    <cellStyle name="HIGHLIGHT" xfId="109"/>
    <cellStyle name="HIGHLIGHT 2" xfId="1106"/>
    <cellStyle name="HIGHLIGHT 3" xfId="31980"/>
    <cellStyle name="HIGHLIGHT 4" xfId="914"/>
    <cellStyle name="Hyperlink 2" xfId="915"/>
    <cellStyle name="Input" xfId="110" builtinId="20" customBuiltin="1"/>
    <cellStyle name="Input [yellow]" xfId="111"/>
    <cellStyle name="Input [yellow] 2" xfId="112"/>
    <cellStyle name="Input [yellow] 3" xfId="113"/>
    <cellStyle name="Input [yellow] 4" xfId="47276"/>
    <cellStyle name="Input 10" xfId="16782"/>
    <cellStyle name="Input 11" xfId="47099"/>
    <cellStyle name="Input 2" xfId="698"/>
    <cellStyle name="Input 2 10" xfId="916"/>
    <cellStyle name="Input 2 2" xfId="1406"/>
    <cellStyle name="Input 2 2 2" xfId="47159"/>
    <cellStyle name="Input 2 3" xfId="1407"/>
    <cellStyle name="Input 2 4" xfId="1408"/>
    <cellStyle name="Input 2 5" xfId="1409"/>
    <cellStyle name="Input 2 6" xfId="1410"/>
    <cellStyle name="Input 2 7" xfId="1405"/>
    <cellStyle name="Input 2 8" xfId="1088"/>
    <cellStyle name="Input 2 9" xfId="31979"/>
    <cellStyle name="Input 3" xfId="917"/>
    <cellStyle name="Input 3 2" xfId="1411"/>
    <cellStyle name="Input 3 2 2" xfId="47249"/>
    <cellStyle name="Input 3 3" xfId="31978"/>
    <cellStyle name="Input 4" xfId="918"/>
    <cellStyle name="Input 4 2" xfId="1412"/>
    <cellStyle name="Input 4 3" xfId="31977"/>
    <cellStyle name="Input 5" xfId="919"/>
    <cellStyle name="Input 5 2" xfId="1413"/>
    <cellStyle name="Input 6" xfId="920"/>
    <cellStyle name="Input 6 2" xfId="1414"/>
    <cellStyle name="Input 7" xfId="1415"/>
    <cellStyle name="Input 7 2" xfId="47241"/>
    <cellStyle name="Input 8" xfId="3344"/>
    <cellStyle name="Input 9" xfId="16784"/>
    <cellStyle name="Linked Cell" xfId="114" builtinId="24" customBuiltin="1"/>
    <cellStyle name="Linked Cell 2" xfId="699"/>
    <cellStyle name="Linked Cell 2 2" xfId="1089"/>
    <cellStyle name="Linked Cell 2 2 2" xfId="47168"/>
    <cellStyle name="Linked Cell 2 3" xfId="31976"/>
    <cellStyle name="Linked Cell 2 4" xfId="921"/>
    <cellStyle name="Linked Cell 3" xfId="31909"/>
    <cellStyle name="Linked Cell 3 2" xfId="47201"/>
    <cellStyle name="Neutral" xfId="115" builtinId="28" customBuiltin="1"/>
    <cellStyle name="Neutral 2" xfId="700"/>
    <cellStyle name="Neutral 2 2" xfId="1090"/>
    <cellStyle name="Neutral 2 2 2" xfId="47191"/>
    <cellStyle name="Neutral 2 3" xfId="31975"/>
    <cellStyle name="Neutral 2 4" xfId="922"/>
    <cellStyle name="Neutral 3" xfId="31910"/>
    <cellStyle name="Neutral 3 2" xfId="47200"/>
    <cellStyle name="no dec" xfId="116"/>
    <cellStyle name="no dec 2" xfId="117"/>
    <cellStyle name="no dec 2 2" xfId="923"/>
    <cellStyle name="no dec_2011-12 LIEE Table 1 Updated budget" xfId="118"/>
    <cellStyle name="Normal" xfId="0" builtinId="0"/>
    <cellStyle name="Normal - Style1" xfId="119"/>
    <cellStyle name="Normal - Style1 2" xfId="120"/>
    <cellStyle name="Normal - Style1 2 2" xfId="924"/>
    <cellStyle name="Normal - Style1_2011-12 LIEE Table 1 Updated budget" xfId="121"/>
    <cellStyle name="Normal 10" xfId="715"/>
    <cellStyle name="Normal 10 2" xfId="330"/>
    <cellStyle name="Normal 10 2 2" xfId="851"/>
    <cellStyle name="Normal 10 2 3" xfId="736"/>
    <cellStyle name="Normal 10 3" xfId="757"/>
    <cellStyle name="Normal 10 3 2" xfId="1416"/>
    <cellStyle name="Normal 10 4" xfId="31974"/>
    <cellStyle name="Normal 100" xfId="16779"/>
    <cellStyle name="Normal 101" xfId="16783"/>
    <cellStyle name="Normal 102" xfId="11756"/>
    <cellStyle name="Normal 102 2" xfId="42081"/>
    <cellStyle name="Normal 102 3" xfId="26857"/>
    <cellStyle name="Normal 103" xfId="11761"/>
    <cellStyle name="Normal 103 2" xfId="42085"/>
    <cellStyle name="Normal 103 3" xfId="26861"/>
    <cellStyle name="Normal 104" xfId="11759"/>
    <cellStyle name="Normal 104 2" xfId="42083"/>
    <cellStyle name="Normal 104 3" xfId="26859"/>
    <cellStyle name="Normal 105" xfId="11758"/>
    <cellStyle name="Normal 105 2" xfId="42082"/>
    <cellStyle name="Normal 105 3" xfId="26858"/>
    <cellStyle name="Normal 106" xfId="6734"/>
    <cellStyle name="Normal 107" xfId="6739"/>
    <cellStyle name="Normal 108" xfId="8419"/>
    <cellStyle name="Normal 109" xfId="6736"/>
    <cellStyle name="Normal 11" xfId="716"/>
    <cellStyle name="Normal 11 2" xfId="737"/>
    <cellStyle name="Normal 11 2 2" xfId="31971"/>
    <cellStyle name="Normal 11 3" xfId="758"/>
    <cellStyle name="Normal 11 3 2" xfId="31933"/>
    <cellStyle name="Normal 11 4" xfId="925"/>
    <cellStyle name="Normal 110" xfId="16816"/>
    <cellStyle name="Normal 111" xfId="16811"/>
    <cellStyle name="Normal 112" xfId="16798"/>
    <cellStyle name="Normal 113" xfId="16805"/>
    <cellStyle name="Normal 114" xfId="16802"/>
    <cellStyle name="Normal 115" xfId="16818"/>
    <cellStyle name="Normal 116" xfId="16810"/>
    <cellStyle name="Normal 117" xfId="16803"/>
    <cellStyle name="Normal 118" xfId="16808"/>
    <cellStyle name="Normal 119" xfId="16801"/>
    <cellStyle name="Normal 12" xfId="717"/>
    <cellStyle name="Normal 12 2" xfId="738"/>
    <cellStyle name="Normal 12 3" xfId="759"/>
    <cellStyle name="Normal 12 4" xfId="926"/>
    <cellStyle name="Normal 120" xfId="16814"/>
    <cellStyle name="Normal 121" xfId="16825"/>
    <cellStyle name="Normal 122" xfId="16821"/>
    <cellStyle name="Normal 123" xfId="32044"/>
    <cellStyle name="Normal 124" xfId="32058"/>
    <cellStyle name="Normal 125" xfId="47102"/>
    <cellStyle name="Normal 126" xfId="47098"/>
    <cellStyle name="Normal 127" xfId="47104"/>
    <cellStyle name="Normal 128" xfId="47105"/>
    <cellStyle name="Normal 129" xfId="31874"/>
    <cellStyle name="Normal 129 2" xfId="47252"/>
    <cellStyle name="Normal 13" xfId="718"/>
    <cellStyle name="Normal 13 2" xfId="739"/>
    <cellStyle name="Normal 13 3" xfId="760"/>
    <cellStyle name="Normal 13 4" xfId="927"/>
    <cellStyle name="Normal 130" xfId="47113"/>
    <cellStyle name="Normal 131" xfId="47251"/>
    <cellStyle name="Normal 132" xfId="47250"/>
    <cellStyle name="Normal 133" xfId="47255"/>
    <cellStyle name="Normal 134" xfId="47256"/>
    <cellStyle name="Normal 135" xfId="856"/>
    <cellStyle name="Normal 136" xfId="47257"/>
    <cellStyle name="Normal 137" xfId="47338"/>
    <cellStyle name="Normal 138" xfId="47389"/>
    <cellStyle name="Normal 139" xfId="47390"/>
    <cellStyle name="Normal 14" xfId="761"/>
    <cellStyle name="Normal 14 2" xfId="853"/>
    <cellStyle name="Normal 140" xfId="47397"/>
    <cellStyle name="Normal 141" xfId="47398"/>
    <cellStyle name="Normal 142" xfId="47399"/>
    <cellStyle name="Normal 143" xfId="47401"/>
    <cellStyle name="Normal 144" xfId="47400"/>
    <cellStyle name="Normal 145" xfId="47406"/>
    <cellStyle name="Normal 146" xfId="47407"/>
    <cellStyle name="Normal 147" xfId="47337"/>
    <cellStyle name="Normal 148" xfId="47424"/>
    <cellStyle name="Normal 15" xfId="480"/>
    <cellStyle name="Normal 15 2" xfId="928"/>
    <cellStyle name="Normal 16" xfId="805"/>
    <cellStyle name="Normal 16 2" xfId="929"/>
    <cellStyle name="Normal 17" xfId="852"/>
    <cellStyle name="Normal 17 2" xfId="1417"/>
    <cellStyle name="Normal 17 3" xfId="1418"/>
    <cellStyle name="Normal 17 4" xfId="930"/>
    <cellStyle name="Normal 18" xfId="931"/>
    <cellStyle name="Normal 18 2" xfId="1419"/>
    <cellStyle name="Normal 18 2 10" xfId="6749"/>
    <cellStyle name="Normal 18 2 10 2" xfId="37077"/>
    <cellStyle name="Normal 18 2 10 3" xfId="21853"/>
    <cellStyle name="Normal 18 2 11" xfId="32068"/>
    <cellStyle name="Normal 18 2 12" xfId="16838"/>
    <cellStyle name="Normal 18 2 2" xfId="1713"/>
    <cellStyle name="Normal 18 2 2 10" xfId="32120"/>
    <cellStyle name="Normal 18 2 2 11" xfId="16892"/>
    <cellStyle name="Normal 18 2 2 2" xfId="1821"/>
    <cellStyle name="Normal 18 2 2 2 10" xfId="16996"/>
    <cellStyle name="Normal 18 2 2 2 2" xfId="2038"/>
    <cellStyle name="Normal 18 2 2 2 2 2" xfId="2459"/>
    <cellStyle name="Normal 18 2 2 2 2 2 2" xfId="3298"/>
    <cellStyle name="Normal 18 2 2 2 2 2 2 2" xfId="4988"/>
    <cellStyle name="Normal 18 2 2 2 2 2 2 2 2" xfId="15061"/>
    <cellStyle name="Normal 18 2 2 2 2 2 2 2 2 2" xfId="45383"/>
    <cellStyle name="Normal 18 2 2 2 2 2 2 2 2 3" xfId="30159"/>
    <cellStyle name="Normal 18 2 2 2 2 2 2 2 3" xfId="10041"/>
    <cellStyle name="Normal 18 2 2 2 2 2 2 2 3 2" xfId="40366"/>
    <cellStyle name="Normal 18 2 2 2 2 2 2 2 3 3" xfId="25142"/>
    <cellStyle name="Normal 18 2 2 2 2 2 2 2 4" xfId="35353"/>
    <cellStyle name="Normal 18 2 2 2 2 2 2 2 5" xfId="20129"/>
    <cellStyle name="Normal 18 2 2 2 2 2 2 3" xfId="6680"/>
    <cellStyle name="Normal 18 2 2 2 2 2 2 3 2" xfId="16732"/>
    <cellStyle name="Normal 18 2 2 2 2 2 2 3 2 2" xfId="47054"/>
    <cellStyle name="Normal 18 2 2 2 2 2 2 3 2 3" xfId="31830"/>
    <cellStyle name="Normal 18 2 2 2 2 2 2 3 3" xfId="11712"/>
    <cellStyle name="Normal 18 2 2 2 2 2 2 3 3 2" xfId="42037"/>
    <cellStyle name="Normal 18 2 2 2 2 2 2 3 3 3" xfId="26813"/>
    <cellStyle name="Normal 18 2 2 2 2 2 2 3 4" xfId="37024"/>
    <cellStyle name="Normal 18 2 2 2 2 2 2 3 5" xfId="21800"/>
    <cellStyle name="Normal 18 2 2 2 2 2 2 4" xfId="13390"/>
    <cellStyle name="Normal 18 2 2 2 2 2 2 4 2" xfId="43712"/>
    <cellStyle name="Normal 18 2 2 2 2 2 2 4 3" xfId="28488"/>
    <cellStyle name="Normal 18 2 2 2 2 2 2 5" xfId="8369"/>
    <cellStyle name="Normal 18 2 2 2 2 2 2 5 2" xfId="38695"/>
    <cellStyle name="Normal 18 2 2 2 2 2 2 5 3" xfId="23471"/>
    <cellStyle name="Normal 18 2 2 2 2 2 2 6" xfId="33683"/>
    <cellStyle name="Normal 18 2 2 2 2 2 2 7" xfId="18458"/>
    <cellStyle name="Normal 18 2 2 2 2 2 3" xfId="4151"/>
    <cellStyle name="Normal 18 2 2 2 2 2 3 2" xfId="14225"/>
    <cellStyle name="Normal 18 2 2 2 2 2 3 2 2" xfId="44547"/>
    <cellStyle name="Normal 18 2 2 2 2 2 3 2 3" xfId="29323"/>
    <cellStyle name="Normal 18 2 2 2 2 2 3 3" xfId="9205"/>
    <cellStyle name="Normal 18 2 2 2 2 2 3 3 2" xfId="39530"/>
    <cellStyle name="Normal 18 2 2 2 2 2 3 3 3" xfId="24306"/>
    <cellStyle name="Normal 18 2 2 2 2 2 3 4" xfId="34517"/>
    <cellStyle name="Normal 18 2 2 2 2 2 3 5" xfId="19293"/>
    <cellStyle name="Normal 18 2 2 2 2 2 4" xfId="5844"/>
    <cellStyle name="Normal 18 2 2 2 2 2 4 2" xfId="15896"/>
    <cellStyle name="Normal 18 2 2 2 2 2 4 2 2" xfId="46218"/>
    <cellStyle name="Normal 18 2 2 2 2 2 4 2 3" xfId="30994"/>
    <cellStyle name="Normal 18 2 2 2 2 2 4 3" xfId="10876"/>
    <cellStyle name="Normal 18 2 2 2 2 2 4 3 2" xfId="41201"/>
    <cellStyle name="Normal 18 2 2 2 2 2 4 3 3" xfId="25977"/>
    <cellStyle name="Normal 18 2 2 2 2 2 4 4" xfId="36188"/>
    <cellStyle name="Normal 18 2 2 2 2 2 4 5" xfId="20964"/>
    <cellStyle name="Normal 18 2 2 2 2 2 5" xfId="12554"/>
    <cellStyle name="Normal 18 2 2 2 2 2 5 2" xfId="42876"/>
    <cellStyle name="Normal 18 2 2 2 2 2 5 3" xfId="27652"/>
    <cellStyle name="Normal 18 2 2 2 2 2 6" xfId="7533"/>
    <cellStyle name="Normal 18 2 2 2 2 2 6 2" xfId="37859"/>
    <cellStyle name="Normal 18 2 2 2 2 2 6 3" xfId="22635"/>
    <cellStyle name="Normal 18 2 2 2 2 2 7" xfId="32847"/>
    <cellStyle name="Normal 18 2 2 2 2 2 8" xfId="17622"/>
    <cellStyle name="Normal 18 2 2 2 2 3" xfId="2880"/>
    <cellStyle name="Normal 18 2 2 2 2 3 2" xfId="4570"/>
    <cellStyle name="Normal 18 2 2 2 2 3 2 2" xfId="14643"/>
    <cellStyle name="Normal 18 2 2 2 2 3 2 2 2" xfId="44965"/>
    <cellStyle name="Normal 18 2 2 2 2 3 2 2 3" xfId="29741"/>
    <cellStyle name="Normal 18 2 2 2 2 3 2 3" xfId="9623"/>
    <cellStyle name="Normal 18 2 2 2 2 3 2 3 2" xfId="39948"/>
    <cellStyle name="Normal 18 2 2 2 2 3 2 3 3" xfId="24724"/>
    <cellStyle name="Normal 18 2 2 2 2 3 2 4" xfId="34935"/>
    <cellStyle name="Normal 18 2 2 2 2 3 2 5" xfId="19711"/>
    <cellStyle name="Normal 18 2 2 2 2 3 3" xfId="6262"/>
    <cellStyle name="Normal 18 2 2 2 2 3 3 2" xfId="16314"/>
    <cellStyle name="Normal 18 2 2 2 2 3 3 2 2" xfId="46636"/>
    <cellStyle name="Normal 18 2 2 2 2 3 3 2 3" xfId="31412"/>
    <cellStyle name="Normal 18 2 2 2 2 3 3 3" xfId="11294"/>
    <cellStyle name="Normal 18 2 2 2 2 3 3 3 2" xfId="41619"/>
    <cellStyle name="Normal 18 2 2 2 2 3 3 3 3" xfId="26395"/>
    <cellStyle name="Normal 18 2 2 2 2 3 3 4" xfId="36606"/>
    <cellStyle name="Normal 18 2 2 2 2 3 3 5" xfId="21382"/>
    <cellStyle name="Normal 18 2 2 2 2 3 4" xfId="12972"/>
    <cellStyle name="Normal 18 2 2 2 2 3 4 2" xfId="43294"/>
    <cellStyle name="Normal 18 2 2 2 2 3 4 3" xfId="28070"/>
    <cellStyle name="Normal 18 2 2 2 2 3 5" xfId="7951"/>
    <cellStyle name="Normal 18 2 2 2 2 3 5 2" xfId="38277"/>
    <cellStyle name="Normal 18 2 2 2 2 3 5 3" xfId="23053"/>
    <cellStyle name="Normal 18 2 2 2 2 3 6" xfId="33265"/>
    <cellStyle name="Normal 18 2 2 2 2 3 7" xfId="18040"/>
    <cellStyle name="Normal 18 2 2 2 2 4" xfId="3733"/>
    <cellStyle name="Normal 18 2 2 2 2 4 2" xfId="13807"/>
    <cellStyle name="Normal 18 2 2 2 2 4 2 2" xfId="44129"/>
    <cellStyle name="Normal 18 2 2 2 2 4 2 3" xfId="28905"/>
    <cellStyle name="Normal 18 2 2 2 2 4 3" xfId="8787"/>
    <cellStyle name="Normal 18 2 2 2 2 4 3 2" xfId="39112"/>
    <cellStyle name="Normal 18 2 2 2 2 4 3 3" xfId="23888"/>
    <cellStyle name="Normal 18 2 2 2 2 4 4" xfId="34099"/>
    <cellStyle name="Normal 18 2 2 2 2 4 5" xfId="18875"/>
    <cellStyle name="Normal 18 2 2 2 2 5" xfId="5426"/>
    <cellStyle name="Normal 18 2 2 2 2 5 2" xfId="15478"/>
    <cellStyle name="Normal 18 2 2 2 2 5 2 2" xfId="45800"/>
    <cellStyle name="Normal 18 2 2 2 2 5 2 3" xfId="30576"/>
    <cellStyle name="Normal 18 2 2 2 2 5 3" xfId="10458"/>
    <cellStyle name="Normal 18 2 2 2 2 5 3 2" xfId="40783"/>
    <cellStyle name="Normal 18 2 2 2 2 5 3 3" xfId="25559"/>
    <cellStyle name="Normal 18 2 2 2 2 5 4" xfId="35770"/>
    <cellStyle name="Normal 18 2 2 2 2 5 5" xfId="20546"/>
    <cellStyle name="Normal 18 2 2 2 2 6" xfId="12136"/>
    <cellStyle name="Normal 18 2 2 2 2 6 2" xfId="42458"/>
    <cellStyle name="Normal 18 2 2 2 2 6 3" xfId="27234"/>
    <cellStyle name="Normal 18 2 2 2 2 7" xfId="7115"/>
    <cellStyle name="Normal 18 2 2 2 2 7 2" xfId="37441"/>
    <cellStyle name="Normal 18 2 2 2 2 7 3" xfId="22217"/>
    <cellStyle name="Normal 18 2 2 2 2 8" xfId="32429"/>
    <cellStyle name="Normal 18 2 2 2 2 9" xfId="17204"/>
    <cellStyle name="Normal 18 2 2 2 3" xfId="2251"/>
    <cellStyle name="Normal 18 2 2 2 3 2" xfId="3090"/>
    <cellStyle name="Normal 18 2 2 2 3 2 2" xfId="4780"/>
    <cellStyle name="Normal 18 2 2 2 3 2 2 2" xfId="14853"/>
    <cellStyle name="Normal 18 2 2 2 3 2 2 2 2" xfId="45175"/>
    <cellStyle name="Normal 18 2 2 2 3 2 2 2 3" xfId="29951"/>
    <cellStyle name="Normal 18 2 2 2 3 2 2 3" xfId="9833"/>
    <cellStyle name="Normal 18 2 2 2 3 2 2 3 2" xfId="40158"/>
    <cellStyle name="Normal 18 2 2 2 3 2 2 3 3" xfId="24934"/>
    <cellStyle name="Normal 18 2 2 2 3 2 2 4" xfId="35145"/>
    <cellStyle name="Normal 18 2 2 2 3 2 2 5" xfId="19921"/>
    <cellStyle name="Normal 18 2 2 2 3 2 3" xfId="6472"/>
    <cellStyle name="Normal 18 2 2 2 3 2 3 2" xfId="16524"/>
    <cellStyle name="Normal 18 2 2 2 3 2 3 2 2" xfId="46846"/>
    <cellStyle name="Normal 18 2 2 2 3 2 3 2 3" xfId="31622"/>
    <cellStyle name="Normal 18 2 2 2 3 2 3 3" xfId="11504"/>
    <cellStyle name="Normal 18 2 2 2 3 2 3 3 2" xfId="41829"/>
    <cellStyle name="Normal 18 2 2 2 3 2 3 3 3" xfId="26605"/>
    <cellStyle name="Normal 18 2 2 2 3 2 3 4" xfId="36816"/>
    <cellStyle name="Normal 18 2 2 2 3 2 3 5" xfId="21592"/>
    <cellStyle name="Normal 18 2 2 2 3 2 4" xfId="13182"/>
    <cellStyle name="Normal 18 2 2 2 3 2 4 2" xfId="43504"/>
    <cellStyle name="Normal 18 2 2 2 3 2 4 3" xfId="28280"/>
    <cellStyle name="Normal 18 2 2 2 3 2 5" xfId="8161"/>
    <cellStyle name="Normal 18 2 2 2 3 2 5 2" xfId="38487"/>
    <cellStyle name="Normal 18 2 2 2 3 2 5 3" xfId="23263"/>
    <cellStyle name="Normal 18 2 2 2 3 2 6" xfId="33475"/>
    <cellStyle name="Normal 18 2 2 2 3 2 7" xfId="18250"/>
    <cellStyle name="Normal 18 2 2 2 3 3" xfId="3943"/>
    <cellStyle name="Normal 18 2 2 2 3 3 2" xfId="14017"/>
    <cellStyle name="Normal 18 2 2 2 3 3 2 2" xfId="44339"/>
    <cellStyle name="Normal 18 2 2 2 3 3 2 3" xfId="29115"/>
    <cellStyle name="Normal 18 2 2 2 3 3 3" xfId="8997"/>
    <cellStyle name="Normal 18 2 2 2 3 3 3 2" xfId="39322"/>
    <cellStyle name="Normal 18 2 2 2 3 3 3 3" xfId="24098"/>
    <cellStyle name="Normal 18 2 2 2 3 3 4" xfId="34309"/>
    <cellStyle name="Normal 18 2 2 2 3 3 5" xfId="19085"/>
    <cellStyle name="Normal 18 2 2 2 3 4" xfId="5636"/>
    <cellStyle name="Normal 18 2 2 2 3 4 2" xfId="15688"/>
    <cellStyle name="Normal 18 2 2 2 3 4 2 2" xfId="46010"/>
    <cellStyle name="Normal 18 2 2 2 3 4 2 3" xfId="30786"/>
    <cellStyle name="Normal 18 2 2 2 3 4 3" xfId="10668"/>
    <cellStyle name="Normal 18 2 2 2 3 4 3 2" xfId="40993"/>
    <cellStyle name="Normal 18 2 2 2 3 4 3 3" xfId="25769"/>
    <cellStyle name="Normal 18 2 2 2 3 4 4" xfId="35980"/>
    <cellStyle name="Normal 18 2 2 2 3 4 5" xfId="20756"/>
    <cellStyle name="Normal 18 2 2 2 3 5" xfId="12346"/>
    <cellStyle name="Normal 18 2 2 2 3 5 2" xfId="42668"/>
    <cellStyle name="Normal 18 2 2 2 3 5 3" xfId="27444"/>
    <cellStyle name="Normal 18 2 2 2 3 6" xfId="7325"/>
    <cellStyle name="Normal 18 2 2 2 3 6 2" xfId="37651"/>
    <cellStyle name="Normal 18 2 2 2 3 6 3" xfId="22427"/>
    <cellStyle name="Normal 18 2 2 2 3 7" xfId="32639"/>
    <cellStyle name="Normal 18 2 2 2 3 8" xfId="17414"/>
    <cellStyle name="Normal 18 2 2 2 4" xfId="2672"/>
    <cellStyle name="Normal 18 2 2 2 4 2" xfId="4362"/>
    <cellStyle name="Normal 18 2 2 2 4 2 2" xfId="14435"/>
    <cellStyle name="Normal 18 2 2 2 4 2 2 2" xfId="44757"/>
    <cellStyle name="Normal 18 2 2 2 4 2 2 3" xfId="29533"/>
    <cellStyle name="Normal 18 2 2 2 4 2 3" xfId="9415"/>
    <cellStyle name="Normal 18 2 2 2 4 2 3 2" xfId="39740"/>
    <cellStyle name="Normal 18 2 2 2 4 2 3 3" xfId="24516"/>
    <cellStyle name="Normal 18 2 2 2 4 2 4" xfId="34727"/>
    <cellStyle name="Normal 18 2 2 2 4 2 5" xfId="19503"/>
    <cellStyle name="Normal 18 2 2 2 4 3" xfId="6054"/>
    <cellStyle name="Normal 18 2 2 2 4 3 2" xfId="16106"/>
    <cellStyle name="Normal 18 2 2 2 4 3 2 2" xfId="46428"/>
    <cellStyle name="Normal 18 2 2 2 4 3 2 3" xfId="31204"/>
    <cellStyle name="Normal 18 2 2 2 4 3 3" xfId="11086"/>
    <cellStyle name="Normal 18 2 2 2 4 3 3 2" xfId="41411"/>
    <cellStyle name="Normal 18 2 2 2 4 3 3 3" xfId="26187"/>
    <cellStyle name="Normal 18 2 2 2 4 3 4" xfId="36398"/>
    <cellStyle name="Normal 18 2 2 2 4 3 5" xfId="21174"/>
    <cellStyle name="Normal 18 2 2 2 4 4" xfId="12764"/>
    <cellStyle name="Normal 18 2 2 2 4 4 2" xfId="43086"/>
    <cellStyle name="Normal 18 2 2 2 4 4 3" xfId="27862"/>
    <cellStyle name="Normal 18 2 2 2 4 5" xfId="7743"/>
    <cellStyle name="Normal 18 2 2 2 4 5 2" xfId="38069"/>
    <cellStyle name="Normal 18 2 2 2 4 5 3" xfId="22845"/>
    <cellStyle name="Normal 18 2 2 2 4 6" xfId="33057"/>
    <cellStyle name="Normal 18 2 2 2 4 7" xfId="17832"/>
    <cellStyle name="Normal 18 2 2 2 5" xfId="3525"/>
    <cellStyle name="Normal 18 2 2 2 5 2" xfId="13599"/>
    <cellStyle name="Normal 18 2 2 2 5 2 2" xfId="43921"/>
    <cellStyle name="Normal 18 2 2 2 5 2 3" xfId="28697"/>
    <cellStyle name="Normal 18 2 2 2 5 3" xfId="8579"/>
    <cellStyle name="Normal 18 2 2 2 5 3 2" xfId="38904"/>
    <cellStyle name="Normal 18 2 2 2 5 3 3" xfId="23680"/>
    <cellStyle name="Normal 18 2 2 2 5 4" xfId="33891"/>
    <cellStyle name="Normal 18 2 2 2 5 5" xfId="18667"/>
    <cellStyle name="Normal 18 2 2 2 6" xfId="5218"/>
    <cellStyle name="Normal 18 2 2 2 6 2" xfId="15270"/>
    <cellStyle name="Normal 18 2 2 2 6 2 2" xfId="45592"/>
    <cellStyle name="Normal 18 2 2 2 6 2 3" xfId="30368"/>
    <cellStyle name="Normal 18 2 2 2 6 3" xfId="10250"/>
    <cellStyle name="Normal 18 2 2 2 6 3 2" xfId="40575"/>
    <cellStyle name="Normal 18 2 2 2 6 3 3" xfId="25351"/>
    <cellStyle name="Normal 18 2 2 2 6 4" xfId="35562"/>
    <cellStyle name="Normal 18 2 2 2 6 5" xfId="20338"/>
    <cellStyle name="Normal 18 2 2 2 7" xfId="11928"/>
    <cellStyle name="Normal 18 2 2 2 7 2" xfId="42250"/>
    <cellStyle name="Normal 18 2 2 2 7 3" xfId="27026"/>
    <cellStyle name="Normal 18 2 2 2 8" xfId="6907"/>
    <cellStyle name="Normal 18 2 2 2 8 2" xfId="37233"/>
    <cellStyle name="Normal 18 2 2 2 8 3" xfId="22009"/>
    <cellStyle name="Normal 18 2 2 2 9" xfId="32221"/>
    <cellStyle name="Normal 18 2 2 3" xfId="1934"/>
    <cellStyle name="Normal 18 2 2 3 2" xfId="2355"/>
    <cellStyle name="Normal 18 2 2 3 2 2" xfId="3194"/>
    <cellStyle name="Normal 18 2 2 3 2 2 2" xfId="4884"/>
    <cellStyle name="Normal 18 2 2 3 2 2 2 2" xfId="14957"/>
    <cellStyle name="Normal 18 2 2 3 2 2 2 2 2" xfId="45279"/>
    <cellStyle name="Normal 18 2 2 3 2 2 2 2 3" xfId="30055"/>
    <cellStyle name="Normal 18 2 2 3 2 2 2 3" xfId="9937"/>
    <cellStyle name="Normal 18 2 2 3 2 2 2 3 2" xfId="40262"/>
    <cellStyle name="Normal 18 2 2 3 2 2 2 3 3" xfId="25038"/>
    <cellStyle name="Normal 18 2 2 3 2 2 2 4" xfId="35249"/>
    <cellStyle name="Normal 18 2 2 3 2 2 2 5" xfId="20025"/>
    <cellStyle name="Normal 18 2 2 3 2 2 3" xfId="6576"/>
    <cellStyle name="Normal 18 2 2 3 2 2 3 2" xfId="16628"/>
    <cellStyle name="Normal 18 2 2 3 2 2 3 2 2" xfId="46950"/>
    <cellStyle name="Normal 18 2 2 3 2 2 3 2 3" xfId="31726"/>
    <cellStyle name="Normal 18 2 2 3 2 2 3 3" xfId="11608"/>
    <cellStyle name="Normal 18 2 2 3 2 2 3 3 2" xfId="41933"/>
    <cellStyle name="Normal 18 2 2 3 2 2 3 3 3" xfId="26709"/>
    <cellStyle name="Normal 18 2 2 3 2 2 3 4" xfId="36920"/>
    <cellStyle name="Normal 18 2 2 3 2 2 3 5" xfId="21696"/>
    <cellStyle name="Normal 18 2 2 3 2 2 4" xfId="13286"/>
    <cellStyle name="Normal 18 2 2 3 2 2 4 2" xfId="43608"/>
    <cellStyle name="Normal 18 2 2 3 2 2 4 3" xfId="28384"/>
    <cellStyle name="Normal 18 2 2 3 2 2 5" xfId="8265"/>
    <cellStyle name="Normal 18 2 2 3 2 2 5 2" xfId="38591"/>
    <cellStyle name="Normal 18 2 2 3 2 2 5 3" xfId="23367"/>
    <cellStyle name="Normal 18 2 2 3 2 2 6" xfId="33579"/>
    <cellStyle name="Normal 18 2 2 3 2 2 7" xfId="18354"/>
    <cellStyle name="Normal 18 2 2 3 2 3" xfId="4047"/>
    <cellStyle name="Normal 18 2 2 3 2 3 2" xfId="14121"/>
    <cellStyle name="Normal 18 2 2 3 2 3 2 2" xfId="44443"/>
    <cellStyle name="Normal 18 2 2 3 2 3 2 3" xfId="29219"/>
    <cellStyle name="Normal 18 2 2 3 2 3 3" xfId="9101"/>
    <cellStyle name="Normal 18 2 2 3 2 3 3 2" xfId="39426"/>
    <cellStyle name="Normal 18 2 2 3 2 3 3 3" xfId="24202"/>
    <cellStyle name="Normal 18 2 2 3 2 3 4" xfId="34413"/>
    <cellStyle name="Normal 18 2 2 3 2 3 5" xfId="19189"/>
    <cellStyle name="Normal 18 2 2 3 2 4" xfId="5740"/>
    <cellStyle name="Normal 18 2 2 3 2 4 2" xfId="15792"/>
    <cellStyle name="Normal 18 2 2 3 2 4 2 2" xfId="46114"/>
    <cellStyle name="Normal 18 2 2 3 2 4 2 3" xfId="30890"/>
    <cellStyle name="Normal 18 2 2 3 2 4 3" xfId="10772"/>
    <cellStyle name="Normal 18 2 2 3 2 4 3 2" xfId="41097"/>
    <cellStyle name="Normal 18 2 2 3 2 4 3 3" xfId="25873"/>
    <cellStyle name="Normal 18 2 2 3 2 4 4" xfId="36084"/>
    <cellStyle name="Normal 18 2 2 3 2 4 5" xfId="20860"/>
    <cellStyle name="Normal 18 2 2 3 2 5" xfId="12450"/>
    <cellStyle name="Normal 18 2 2 3 2 5 2" xfId="42772"/>
    <cellStyle name="Normal 18 2 2 3 2 5 3" xfId="27548"/>
    <cellStyle name="Normal 18 2 2 3 2 6" xfId="7429"/>
    <cellStyle name="Normal 18 2 2 3 2 6 2" xfId="37755"/>
    <cellStyle name="Normal 18 2 2 3 2 6 3" xfId="22531"/>
    <cellStyle name="Normal 18 2 2 3 2 7" xfId="32743"/>
    <cellStyle name="Normal 18 2 2 3 2 8" xfId="17518"/>
    <cellStyle name="Normal 18 2 2 3 3" xfId="2776"/>
    <cellStyle name="Normal 18 2 2 3 3 2" xfId="4466"/>
    <cellStyle name="Normal 18 2 2 3 3 2 2" xfId="14539"/>
    <cellStyle name="Normal 18 2 2 3 3 2 2 2" xfId="44861"/>
    <cellStyle name="Normal 18 2 2 3 3 2 2 3" xfId="29637"/>
    <cellStyle name="Normal 18 2 2 3 3 2 3" xfId="9519"/>
    <cellStyle name="Normal 18 2 2 3 3 2 3 2" xfId="39844"/>
    <cellStyle name="Normal 18 2 2 3 3 2 3 3" xfId="24620"/>
    <cellStyle name="Normal 18 2 2 3 3 2 4" xfId="34831"/>
    <cellStyle name="Normal 18 2 2 3 3 2 5" xfId="19607"/>
    <cellStyle name="Normal 18 2 2 3 3 3" xfId="6158"/>
    <cellStyle name="Normal 18 2 2 3 3 3 2" xfId="16210"/>
    <cellStyle name="Normal 18 2 2 3 3 3 2 2" xfId="46532"/>
    <cellStyle name="Normal 18 2 2 3 3 3 2 3" xfId="31308"/>
    <cellStyle name="Normal 18 2 2 3 3 3 3" xfId="11190"/>
    <cellStyle name="Normal 18 2 2 3 3 3 3 2" xfId="41515"/>
    <cellStyle name="Normal 18 2 2 3 3 3 3 3" xfId="26291"/>
    <cellStyle name="Normal 18 2 2 3 3 3 4" xfId="36502"/>
    <cellStyle name="Normal 18 2 2 3 3 3 5" xfId="21278"/>
    <cellStyle name="Normal 18 2 2 3 3 4" xfId="12868"/>
    <cellStyle name="Normal 18 2 2 3 3 4 2" xfId="43190"/>
    <cellStyle name="Normal 18 2 2 3 3 4 3" xfId="27966"/>
    <cellStyle name="Normal 18 2 2 3 3 5" xfId="7847"/>
    <cellStyle name="Normal 18 2 2 3 3 5 2" xfId="38173"/>
    <cellStyle name="Normal 18 2 2 3 3 5 3" xfId="22949"/>
    <cellStyle name="Normal 18 2 2 3 3 6" xfId="33161"/>
    <cellStyle name="Normal 18 2 2 3 3 7" xfId="17936"/>
    <cellStyle name="Normal 18 2 2 3 4" xfId="3629"/>
    <cellStyle name="Normal 18 2 2 3 4 2" xfId="13703"/>
    <cellStyle name="Normal 18 2 2 3 4 2 2" xfId="44025"/>
    <cellStyle name="Normal 18 2 2 3 4 2 3" xfId="28801"/>
    <cellStyle name="Normal 18 2 2 3 4 3" xfId="8683"/>
    <cellStyle name="Normal 18 2 2 3 4 3 2" xfId="39008"/>
    <cellStyle name="Normal 18 2 2 3 4 3 3" xfId="23784"/>
    <cellStyle name="Normal 18 2 2 3 4 4" xfId="33995"/>
    <cellStyle name="Normal 18 2 2 3 4 5" xfId="18771"/>
    <cellStyle name="Normal 18 2 2 3 5" xfId="5322"/>
    <cellStyle name="Normal 18 2 2 3 5 2" xfId="15374"/>
    <cellStyle name="Normal 18 2 2 3 5 2 2" xfId="45696"/>
    <cellStyle name="Normal 18 2 2 3 5 2 3" xfId="30472"/>
    <cellStyle name="Normal 18 2 2 3 5 3" xfId="10354"/>
    <cellStyle name="Normal 18 2 2 3 5 3 2" xfId="40679"/>
    <cellStyle name="Normal 18 2 2 3 5 3 3" xfId="25455"/>
    <cellStyle name="Normal 18 2 2 3 5 4" xfId="35666"/>
    <cellStyle name="Normal 18 2 2 3 5 5" xfId="20442"/>
    <cellStyle name="Normal 18 2 2 3 6" xfId="12032"/>
    <cellStyle name="Normal 18 2 2 3 6 2" xfId="42354"/>
    <cellStyle name="Normal 18 2 2 3 6 3" xfId="27130"/>
    <cellStyle name="Normal 18 2 2 3 7" xfId="7011"/>
    <cellStyle name="Normal 18 2 2 3 7 2" xfId="37337"/>
    <cellStyle name="Normal 18 2 2 3 7 3" xfId="22113"/>
    <cellStyle name="Normal 18 2 2 3 8" xfId="32325"/>
    <cellStyle name="Normal 18 2 2 3 9" xfId="17100"/>
    <cellStyle name="Normal 18 2 2 4" xfId="2147"/>
    <cellStyle name="Normal 18 2 2 4 2" xfId="2986"/>
    <cellStyle name="Normal 18 2 2 4 2 2" xfId="4676"/>
    <cellStyle name="Normal 18 2 2 4 2 2 2" xfId="14749"/>
    <cellStyle name="Normal 18 2 2 4 2 2 2 2" xfId="45071"/>
    <cellStyle name="Normal 18 2 2 4 2 2 2 3" xfId="29847"/>
    <cellStyle name="Normal 18 2 2 4 2 2 3" xfId="9729"/>
    <cellStyle name="Normal 18 2 2 4 2 2 3 2" xfId="40054"/>
    <cellStyle name="Normal 18 2 2 4 2 2 3 3" xfId="24830"/>
    <cellStyle name="Normal 18 2 2 4 2 2 4" xfId="35041"/>
    <cellStyle name="Normal 18 2 2 4 2 2 5" xfId="19817"/>
    <cellStyle name="Normal 18 2 2 4 2 3" xfId="6368"/>
    <cellStyle name="Normal 18 2 2 4 2 3 2" xfId="16420"/>
    <cellStyle name="Normal 18 2 2 4 2 3 2 2" xfId="46742"/>
    <cellStyle name="Normal 18 2 2 4 2 3 2 3" xfId="31518"/>
    <cellStyle name="Normal 18 2 2 4 2 3 3" xfId="11400"/>
    <cellStyle name="Normal 18 2 2 4 2 3 3 2" xfId="41725"/>
    <cellStyle name="Normal 18 2 2 4 2 3 3 3" xfId="26501"/>
    <cellStyle name="Normal 18 2 2 4 2 3 4" xfId="36712"/>
    <cellStyle name="Normal 18 2 2 4 2 3 5" xfId="21488"/>
    <cellStyle name="Normal 18 2 2 4 2 4" xfId="13078"/>
    <cellStyle name="Normal 18 2 2 4 2 4 2" xfId="43400"/>
    <cellStyle name="Normal 18 2 2 4 2 4 3" xfId="28176"/>
    <cellStyle name="Normal 18 2 2 4 2 5" xfId="8057"/>
    <cellStyle name="Normal 18 2 2 4 2 5 2" xfId="38383"/>
    <cellStyle name="Normal 18 2 2 4 2 5 3" xfId="23159"/>
    <cellStyle name="Normal 18 2 2 4 2 6" xfId="33371"/>
    <cellStyle name="Normal 18 2 2 4 2 7" xfId="18146"/>
    <cellStyle name="Normal 18 2 2 4 3" xfId="3839"/>
    <cellStyle name="Normal 18 2 2 4 3 2" xfId="13913"/>
    <cellStyle name="Normal 18 2 2 4 3 2 2" xfId="44235"/>
    <cellStyle name="Normal 18 2 2 4 3 2 3" xfId="29011"/>
    <cellStyle name="Normal 18 2 2 4 3 3" xfId="8893"/>
    <cellStyle name="Normal 18 2 2 4 3 3 2" xfId="39218"/>
    <cellStyle name="Normal 18 2 2 4 3 3 3" xfId="23994"/>
    <cellStyle name="Normal 18 2 2 4 3 4" xfId="34205"/>
    <cellStyle name="Normal 18 2 2 4 3 5" xfId="18981"/>
    <cellStyle name="Normal 18 2 2 4 4" xfId="5532"/>
    <cellStyle name="Normal 18 2 2 4 4 2" xfId="15584"/>
    <cellStyle name="Normal 18 2 2 4 4 2 2" xfId="45906"/>
    <cellStyle name="Normal 18 2 2 4 4 2 3" xfId="30682"/>
    <cellStyle name="Normal 18 2 2 4 4 3" xfId="10564"/>
    <cellStyle name="Normal 18 2 2 4 4 3 2" xfId="40889"/>
    <cellStyle name="Normal 18 2 2 4 4 3 3" xfId="25665"/>
    <cellStyle name="Normal 18 2 2 4 4 4" xfId="35876"/>
    <cellStyle name="Normal 18 2 2 4 4 5" xfId="20652"/>
    <cellStyle name="Normal 18 2 2 4 5" xfId="12242"/>
    <cellStyle name="Normal 18 2 2 4 5 2" xfId="42564"/>
    <cellStyle name="Normal 18 2 2 4 5 3" xfId="27340"/>
    <cellStyle name="Normal 18 2 2 4 6" xfId="7221"/>
    <cellStyle name="Normal 18 2 2 4 6 2" xfId="37547"/>
    <cellStyle name="Normal 18 2 2 4 6 3" xfId="22323"/>
    <cellStyle name="Normal 18 2 2 4 7" xfId="32535"/>
    <cellStyle name="Normal 18 2 2 4 8" xfId="17310"/>
    <cellStyle name="Normal 18 2 2 5" xfId="2568"/>
    <cellStyle name="Normal 18 2 2 5 2" xfId="4258"/>
    <cellStyle name="Normal 18 2 2 5 2 2" xfId="14331"/>
    <cellStyle name="Normal 18 2 2 5 2 2 2" xfId="44653"/>
    <cellStyle name="Normal 18 2 2 5 2 2 3" xfId="29429"/>
    <cellStyle name="Normal 18 2 2 5 2 3" xfId="9311"/>
    <cellStyle name="Normal 18 2 2 5 2 3 2" xfId="39636"/>
    <cellStyle name="Normal 18 2 2 5 2 3 3" xfId="24412"/>
    <cellStyle name="Normal 18 2 2 5 2 4" xfId="34623"/>
    <cellStyle name="Normal 18 2 2 5 2 5" xfId="19399"/>
    <cellStyle name="Normal 18 2 2 5 3" xfId="5950"/>
    <cellStyle name="Normal 18 2 2 5 3 2" xfId="16002"/>
    <cellStyle name="Normal 18 2 2 5 3 2 2" xfId="46324"/>
    <cellStyle name="Normal 18 2 2 5 3 2 3" xfId="31100"/>
    <cellStyle name="Normal 18 2 2 5 3 3" xfId="10982"/>
    <cellStyle name="Normal 18 2 2 5 3 3 2" xfId="41307"/>
    <cellStyle name="Normal 18 2 2 5 3 3 3" xfId="26083"/>
    <cellStyle name="Normal 18 2 2 5 3 4" xfId="36294"/>
    <cellStyle name="Normal 18 2 2 5 3 5" xfId="21070"/>
    <cellStyle name="Normal 18 2 2 5 4" xfId="12660"/>
    <cellStyle name="Normal 18 2 2 5 4 2" xfId="42982"/>
    <cellStyle name="Normal 18 2 2 5 4 3" xfId="27758"/>
    <cellStyle name="Normal 18 2 2 5 5" xfId="7639"/>
    <cellStyle name="Normal 18 2 2 5 5 2" xfId="37965"/>
    <cellStyle name="Normal 18 2 2 5 5 3" xfId="22741"/>
    <cellStyle name="Normal 18 2 2 5 6" xfId="32953"/>
    <cellStyle name="Normal 18 2 2 5 7" xfId="17728"/>
    <cellStyle name="Normal 18 2 2 6" xfId="3421"/>
    <cellStyle name="Normal 18 2 2 6 2" xfId="13495"/>
    <cellStyle name="Normal 18 2 2 6 2 2" xfId="43817"/>
    <cellStyle name="Normal 18 2 2 6 2 3" xfId="28593"/>
    <cellStyle name="Normal 18 2 2 6 3" xfId="8475"/>
    <cellStyle name="Normal 18 2 2 6 3 2" xfId="38800"/>
    <cellStyle name="Normal 18 2 2 6 3 3" xfId="23576"/>
    <cellStyle name="Normal 18 2 2 6 4" xfId="33787"/>
    <cellStyle name="Normal 18 2 2 6 5" xfId="18563"/>
    <cellStyle name="Normal 18 2 2 7" xfId="5114"/>
    <cellStyle name="Normal 18 2 2 7 2" xfId="15166"/>
    <cellStyle name="Normal 18 2 2 7 2 2" xfId="45488"/>
    <cellStyle name="Normal 18 2 2 7 2 3" xfId="30264"/>
    <cellStyle name="Normal 18 2 2 7 3" xfId="10146"/>
    <cellStyle name="Normal 18 2 2 7 3 2" xfId="40471"/>
    <cellStyle name="Normal 18 2 2 7 3 3" xfId="25247"/>
    <cellStyle name="Normal 18 2 2 7 4" xfId="35458"/>
    <cellStyle name="Normal 18 2 2 7 5" xfId="20234"/>
    <cellStyle name="Normal 18 2 2 8" xfId="11824"/>
    <cellStyle name="Normal 18 2 2 8 2" xfId="42146"/>
    <cellStyle name="Normal 18 2 2 8 3" xfId="26922"/>
    <cellStyle name="Normal 18 2 2 9" xfId="6803"/>
    <cellStyle name="Normal 18 2 2 9 2" xfId="37129"/>
    <cellStyle name="Normal 18 2 2 9 3" xfId="21905"/>
    <cellStyle name="Normal 18 2 3" xfId="1767"/>
    <cellStyle name="Normal 18 2 3 10" xfId="16944"/>
    <cellStyle name="Normal 18 2 3 2" xfId="1986"/>
    <cellStyle name="Normal 18 2 3 2 2" xfId="2407"/>
    <cellStyle name="Normal 18 2 3 2 2 2" xfId="3246"/>
    <cellStyle name="Normal 18 2 3 2 2 2 2" xfId="4936"/>
    <cellStyle name="Normal 18 2 3 2 2 2 2 2" xfId="15009"/>
    <cellStyle name="Normal 18 2 3 2 2 2 2 2 2" xfId="45331"/>
    <cellStyle name="Normal 18 2 3 2 2 2 2 2 3" xfId="30107"/>
    <cellStyle name="Normal 18 2 3 2 2 2 2 3" xfId="9989"/>
    <cellStyle name="Normal 18 2 3 2 2 2 2 3 2" xfId="40314"/>
    <cellStyle name="Normal 18 2 3 2 2 2 2 3 3" xfId="25090"/>
    <cellStyle name="Normal 18 2 3 2 2 2 2 4" xfId="35301"/>
    <cellStyle name="Normal 18 2 3 2 2 2 2 5" xfId="20077"/>
    <cellStyle name="Normal 18 2 3 2 2 2 3" xfId="6628"/>
    <cellStyle name="Normal 18 2 3 2 2 2 3 2" xfId="16680"/>
    <cellStyle name="Normal 18 2 3 2 2 2 3 2 2" xfId="47002"/>
    <cellStyle name="Normal 18 2 3 2 2 2 3 2 3" xfId="31778"/>
    <cellStyle name="Normal 18 2 3 2 2 2 3 3" xfId="11660"/>
    <cellStyle name="Normal 18 2 3 2 2 2 3 3 2" xfId="41985"/>
    <cellStyle name="Normal 18 2 3 2 2 2 3 3 3" xfId="26761"/>
    <cellStyle name="Normal 18 2 3 2 2 2 3 4" xfId="36972"/>
    <cellStyle name="Normal 18 2 3 2 2 2 3 5" xfId="21748"/>
    <cellStyle name="Normal 18 2 3 2 2 2 4" xfId="13338"/>
    <cellStyle name="Normal 18 2 3 2 2 2 4 2" xfId="43660"/>
    <cellStyle name="Normal 18 2 3 2 2 2 4 3" xfId="28436"/>
    <cellStyle name="Normal 18 2 3 2 2 2 5" xfId="8317"/>
    <cellStyle name="Normal 18 2 3 2 2 2 5 2" xfId="38643"/>
    <cellStyle name="Normal 18 2 3 2 2 2 5 3" xfId="23419"/>
    <cellStyle name="Normal 18 2 3 2 2 2 6" xfId="33631"/>
    <cellStyle name="Normal 18 2 3 2 2 2 7" xfId="18406"/>
    <cellStyle name="Normal 18 2 3 2 2 3" xfId="4099"/>
    <cellStyle name="Normal 18 2 3 2 2 3 2" xfId="14173"/>
    <cellStyle name="Normal 18 2 3 2 2 3 2 2" xfId="44495"/>
    <cellStyle name="Normal 18 2 3 2 2 3 2 3" xfId="29271"/>
    <cellStyle name="Normal 18 2 3 2 2 3 3" xfId="9153"/>
    <cellStyle name="Normal 18 2 3 2 2 3 3 2" xfId="39478"/>
    <cellStyle name="Normal 18 2 3 2 2 3 3 3" xfId="24254"/>
    <cellStyle name="Normal 18 2 3 2 2 3 4" xfId="34465"/>
    <cellStyle name="Normal 18 2 3 2 2 3 5" xfId="19241"/>
    <cellStyle name="Normal 18 2 3 2 2 4" xfId="5792"/>
    <cellStyle name="Normal 18 2 3 2 2 4 2" xfId="15844"/>
    <cellStyle name="Normal 18 2 3 2 2 4 2 2" xfId="46166"/>
    <cellStyle name="Normal 18 2 3 2 2 4 2 3" xfId="30942"/>
    <cellStyle name="Normal 18 2 3 2 2 4 3" xfId="10824"/>
    <cellStyle name="Normal 18 2 3 2 2 4 3 2" xfId="41149"/>
    <cellStyle name="Normal 18 2 3 2 2 4 3 3" xfId="25925"/>
    <cellStyle name="Normal 18 2 3 2 2 4 4" xfId="36136"/>
    <cellStyle name="Normal 18 2 3 2 2 4 5" xfId="20912"/>
    <cellStyle name="Normal 18 2 3 2 2 5" xfId="12502"/>
    <cellStyle name="Normal 18 2 3 2 2 5 2" xfId="42824"/>
    <cellStyle name="Normal 18 2 3 2 2 5 3" xfId="27600"/>
    <cellStyle name="Normal 18 2 3 2 2 6" xfId="7481"/>
    <cellStyle name="Normal 18 2 3 2 2 6 2" xfId="37807"/>
    <cellStyle name="Normal 18 2 3 2 2 6 3" xfId="22583"/>
    <cellStyle name="Normal 18 2 3 2 2 7" xfId="32795"/>
    <cellStyle name="Normal 18 2 3 2 2 8" xfId="17570"/>
    <cellStyle name="Normal 18 2 3 2 3" xfId="2828"/>
    <cellStyle name="Normal 18 2 3 2 3 2" xfId="4518"/>
    <cellStyle name="Normal 18 2 3 2 3 2 2" xfId="14591"/>
    <cellStyle name="Normal 18 2 3 2 3 2 2 2" xfId="44913"/>
    <cellStyle name="Normal 18 2 3 2 3 2 2 3" xfId="29689"/>
    <cellStyle name="Normal 18 2 3 2 3 2 3" xfId="9571"/>
    <cellStyle name="Normal 18 2 3 2 3 2 3 2" xfId="39896"/>
    <cellStyle name="Normal 18 2 3 2 3 2 3 3" xfId="24672"/>
    <cellStyle name="Normal 18 2 3 2 3 2 4" xfId="34883"/>
    <cellStyle name="Normal 18 2 3 2 3 2 5" xfId="19659"/>
    <cellStyle name="Normal 18 2 3 2 3 3" xfId="6210"/>
    <cellStyle name="Normal 18 2 3 2 3 3 2" xfId="16262"/>
    <cellStyle name="Normal 18 2 3 2 3 3 2 2" xfId="46584"/>
    <cellStyle name="Normal 18 2 3 2 3 3 2 3" xfId="31360"/>
    <cellStyle name="Normal 18 2 3 2 3 3 3" xfId="11242"/>
    <cellStyle name="Normal 18 2 3 2 3 3 3 2" xfId="41567"/>
    <cellStyle name="Normal 18 2 3 2 3 3 3 3" xfId="26343"/>
    <cellStyle name="Normal 18 2 3 2 3 3 4" xfId="36554"/>
    <cellStyle name="Normal 18 2 3 2 3 3 5" xfId="21330"/>
    <cellStyle name="Normal 18 2 3 2 3 4" xfId="12920"/>
    <cellStyle name="Normal 18 2 3 2 3 4 2" xfId="43242"/>
    <cellStyle name="Normal 18 2 3 2 3 4 3" xfId="28018"/>
    <cellStyle name="Normal 18 2 3 2 3 5" xfId="7899"/>
    <cellStyle name="Normal 18 2 3 2 3 5 2" xfId="38225"/>
    <cellStyle name="Normal 18 2 3 2 3 5 3" xfId="23001"/>
    <cellStyle name="Normal 18 2 3 2 3 6" xfId="33213"/>
    <cellStyle name="Normal 18 2 3 2 3 7" xfId="17988"/>
    <cellStyle name="Normal 18 2 3 2 4" xfId="3681"/>
    <cellStyle name="Normal 18 2 3 2 4 2" xfId="13755"/>
    <cellStyle name="Normal 18 2 3 2 4 2 2" xfId="44077"/>
    <cellStyle name="Normal 18 2 3 2 4 2 3" xfId="28853"/>
    <cellStyle name="Normal 18 2 3 2 4 3" xfId="8735"/>
    <cellStyle name="Normal 18 2 3 2 4 3 2" xfId="39060"/>
    <cellStyle name="Normal 18 2 3 2 4 3 3" xfId="23836"/>
    <cellStyle name="Normal 18 2 3 2 4 4" xfId="34047"/>
    <cellStyle name="Normal 18 2 3 2 4 5" xfId="18823"/>
    <cellStyle name="Normal 18 2 3 2 5" xfId="5374"/>
    <cellStyle name="Normal 18 2 3 2 5 2" xfId="15426"/>
    <cellStyle name="Normal 18 2 3 2 5 2 2" xfId="45748"/>
    <cellStyle name="Normal 18 2 3 2 5 2 3" xfId="30524"/>
    <cellStyle name="Normal 18 2 3 2 5 3" xfId="10406"/>
    <cellStyle name="Normal 18 2 3 2 5 3 2" xfId="40731"/>
    <cellStyle name="Normal 18 2 3 2 5 3 3" xfId="25507"/>
    <cellStyle name="Normal 18 2 3 2 5 4" xfId="35718"/>
    <cellStyle name="Normal 18 2 3 2 5 5" xfId="20494"/>
    <cellStyle name="Normal 18 2 3 2 6" xfId="12084"/>
    <cellStyle name="Normal 18 2 3 2 6 2" xfId="42406"/>
    <cellStyle name="Normal 18 2 3 2 6 3" xfId="27182"/>
    <cellStyle name="Normal 18 2 3 2 7" xfId="7063"/>
    <cellStyle name="Normal 18 2 3 2 7 2" xfId="37389"/>
    <cellStyle name="Normal 18 2 3 2 7 3" xfId="22165"/>
    <cellStyle name="Normal 18 2 3 2 8" xfId="32377"/>
    <cellStyle name="Normal 18 2 3 2 9" xfId="17152"/>
    <cellStyle name="Normal 18 2 3 3" xfId="2199"/>
    <cellStyle name="Normal 18 2 3 3 2" xfId="3038"/>
    <cellStyle name="Normal 18 2 3 3 2 2" xfId="4728"/>
    <cellStyle name="Normal 18 2 3 3 2 2 2" xfId="14801"/>
    <cellStyle name="Normal 18 2 3 3 2 2 2 2" xfId="45123"/>
    <cellStyle name="Normal 18 2 3 3 2 2 2 3" xfId="29899"/>
    <cellStyle name="Normal 18 2 3 3 2 2 3" xfId="9781"/>
    <cellStyle name="Normal 18 2 3 3 2 2 3 2" xfId="40106"/>
    <cellStyle name="Normal 18 2 3 3 2 2 3 3" xfId="24882"/>
    <cellStyle name="Normal 18 2 3 3 2 2 4" xfId="35093"/>
    <cellStyle name="Normal 18 2 3 3 2 2 5" xfId="19869"/>
    <cellStyle name="Normal 18 2 3 3 2 3" xfId="6420"/>
    <cellStyle name="Normal 18 2 3 3 2 3 2" xfId="16472"/>
    <cellStyle name="Normal 18 2 3 3 2 3 2 2" xfId="46794"/>
    <cellStyle name="Normal 18 2 3 3 2 3 2 3" xfId="31570"/>
    <cellStyle name="Normal 18 2 3 3 2 3 3" xfId="11452"/>
    <cellStyle name="Normal 18 2 3 3 2 3 3 2" xfId="41777"/>
    <cellStyle name="Normal 18 2 3 3 2 3 3 3" xfId="26553"/>
    <cellStyle name="Normal 18 2 3 3 2 3 4" xfId="36764"/>
    <cellStyle name="Normal 18 2 3 3 2 3 5" xfId="21540"/>
    <cellStyle name="Normal 18 2 3 3 2 4" xfId="13130"/>
    <cellStyle name="Normal 18 2 3 3 2 4 2" xfId="43452"/>
    <cellStyle name="Normal 18 2 3 3 2 4 3" xfId="28228"/>
    <cellStyle name="Normal 18 2 3 3 2 5" xfId="8109"/>
    <cellStyle name="Normal 18 2 3 3 2 5 2" xfId="38435"/>
    <cellStyle name="Normal 18 2 3 3 2 5 3" xfId="23211"/>
    <cellStyle name="Normal 18 2 3 3 2 6" xfId="33423"/>
    <cellStyle name="Normal 18 2 3 3 2 7" xfId="18198"/>
    <cellStyle name="Normal 18 2 3 3 3" xfId="3891"/>
    <cellStyle name="Normal 18 2 3 3 3 2" xfId="13965"/>
    <cellStyle name="Normal 18 2 3 3 3 2 2" xfId="44287"/>
    <cellStyle name="Normal 18 2 3 3 3 2 3" xfId="29063"/>
    <cellStyle name="Normal 18 2 3 3 3 3" xfId="8945"/>
    <cellStyle name="Normal 18 2 3 3 3 3 2" xfId="39270"/>
    <cellStyle name="Normal 18 2 3 3 3 3 3" xfId="24046"/>
    <cellStyle name="Normal 18 2 3 3 3 4" xfId="34257"/>
    <cellStyle name="Normal 18 2 3 3 3 5" xfId="19033"/>
    <cellStyle name="Normal 18 2 3 3 4" xfId="5584"/>
    <cellStyle name="Normal 18 2 3 3 4 2" xfId="15636"/>
    <cellStyle name="Normal 18 2 3 3 4 2 2" xfId="45958"/>
    <cellStyle name="Normal 18 2 3 3 4 2 3" xfId="30734"/>
    <cellStyle name="Normal 18 2 3 3 4 3" xfId="10616"/>
    <cellStyle name="Normal 18 2 3 3 4 3 2" xfId="40941"/>
    <cellStyle name="Normal 18 2 3 3 4 3 3" xfId="25717"/>
    <cellStyle name="Normal 18 2 3 3 4 4" xfId="35928"/>
    <cellStyle name="Normal 18 2 3 3 4 5" xfId="20704"/>
    <cellStyle name="Normal 18 2 3 3 5" xfId="12294"/>
    <cellStyle name="Normal 18 2 3 3 5 2" xfId="42616"/>
    <cellStyle name="Normal 18 2 3 3 5 3" xfId="27392"/>
    <cellStyle name="Normal 18 2 3 3 6" xfId="7273"/>
    <cellStyle name="Normal 18 2 3 3 6 2" xfId="37599"/>
    <cellStyle name="Normal 18 2 3 3 6 3" xfId="22375"/>
    <cellStyle name="Normal 18 2 3 3 7" xfId="32587"/>
    <cellStyle name="Normal 18 2 3 3 8" xfId="17362"/>
    <cellStyle name="Normal 18 2 3 4" xfId="2620"/>
    <cellStyle name="Normal 18 2 3 4 2" xfId="4310"/>
    <cellStyle name="Normal 18 2 3 4 2 2" xfId="14383"/>
    <cellStyle name="Normal 18 2 3 4 2 2 2" xfId="44705"/>
    <cellStyle name="Normal 18 2 3 4 2 2 3" xfId="29481"/>
    <cellStyle name="Normal 18 2 3 4 2 3" xfId="9363"/>
    <cellStyle name="Normal 18 2 3 4 2 3 2" xfId="39688"/>
    <cellStyle name="Normal 18 2 3 4 2 3 3" xfId="24464"/>
    <cellStyle name="Normal 18 2 3 4 2 4" xfId="34675"/>
    <cellStyle name="Normal 18 2 3 4 2 5" xfId="19451"/>
    <cellStyle name="Normal 18 2 3 4 3" xfId="6002"/>
    <cellStyle name="Normal 18 2 3 4 3 2" xfId="16054"/>
    <cellStyle name="Normal 18 2 3 4 3 2 2" xfId="46376"/>
    <cellStyle name="Normal 18 2 3 4 3 2 3" xfId="31152"/>
    <cellStyle name="Normal 18 2 3 4 3 3" xfId="11034"/>
    <cellStyle name="Normal 18 2 3 4 3 3 2" xfId="41359"/>
    <cellStyle name="Normal 18 2 3 4 3 3 3" xfId="26135"/>
    <cellStyle name="Normal 18 2 3 4 3 4" xfId="36346"/>
    <cellStyle name="Normal 18 2 3 4 3 5" xfId="21122"/>
    <cellStyle name="Normal 18 2 3 4 4" xfId="12712"/>
    <cellStyle name="Normal 18 2 3 4 4 2" xfId="43034"/>
    <cellStyle name="Normal 18 2 3 4 4 3" xfId="27810"/>
    <cellStyle name="Normal 18 2 3 4 5" xfId="7691"/>
    <cellStyle name="Normal 18 2 3 4 5 2" xfId="38017"/>
    <cellStyle name="Normal 18 2 3 4 5 3" xfId="22793"/>
    <cellStyle name="Normal 18 2 3 4 6" xfId="33005"/>
    <cellStyle name="Normal 18 2 3 4 7" xfId="17780"/>
    <cellStyle name="Normal 18 2 3 5" xfId="3473"/>
    <cellStyle name="Normal 18 2 3 5 2" xfId="13547"/>
    <cellStyle name="Normal 18 2 3 5 2 2" xfId="43869"/>
    <cellStyle name="Normal 18 2 3 5 2 3" xfId="28645"/>
    <cellStyle name="Normal 18 2 3 5 3" xfId="8527"/>
    <cellStyle name="Normal 18 2 3 5 3 2" xfId="38852"/>
    <cellStyle name="Normal 18 2 3 5 3 3" xfId="23628"/>
    <cellStyle name="Normal 18 2 3 5 4" xfId="33839"/>
    <cellStyle name="Normal 18 2 3 5 5" xfId="18615"/>
    <cellStyle name="Normal 18 2 3 6" xfId="5166"/>
    <cellStyle name="Normal 18 2 3 6 2" xfId="15218"/>
    <cellStyle name="Normal 18 2 3 6 2 2" xfId="45540"/>
    <cellStyle name="Normal 18 2 3 6 2 3" xfId="30316"/>
    <cellStyle name="Normal 18 2 3 6 3" xfId="10198"/>
    <cellStyle name="Normal 18 2 3 6 3 2" xfId="40523"/>
    <cellStyle name="Normal 18 2 3 6 3 3" xfId="25299"/>
    <cellStyle name="Normal 18 2 3 6 4" xfId="35510"/>
    <cellStyle name="Normal 18 2 3 6 5" xfId="20286"/>
    <cellStyle name="Normal 18 2 3 7" xfId="11876"/>
    <cellStyle name="Normal 18 2 3 7 2" xfId="42198"/>
    <cellStyle name="Normal 18 2 3 7 3" xfId="26974"/>
    <cellStyle name="Normal 18 2 3 8" xfId="6855"/>
    <cellStyle name="Normal 18 2 3 8 2" xfId="37181"/>
    <cellStyle name="Normal 18 2 3 8 3" xfId="21957"/>
    <cellStyle name="Normal 18 2 3 9" xfId="32170"/>
    <cellStyle name="Normal 18 2 4" xfId="1880"/>
    <cellStyle name="Normal 18 2 4 2" xfId="2303"/>
    <cellStyle name="Normal 18 2 4 2 2" xfId="3142"/>
    <cellStyle name="Normal 18 2 4 2 2 2" xfId="4832"/>
    <cellStyle name="Normal 18 2 4 2 2 2 2" xfId="14905"/>
    <cellStyle name="Normal 18 2 4 2 2 2 2 2" xfId="45227"/>
    <cellStyle name="Normal 18 2 4 2 2 2 2 3" xfId="30003"/>
    <cellStyle name="Normal 18 2 4 2 2 2 3" xfId="9885"/>
    <cellStyle name="Normal 18 2 4 2 2 2 3 2" xfId="40210"/>
    <cellStyle name="Normal 18 2 4 2 2 2 3 3" xfId="24986"/>
    <cellStyle name="Normal 18 2 4 2 2 2 4" xfId="35197"/>
    <cellStyle name="Normal 18 2 4 2 2 2 5" xfId="19973"/>
    <cellStyle name="Normal 18 2 4 2 2 3" xfId="6524"/>
    <cellStyle name="Normal 18 2 4 2 2 3 2" xfId="16576"/>
    <cellStyle name="Normal 18 2 4 2 2 3 2 2" xfId="46898"/>
    <cellStyle name="Normal 18 2 4 2 2 3 2 3" xfId="31674"/>
    <cellStyle name="Normal 18 2 4 2 2 3 3" xfId="11556"/>
    <cellStyle name="Normal 18 2 4 2 2 3 3 2" xfId="41881"/>
    <cellStyle name="Normal 18 2 4 2 2 3 3 3" xfId="26657"/>
    <cellStyle name="Normal 18 2 4 2 2 3 4" xfId="36868"/>
    <cellStyle name="Normal 18 2 4 2 2 3 5" xfId="21644"/>
    <cellStyle name="Normal 18 2 4 2 2 4" xfId="13234"/>
    <cellStyle name="Normal 18 2 4 2 2 4 2" xfId="43556"/>
    <cellStyle name="Normal 18 2 4 2 2 4 3" xfId="28332"/>
    <cellStyle name="Normal 18 2 4 2 2 5" xfId="8213"/>
    <cellStyle name="Normal 18 2 4 2 2 5 2" xfId="38539"/>
    <cellStyle name="Normal 18 2 4 2 2 5 3" xfId="23315"/>
    <cellStyle name="Normal 18 2 4 2 2 6" xfId="33527"/>
    <cellStyle name="Normal 18 2 4 2 2 7" xfId="18302"/>
    <cellStyle name="Normal 18 2 4 2 3" xfId="3995"/>
    <cellStyle name="Normal 18 2 4 2 3 2" xfId="14069"/>
    <cellStyle name="Normal 18 2 4 2 3 2 2" xfId="44391"/>
    <cellStyle name="Normal 18 2 4 2 3 2 3" xfId="29167"/>
    <cellStyle name="Normal 18 2 4 2 3 3" xfId="9049"/>
    <cellStyle name="Normal 18 2 4 2 3 3 2" xfId="39374"/>
    <cellStyle name="Normal 18 2 4 2 3 3 3" xfId="24150"/>
    <cellStyle name="Normal 18 2 4 2 3 4" xfId="34361"/>
    <cellStyle name="Normal 18 2 4 2 3 5" xfId="19137"/>
    <cellStyle name="Normal 18 2 4 2 4" xfId="5688"/>
    <cellStyle name="Normal 18 2 4 2 4 2" xfId="15740"/>
    <cellStyle name="Normal 18 2 4 2 4 2 2" xfId="46062"/>
    <cellStyle name="Normal 18 2 4 2 4 2 3" xfId="30838"/>
    <cellStyle name="Normal 18 2 4 2 4 3" xfId="10720"/>
    <cellStyle name="Normal 18 2 4 2 4 3 2" xfId="41045"/>
    <cellStyle name="Normal 18 2 4 2 4 3 3" xfId="25821"/>
    <cellStyle name="Normal 18 2 4 2 4 4" xfId="36032"/>
    <cellStyle name="Normal 18 2 4 2 4 5" xfId="20808"/>
    <cellStyle name="Normal 18 2 4 2 5" xfId="12398"/>
    <cellStyle name="Normal 18 2 4 2 5 2" xfId="42720"/>
    <cellStyle name="Normal 18 2 4 2 5 3" xfId="27496"/>
    <cellStyle name="Normal 18 2 4 2 6" xfId="7377"/>
    <cellStyle name="Normal 18 2 4 2 6 2" xfId="37703"/>
    <cellStyle name="Normal 18 2 4 2 6 3" xfId="22479"/>
    <cellStyle name="Normal 18 2 4 2 7" xfId="32691"/>
    <cellStyle name="Normal 18 2 4 2 8" xfId="17466"/>
    <cellStyle name="Normal 18 2 4 3" xfId="2724"/>
    <cellStyle name="Normal 18 2 4 3 2" xfId="4414"/>
    <cellStyle name="Normal 18 2 4 3 2 2" xfId="14487"/>
    <cellStyle name="Normal 18 2 4 3 2 2 2" xfId="44809"/>
    <cellStyle name="Normal 18 2 4 3 2 2 3" xfId="29585"/>
    <cellStyle name="Normal 18 2 4 3 2 3" xfId="9467"/>
    <cellStyle name="Normal 18 2 4 3 2 3 2" xfId="39792"/>
    <cellStyle name="Normal 18 2 4 3 2 3 3" xfId="24568"/>
    <cellStyle name="Normal 18 2 4 3 2 4" xfId="34779"/>
    <cellStyle name="Normal 18 2 4 3 2 5" xfId="19555"/>
    <cellStyle name="Normal 18 2 4 3 3" xfId="6106"/>
    <cellStyle name="Normal 18 2 4 3 3 2" xfId="16158"/>
    <cellStyle name="Normal 18 2 4 3 3 2 2" xfId="46480"/>
    <cellStyle name="Normal 18 2 4 3 3 2 3" xfId="31256"/>
    <cellStyle name="Normal 18 2 4 3 3 3" xfId="11138"/>
    <cellStyle name="Normal 18 2 4 3 3 3 2" xfId="41463"/>
    <cellStyle name="Normal 18 2 4 3 3 3 3" xfId="26239"/>
    <cellStyle name="Normal 18 2 4 3 3 4" xfId="36450"/>
    <cellStyle name="Normal 18 2 4 3 3 5" xfId="21226"/>
    <cellStyle name="Normal 18 2 4 3 4" xfId="12816"/>
    <cellStyle name="Normal 18 2 4 3 4 2" xfId="43138"/>
    <cellStyle name="Normal 18 2 4 3 4 3" xfId="27914"/>
    <cellStyle name="Normal 18 2 4 3 5" xfId="7795"/>
    <cellStyle name="Normal 18 2 4 3 5 2" xfId="38121"/>
    <cellStyle name="Normal 18 2 4 3 5 3" xfId="22897"/>
    <cellStyle name="Normal 18 2 4 3 6" xfId="33109"/>
    <cellStyle name="Normal 18 2 4 3 7" xfId="17884"/>
    <cellStyle name="Normal 18 2 4 4" xfId="3577"/>
    <cellStyle name="Normal 18 2 4 4 2" xfId="13651"/>
    <cellStyle name="Normal 18 2 4 4 2 2" xfId="43973"/>
    <cellStyle name="Normal 18 2 4 4 2 3" xfId="28749"/>
    <cellStyle name="Normal 18 2 4 4 3" xfId="8631"/>
    <cellStyle name="Normal 18 2 4 4 3 2" xfId="38956"/>
    <cellStyle name="Normal 18 2 4 4 3 3" xfId="23732"/>
    <cellStyle name="Normal 18 2 4 4 4" xfId="33943"/>
    <cellStyle name="Normal 18 2 4 4 5" xfId="18719"/>
    <cellStyle name="Normal 18 2 4 5" xfId="5270"/>
    <cellStyle name="Normal 18 2 4 5 2" xfId="15322"/>
    <cellStyle name="Normal 18 2 4 5 2 2" xfId="45644"/>
    <cellStyle name="Normal 18 2 4 5 2 3" xfId="30420"/>
    <cellStyle name="Normal 18 2 4 5 3" xfId="10302"/>
    <cellStyle name="Normal 18 2 4 5 3 2" xfId="40627"/>
    <cellStyle name="Normal 18 2 4 5 3 3" xfId="25403"/>
    <cellStyle name="Normal 18 2 4 5 4" xfId="35614"/>
    <cellStyle name="Normal 18 2 4 5 5" xfId="20390"/>
    <cellStyle name="Normal 18 2 4 6" xfId="11980"/>
    <cellStyle name="Normal 18 2 4 6 2" xfId="42302"/>
    <cellStyle name="Normal 18 2 4 6 3" xfId="27078"/>
    <cellStyle name="Normal 18 2 4 7" xfId="6959"/>
    <cellStyle name="Normal 18 2 4 7 2" xfId="37285"/>
    <cellStyle name="Normal 18 2 4 7 3" xfId="22061"/>
    <cellStyle name="Normal 18 2 4 8" xfId="32273"/>
    <cellStyle name="Normal 18 2 4 9" xfId="17048"/>
    <cellStyle name="Normal 18 2 5" xfId="2093"/>
    <cellStyle name="Normal 18 2 5 2" xfId="2934"/>
    <cellStyle name="Normal 18 2 5 2 2" xfId="4624"/>
    <cellStyle name="Normal 18 2 5 2 2 2" xfId="14697"/>
    <cellStyle name="Normal 18 2 5 2 2 2 2" xfId="45019"/>
    <cellStyle name="Normal 18 2 5 2 2 2 3" xfId="29795"/>
    <cellStyle name="Normal 18 2 5 2 2 3" xfId="9677"/>
    <cellStyle name="Normal 18 2 5 2 2 3 2" xfId="40002"/>
    <cellStyle name="Normal 18 2 5 2 2 3 3" xfId="24778"/>
    <cellStyle name="Normal 18 2 5 2 2 4" xfId="34989"/>
    <cellStyle name="Normal 18 2 5 2 2 5" xfId="19765"/>
    <cellStyle name="Normal 18 2 5 2 3" xfId="6316"/>
    <cellStyle name="Normal 18 2 5 2 3 2" xfId="16368"/>
    <cellStyle name="Normal 18 2 5 2 3 2 2" xfId="46690"/>
    <cellStyle name="Normal 18 2 5 2 3 2 3" xfId="31466"/>
    <cellStyle name="Normal 18 2 5 2 3 3" xfId="11348"/>
    <cellStyle name="Normal 18 2 5 2 3 3 2" xfId="41673"/>
    <cellStyle name="Normal 18 2 5 2 3 3 3" xfId="26449"/>
    <cellStyle name="Normal 18 2 5 2 3 4" xfId="36660"/>
    <cellStyle name="Normal 18 2 5 2 3 5" xfId="21436"/>
    <cellStyle name="Normal 18 2 5 2 4" xfId="13026"/>
    <cellStyle name="Normal 18 2 5 2 4 2" xfId="43348"/>
    <cellStyle name="Normal 18 2 5 2 4 3" xfId="28124"/>
    <cellStyle name="Normal 18 2 5 2 5" xfId="8005"/>
    <cellStyle name="Normal 18 2 5 2 5 2" xfId="38331"/>
    <cellStyle name="Normal 18 2 5 2 5 3" xfId="23107"/>
    <cellStyle name="Normal 18 2 5 2 6" xfId="33319"/>
    <cellStyle name="Normal 18 2 5 2 7" xfId="18094"/>
    <cellStyle name="Normal 18 2 5 3" xfId="3787"/>
    <cellStyle name="Normal 18 2 5 3 2" xfId="13861"/>
    <cellStyle name="Normal 18 2 5 3 2 2" xfId="44183"/>
    <cellStyle name="Normal 18 2 5 3 2 3" xfId="28959"/>
    <cellStyle name="Normal 18 2 5 3 3" xfId="8841"/>
    <cellStyle name="Normal 18 2 5 3 3 2" xfId="39166"/>
    <cellStyle name="Normal 18 2 5 3 3 3" xfId="23942"/>
    <cellStyle name="Normal 18 2 5 3 4" xfId="34153"/>
    <cellStyle name="Normal 18 2 5 3 5" xfId="18929"/>
    <cellStyle name="Normal 18 2 5 4" xfId="5480"/>
    <cellStyle name="Normal 18 2 5 4 2" xfId="15532"/>
    <cellStyle name="Normal 18 2 5 4 2 2" xfId="45854"/>
    <cellStyle name="Normal 18 2 5 4 2 3" xfId="30630"/>
    <cellStyle name="Normal 18 2 5 4 3" xfId="10512"/>
    <cellStyle name="Normal 18 2 5 4 3 2" xfId="40837"/>
    <cellStyle name="Normal 18 2 5 4 3 3" xfId="25613"/>
    <cellStyle name="Normal 18 2 5 4 4" xfId="35824"/>
    <cellStyle name="Normal 18 2 5 4 5" xfId="20600"/>
    <cellStyle name="Normal 18 2 5 5" xfId="12190"/>
    <cellStyle name="Normal 18 2 5 5 2" xfId="42512"/>
    <cellStyle name="Normal 18 2 5 5 3" xfId="27288"/>
    <cellStyle name="Normal 18 2 5 6" xfId="7169"/>
    <cellStyle name="Normal 18 2 5 6 2" xfId="37495"/>
    <cellStyle name="Normal 18 2 5 6 3" xfId="22271"/>
    <cellStyle name="Normal 18 2 5 7" xfId="32483"/>
    <cellStyle name="Normal 18 2 5 8" xfId="17258"/>
    <cellStyle name="Normal 18 2 6" xfId="2514"/>
    <cellStyle name="Normal 18 2 6 2" xfId="4206"/>
    <cellStyle name="Normal 18 2 6 2 2" xfId="14279"/>
    <cellStyle name="Normal 18 2 6 2 2 2" xfId="44601"/>
    <cellStyle name="Normal 18 2 6 2 2 3" xfId="29377"/>
    <cellStyle name="Normal 18 2 6 2 3" xfId="9259"/>
    <cellStyle name="Normal 18 2 6 2 3 2" xfId="39584"/>
    <cellStyle name="Normal 18 2 6 2 3 3" xfId="24360"/>
    <cellStyle name="Normal 18 2 6 2 4" xfId="34571"/>
    <cellStyle name="Normal 18 2 6 2 5" xfId="19347"/>
    <cellStyle name="Normal 18 2 6 3" xfId="5898"/>
    <cellStyle name="Normal 18 2 6 3 2" xfId="15950"/>
    <cellStyle name="Normal 18 2 6 3 2 2" xfId="46272"/>
    <cellStyle name="Normal 18 2 6 3 2 3" xfId="31048"/>
    <cellStyle name="Normal 18 2 6 3 3" xfId="10930"/>
    <cellStyle name="Normal 18 2 6 3 3 2" xfId="41255"/>
    <cellStyle name="Normal 18 2 6 3 3 3" xfId="26031"/>
    <cellStyle name="Normal 18 2 6 3 4" xfId="36242"/>
    <cellStyle name="Normal 18 2 6 3 5" xfId="21018"/>
    <cellStyle name="Normal 18 2 6 4" xfId="12608"/>
    <cellStyle name="Normal 18 2 6 4 2" xfId="42930"/>
    <cellStyle name="Normal 18 2 6 4 3" xfId="27706"/>
    <cellStyle name="Normal 18 2 6 5" xfId="7587"/>
    <cellStyle name="Normal 18 2 6 5 2" xfId="37913"/>
    <cellStyle name="Normal 18 2 6 5 3" xfId="22689"/>
    <cellStyle name="Normal 18 2 6 6" xfId="32901"/>
    <cellStyle name="Normal 18 2 6 7" xfId="17676"/>
    <cellStyle name="Normal 18 2 7" xfId="3365"/>
    <cellStyle name="Normal 18 2 7 2" xfId="13443"/>
    <cellStyle name="Normal 18 2 7 2 2" xfId="43765"/>
    <cellStyle name="Normal 18 2 7 2 3" xfId="28541"/>
    <cellStyle name="Normal 18 2 7 3" xfId="8423"/>
    <cellStyle name="Normal 18 2 7 3 2" xfId="38748"/>
    <cellStyle name="Normal 18 2 7 3 3" xfId="23524"/>
    <cellStyle name="Normal 18 2 7 4" xfId="33735"/>
    <cellStyle name="Normal 18 2 7 5" xfId="18511"/>
    <cellStyle name="Normal 18 2 8" xfId="5059"/>
    <cellStyle name="Normal 18 2 8 2" xfId="15114"/>
    <cellStyle name="Normal 18 2 8 2 2" xfId="45436"/>
    <cellStyle name="Normal 18 2 8 2 3" xfId="30212"/>
    <cellStyle name="Normal 18 2 8 3" xfId="10094"/>
    <cellStyle name="Normal 18 2 8 3 2" xfId="40419"/>
    <cellStyle name="Normal 18 2 8 3 3" xfId="25195"/>
    <cellStyle name="Normal 18 2 8 4" xfId="35406"/>
    <cellStyle name="Normal 18 2 8 5" xfId="20182"/>
    <cellStyle name="Normal 18 2 9" xfId="11770"/>
    <cellStyle name="Normal 18 2 9 2" xfId="42094"/>
    <cellStyle name="Normal 18 2 9 3" xfId="26870"/>
    <cellStyle name="Normal 18 3" xfId="47277"/>
    <cellStyle name="Normal 19" xfId="932"/>
    <cellStyle name="Normal 19 2" xfId="1420"/>
    <cellStyle name="Normal 19 2 10" xfId="6750"/>
    <cellStyle name="Normal 19 2 10 2" xfId="37078"/>
    <cellStyle name="Normal 19 2 10 3" xfId="21854"/>
    <cellStyle name="Normal 19 2 11" xfId="32069"/>
    <cellStyle name="Normal 19 2 12" xfId="16839"/>
    <cellStyle name="Normal 19 2 2" xfId="1714"/>
    <cellStyle name="Normal 19 2 2 10" xfId="32121"/>
    <cellStyle name="Normal 19 2 2 11" xfId="16893"/>
    <cellStyle name="Normal 19 2 2 2" xfId="1822"/>
    <cellStyle name="Normal 19 2 2 2 10" xfId="16997"/>
    <cellStyle name="Normal 19 2 2 2 2" xfId="2039"/>
    <cellStyle name="Normal 19 2 2 2 2 2" xfId="2460"/>
    <cellStyle name="Normal 19 2 2 2 2 2 2" xfId="3299"/>
    <cellStyle name="Normal 19 2 2 2 2 2 2 2" xfId="4989"/>
    <cellStyle name="Normal 19 2 2 2 2 2 2 2 2" xfId="15062"/>
    <cellStyle name="Normal 19 2 2 2 2 2 2 2 2 2" xfId="45384"/>
    <cellStyle name="Normal 19 2 2 2 2 2 2 2 2 3" xfId="30160"/>
    <cellStyle name="Normal 19 2 2 2 2 2 2 2 3" xfId="10042"/>
    <cellStyle name="Normal 19 2 2 2 2 2 2 2 3 2" xfId="40367"/>
    <cellStyle name="Normal 19 2 2 2 2 2 2 2 3 3" xfId="25143"/>
    <cellStyle name="Normal 19 2 2 2 2 2 2 2 4" xfId="35354"/>
    <cellStyle name="Normal 19 2 2 2 2 2 2 2 5" xfId="20130"/>
    <cellStyle name="Normal 19 2 2 2 2 2 2 3" xfId="6681"/>
    <cellStyle name="Normal 19 2 2 2 2 2 2 3 2" xfId="16733"/>
    <cellStyle name="Normal 19 2 2 2 2 2 2 3 2 2" xfId="47055"/>
    <cellStyle name="Normal 19 2 2 2 2 2 2 3 2 3" xfId="31831"/>
    <cellStyle name="Normal 19 2 2 2 2 2 2 3 3" xfId="11713"/>
    <cellStyle name="Normal 19 2 2 2 2 2 2 3 3 2" xfId="42038"/>
    <cellStyle name="Normal 19 2 2 2 2 2 2 3 3 3" xfId="26814"/>
    <cellStyle name="Normal 19 2 2 2 2 2 2 3 4" xfId="37025"/>
    <cellStyle name="Normal 19 2 2 2 2 2 2 3 5" xfId="21801"/>
    <cellStyle name="Normal 19 2 2 2 2 2 2 4" xfId="13391"/>
    <cellStyle name="Normal 19 2 2 2 2 2 2 4 2" xfId="43713"/>
    <cellStyle name="Normal 19 2 2 2 2 2 2 4 3" xfId="28489"/>
    <cellStyle name="Normal 19 2 2 2 2 2 2 5" xfId="8370"/>
    <cellStyle name="Normal 19 2 2 2 2 2 2 5 2" xfId="38696"/>
    <cellStyle name="Normal 19 2 2 2 2 2 2 5 3" xfId="23472"/>
    <cellStyle name="Normal 19 2 2 2 2 2 2 6" xfId="33684"/>
    <cellStyle name="Normal 19 2 2 2 2 2 2 7" xfId="18459"/>
    <cellStyle name="Normal 19 2 2 2 2 2 3" xfId="4152"/>
    <cellStyle name="Normal 19 2 2 2 2 2 3 2" xfId="14226"/>
    <cellStyle name="Normal 19 2 2 2 2 2 3 2 2" xfId="44548"/>
    <cellStyle name="Normal 19 2 2 2 2 2 3 2 3" xfId="29324"/>
    <cellStyle name="Normal 19 2 2 2 2 2 3 3" xfId="9206"/>
    <cellStyle name="Normal 19 2 2 2 2 2 3 3 2" xfId="39531"/>
    <cellStyle name="Normal 19 2 2 2 2 2 3 3 3" xfId="24307"/>
    <cellStyle name="Normal 19 2 2 2 2 2 3 4" xfId="34518"/>
    <cellStyle name="Normal 19 2 2 2 2 2 3 5" xfId="19294"/>
    <cellStyle name="Normal 19 2 2 2 2 2 4" xfId="5845"/>
    <cellStyle name="Normal 19 2 2 2 2 2 4 2" xfId="15897"/>
    <cellStyle name="Normal 19 2 2 2 2 2 4 2 2" xfId="46219"/>
    <cellStyle name="Normal 19 2 2 2 2 2 4 2 3" xfId="30995"/>
    <cellStyle name="Normal 19 2 2 2 2 2 4 3" xfId="10877"/>
    <cellStyle name="Normal 19 2 2 2 2 2 4 3 2" xfId="41202"/>
    <cellStyle name="Normal 19 2 2 2 2 2 4 3 3" xfId="25978"/>
    <cellStyle name="Normal 19 2 2 2 2 2 4 4" xfId="36189"/>
    <cellStyle name="Normal 19 2 2 2 2 2 4 5" xfId="20965"/>
    <cellStyle name="Normal 19 2 2 2 2 2 5" xfId="12555"/>
    <cellStyle name="Normal 19 2 2 2 2 2 5 2" xfId="42877"/>
    <cellStyle name="Normal 19 2 2 2 2 2 5 3" xfId="27653"/>
    <cellStyle name="Normal 19 2 2 2 2 2 6" xfId="7534"/>
    <cellStyle name="Normal 19 2 2 2 2 2 6 2" xfId="37860"/>
    <cellStyle name="Normal 19 2 2 2 2 2 6 3" xfId="22636"/>
    <cellStyle name="Normal 19 2 2 2 2 2 7" xfId="32848"/>
    <cellStyle name="Normal 19 2 2 2 2 2 8" xfId="17623"/>
    <cellStyle name="Normal 19 2 2 2 2 3" xfId="2881"/>
    <cellStyle name="Normal 19 2 2 2 2 3 2" xfId="4571"/>
    <cellStyle name="Normal 19 2 2 2 2 3 2 2" xfId="14644"/>
    <cellStyle name="Normal 19 2 2 2 2 3 2 2 2" xfId="44966"/>
    <cellStyle name="Normal 19 2 2 2 2 3 2 2 3" xfId="29742"/>
    <cellStyle name="Normal 19 2 2 2 2 3 2 3" xfId="9624"/>
    <cellStyle name="Normal 19 2 2 2 2 3 2 3 2" xfId="39949"/>
    <cellStyle name="Normal 19 2 2 2 2 3 2 3 3" xfId="24725"/>
    <cellStyle name="Normal 19 2 2 2 2 3 2 4" xfId="34936"/>
    <cellStyle name="Normal 19 2 2 2 2 3 2 5" xfId="19712"/>
    <cellStyle name="Normal 19 2 2 2 2 3 3" xfId="6263"/>
    <cellStyle name="Normal 19 2 2 2 2 3 3 2" xfId="16315"/>
    <cellStyle name="Normal 19 2 2 2 2 3 3 2 2" xfId="46637"/>
    <cellStyle name="Normal 19 2 2 2 2 3 3 2 3" xfId="31413"/>
    <cellStyle name="Normal 19 2 2 2 2 3 3 3" xfId="11295"/>
    <cellStyle name="Normal 19 2 2 2 2 3 3 3 2" xfId="41620"/>
    <cellStyle name="Normal 19 2 2 2 2 3 3 3 3" xfId="26396"/>
    <cellStyle name="Normal 19 2 2 2 2 3 3 4" xfId="36607"/>
    <cellStyle name="Normal 19 2 2 2 2 3 3 5" xfId="21383"/>
    <cellStyle name="Normal 19 2 2 2 2 3 4" xfId="12973"/>
    <cellStyle name="Normal 19 2 2 2 2 3 4 2" xfId="43295"/>
    <cellStyle name="Normal 19 2 2 2 2 3 4 3" xfId="28071"/>
    <cellStyle name="Normal 19 2 2 2 2 3 5" xfId="7952"/>
    <cellStyle name="Normal 19 2 2 2 2 3 5 2" xfId="38278"/>
    <cellStyle name="Normal 19 2 2 2 2 3 5 3" xfId="23054"/>
    <cellStyle name="Normal 19 2 2 2 2 3 6" xfId="33266"/>
    <cellStyle name="Normal 19 2 2 2 2 3 7" xfId="18041"/>
    <cellStyle name="Normal 19 2 2 2 2 4" xfId="3734"/>
    <cellStyle name="Normal 19 2 2 2 2 4 2" xfId="13808"/>
    <cellStyle name="Normal 19 2 2 2 2 4 2 2" xfId="44130"/>
    <cellStyle name="Normal 19 2 2 2 2 4 2 3" xfId="28906"/>
    <cellStyle name="Normal 19 2 2 2 2 4 3" xfId="8788"/>
    <cellStyle name="Normal 19 2 2 2 2 4 3 2" xfId="39113"/>
    <cellStyle name="Normal 19 2 2 2 2 4 3 3" xfId="23889"/>
    <cellStyle name="Normal 19 2 2 2 2 4 4" xfId="34100"/>
    <cellStyle name="Normal 19 2 2 2 2 4 5" xfId="18876"/>
    <cellStyle name="Normal 19 2 2 2 2 5" xfId="5427"/>
    <cellStyle name="Normal 19 2 2 2 2 5 2" xfId="15479"/>
    <cellStyle name="Normal 19 2 2 2 2 5 2 2" xfId="45801"/>
    <cellStyle name="Normal 19 2 2 2 2 5 2 3" xfId="30577"/>
    <cellStyle name="Normal 19 2 2 2 2 5 3" xfId="10459"/>
    <cellStyle name="Normal 19 2 2 2 2 5 3 2" xfId="40784"/>
    <cellStyle name="Normal 19 2 2 2 2 5 3 3" xfId="25560"/>
    <cellStyle name="Normal 19 2 2 2 2 5 4" xfId="35771"/>
    <cellStyle name="Normal 19 2 2 2 2 5 5" xfId="20547"/>
    <cellStyle name="Normal 19 2 2 2 2 6" xfId="12137"/>
    <cellStyle name="Normal 19 2 2 2 2 6 2" xfId="42459"/>
    <cellStyle name="Normal 19 2 2 2 2 6 3" xfId="27235"/>
    <cellStyle name="Normal 19 2 2 2 2 7" xfId="7116"/>
    <cellStyle name="Normal 19 2 2 2 2 7 2" xfId="37442"/>
    <cellStyle name="Normal 19 2 2 2 2 7 3" xfId="22218"/>
    <cellStyle name="Normal 19 2 2 2 2 8" xfId="32430"/>
    <cellStyle name="Normal 19 2 2 2 2 9" xfId="17205"/>
    <cellStyle name="Normal 19 2 2 2 3" xfId="2252"/>
    <cellStyle name="Normal 19 2 2 2 3 2" xfId="3091"/>
    <cellStyle name="Normal 19 2 2 2 3 2 2" xfId="4781"/>
    <cellStyle name="Normal 19 2 2 2 3 2 2 2" xfId="14854"/>
    <cellStyle name="Normal 19 2 2 2 3 2 2 2 2" xfId="45176"/>
    <cellStyle name="Normal 19 2 2 2 3 2 2 2 3" xfId="29952"/>
    <cellStyle name="Normal 19 2 2 2 3 2 2 3" xfId="9834"/>
    <cellStyle name="Normal 19 2 2 2 3 2 2 3 2" xfId="40159"/>
    <cellStyle name="Normal 19 2 2 2 3 2 2 3 3" xfId="24935"/>
    <cellStyle name="Normal 19 2 2 2 3 2 2 4" xfId="35146"/>
    <cellStyle name="Normal 19 2 2 2 3 2 2 5" xfId="19922"/>
    <cellStyle name="Normal 19 2 2 2 3 2 3" xfId="6473"/>
    <cellStyle name="Normal 19 2 2 2 3 2 3 2" xfId="16525"/>
    <cellStyle name="Normal 19 2 2 2 3 2 3 2 2" xfId="46847"/>
    <cellStyle name="Normal 19 2 2 2 3 2 3 2 3" xfId="31623"/>
    <cellStyle name="Normal 19 2 2 2 3 2 3 3" xfId="11505"/>
    <cellStyle name="Normal 19 2 2 2 3 2 3 3 2" xfId="41830"/>
    <cellStyle name="Normal 19 2 2 2 3 2 3 3 3" xfId="26606"/>
    <cellStyle name="Normal 19 2 2 2 3 2 3 4" xfId="36817"/>
    <cellStyle name="Normal 19 2 2 2 3 2 3 5" xfId="21593"/>
    <cellStyle name="Normal 19 2 2 2 3 2 4" xfId="13183"/>
    <cellStyle name="Normal 19 2 2 2 3 2 4 2" xfId="43505"/>
    <cellStyle name="Normal 19 2 2 2 3 2 4 3" xfId="28281"/>
    <cellStyle name="Normal 19 2 2 2 3 2 5" xfId="8162"/>
    <cellStyle name="Normal 19 2 2 2 3 2 5 2" xfId="38488"/>
    <cellStyle name="Normal 19 2 2 2 3 2 5 3" xfId="23264"/>
    <cellStyle name="Normal 19 2 2 2 3 2 6" xfId="33476"/>
    <cellStyle name="Normal 19 2 2 2 3 2 7" xfId="18251"/>
    <cellStyle name="Normal 19 2 2 2 3 3" xfId="3944"/>
    <cellStyle name="Normal 19 2 2 2 3 3 2" xfId="14018"/>
    <cellStyle name="Normal 19 2 2 2 3 3 2 2" xfId="44340"/>
    <cellStyle name="Normal 19 2 2 2 3 3 2 3" xfId="29116"/>
    <cellStyle name="Normal 19 2 2 2 3 3 3" xfId="8998"/>
    <cellStyle name="Normal 19 2 2 2 3 3 3 2" xfId="39323"/>
    <cellStyle name="Normal 19 2 2 2 3 3 3 3" xfId="24099"/>
    <cellStyle name="Normal 19 2 2 2 3 3 4" xfId="34310"/>
    <cellStyle name="Normal 19 2 2 2 3 3 5" xfId="19086"/>
    <cellStyle name="Normal 19 2 2 2 3 4" xfId="5637"/>
    <cellStyle name="Normal 19 2 2 2 3 4 2" xfId="15689"/>
    <cellStyle name="Normal 19 2 2 2 3 4 2 2" xfId="46011"/>
    <cellStyle name="Normal 19 2 2 2 3 4 2 3" xfId="30787"/>
    <cellStyle name="Normal 19 2 2 2 3 4 3" xfId="10669"/>
    <cellStyle name="Normal 19 2 2 2 3 4 3 2" xfId="40994"/>
    <cellStyle name="Normal 19 2 2 2 3 4 3 3" xfId="25770"/>
    <cellStyle name="Normal 19 2 2 2 3 4 4" xfId="35981"/>
    <cellStyle name="Normal 19 2 2 2 3 4 5" xfId="20757"/>
    <cellStyle name="Normal 19 2 2 2 3 5" xfId="12347"/>
    <cellStyle name="Normal 19 2 2 2 3 5 2" xfId="42669"/>
    <cellStyle name="Normal 19 2 2 2 3 5 3" xfId="27445"/>
    <cellStyle name="Normal 19 2 2 2 3 6" xfId="7326"/>
    <cellStyle name="Normal 19 2 2 2 3 6 2" xfId="37652"/>
    <cellStyle name="Normal 19 2 2 2 3 6 3" xfId="22428"/>
    <cellStyle name="Normal 19 2 2 2 3 7" xfId="32640"/>
    <cellStyle name="Normal 19 2 2 2 3 8" xfId="17415"/>
    <cellStyle name="Normal 19 2 2 2 4" xfId="2673"/>
    <cellStyle name="Normal 19 2 2 2 4 2" xfId="4363"/>
    <cellStyle name="Normal 19 2 2 2 4 2 2" xfId="14436"/>
    <cellStyle name="Normal 19 2 2 2 4 2 2 2" xfId="44758"/>
    <cellStyle name="Normal 19 2 2 2 4 2 2 3" xfId="29534"/>
    <cellStyle name="Normal 19 2 2 2 4 2 3" xfId="9416"/>
    <cellStyle name="Normal 19 2 2 2 4 2 3 2" xfId="39741"/>
    <cellStyle name="Normal 19 2 2 2 4 2 3 3" xfId="24517"/>
    <cellStyle name="Normal 19 2 2 2 4 2 4" xfId="34728"/>
    <cellStyle name="Normal 19 2 2 2 4 2 5" xfId="19504"/>
    <cellStyle name="Normal 19 2 2 2 4 3" xfId="6055"/>
    <cellStyle name="Normal 19 2 2 2 4 3 2" xfId="16107"/>
    <cellStyle name="Normal 19 2 2 2 4 3 2 2" xfId="46429"/>
    <cellStyle name="Normal 19 2 2 2 4 3 2 3" xfId="31205"/>
    <cellStyle name="Normal 19 2 2 2 4 3 3" xfId="11087"/>
    <cellStyle name="Normal 19 2 2 2 4 3 3 2" xfId="41412"/>
    <cellStyle name="Normal 19 2 2 2 4 3 3 3" xfId="26188"/>
    <cellStyle name="Normal 19 2 2 2 4 3 4" xfId="36399"/>
    <cellStyle name="Normal 19 2 2 2 4 3 5" xfId="21175"/>
    <cellStyle name="Normal 19 2 2 2 4 4" xfId="12765"/>
    <cellStyle name="Normal 19 2 2 2 4 4 2" xfId="43087"/>
    <cellStyle name="Normal 19 2 2 2 4 4 3" xfId="27863"/>
    <cellStyle name="Normal 19 2 2 2 4 5" xfId="7744"/>
    <cellStyle name="Normal 19 2 2 2 4 5 2" xfId="38070"/>
    <cellStyle name="Normal 19 2 2 2 4 5 3" xfId="22846"/>
    <cellStyle name="Normal 19 2 2 2 4 6" xfId="33058"/>
    <cellStyle name="Normal 19 2 2 2 4 7" xfId="17833"/>
    <cellStyle name="Normal 19 2 2 2 5" xfId="3526"/>
    <cellStyle name="Normal 19 2 2 2 5 2" xfId="13600"/>
    <cellStyle name="Normal 19 2 2 2 5 2 2" xfId="43922"/>
    <cellStyle name="Normal 19 2 2 2 5 2 3" xfId="28698"/>
    <cellStyle name="Normal 19 2 2 2 5 3" xfId="8580"/>
    <cellStyle name="Normal 19 2 2 2 5 3 2" xfId="38905"/>
    <cellStyle name="Normal 19 2 2 2 5 3 3" xfId="23681"/>
    <cellStyle name="Normal 19 2 2 2 5 4" xfId="33892"/>
    <cellStyle name="Normal 19 2 2 2 5 5" xfId="18668"/>
    <cellStyle name="Normal 19 2 2 2 6" xfId="5219"/>
    <cellStyle name="Normal 19 2 2 2 6 2" xfId="15271"/>
    <cellStyle name="Normal 19 2 2 2 6 2 2" xfId="45593"/>
    <cellStyle name="Normal 19 2 2 2 6 2 3" xfId="30369"/>
    <cellStyle name="Normal 19 2 2 2 6 3" xfId="10251"/>
    <cellStyle name="Normal 19 2 2 2 6 3 2" xfId="40576"/>
    <cellStyle name="Normal 19 2 2 2 6 3 3" xfId="25352"/>
    <cellStyle name="Normal 19 2 2 2 6 4" xfId="35563"/>
    <cellStyle name="Normal 19 2 2 2 6 5" xfId="20339"/>
    <cellStyle name="Normal 19 2 2 2 7" xfId="11929"/>
    <cellStyle name="Normal 19 2 2 2 7 2" xfId="42251"/>
    <cellStyle name="Normal 19 2 2 2 7 3" xfId="27027"/>
    <cellStyle name="Normal 19 2 2 2 8" xfId="6908"/>
    <cellStyle name="Normal 19 2 2 2 8 2" xfId="37234"/>
    <cellStyle name="Normal 19 2 2 2 8 3" xfId="22010"/>
    <cellStyle name="Normal 19 2 2 2 9" xfId="32222"/>
    <cellStyle name="Normal 19 2 2 3" xfId="1935"/>
    <cellStyle name="Normal 19 2 2 3 2" xfId="2356"/>
    <cellStyle name="Normal 19 2 2 3 2 2" xfId="3195"/>
    <cellStyle name="Normal 19 2 2 3 2 2 2" xfId="4885"/>
    <cellStyle name="Normal 19 2 2 3 2 2 2 2" xfId="14958"/>
    <cellStyle name="Normal 19 2 2 3 2 2 2 2 2" xfId="45280"/>
    <cellStyle name="Normal 19 2 2 3 2 2 2 2 3" xfId="30056"/>
    <cellStyle name="Normal 19 2 2 3 2 2 2 3" xfId="9938"/>
    <cellStyle name="Normal 19 2 2 3 2 2 2 3 2" xfId="40263"/>
    <cellStyle name="Normal 19 2 2 3 2 2 2 3 3" xfId="25039"/>
    <cellStyle name="Normal 19 2 2 3 2 2 2 4" xfId="35250"/>
    <cellStyle name="Normal 19 2 2 3 2 2 2 5" xfId="20026"/>
    <cellStyle name="Normal 19 2 2 3 2 2 3" xfId="6577"/>
    <cellStyle name="Normal 19 2 2 3 2 2 3 2" xfId="16629"/>
    <cellStyle name="Normal 19 2 2 3 2 2 3 2 2" xfId="46951"/>
    <cellStyle name="Normal 19 2 2 3 2 2 3 2 3" xfId="31727"/>
    <cellStyle name="Normal 19 2 2 3 2 2 3 3" xfId="11609"/>
    <cellStyle name="Normal 19 2 2 3 2 2 3 3 2" xfId="41934"/>
    <cellStyle name="Normal 19 2 2 3 2 2 3 3 3" xfId="26710"/>
    <cellStyle name="Normal 19 2 2 3 2 2 3 4" xfId="36921"/>
    <cellStyle name="Normal 19 2 2 3 2 2 3 5" xfId="21697"/>
    <cellStyle name="Normal 19 2 2 3 2 2 4" xfId="13287"/>
    <cellStyle name="Normal 19 2 2 3 2 2 4 2" xfId="43609"/>
    <cellStyle name="Normal 19 2 2 3 2 2 4 3" xfId="28385"/>
    <cellStyle name="Normal 19 2 2 3 2 2 5" xfId="8266"/>
    <cellStyle name="Normal 19 2 2 3 2 2 5 2" xfId="38592"/>
    <cellStyle name="Normal 19 2 2 3 2 2 5 3" xfId="23368"/>
    <cellStyle name="Normal 19 2 2 3 2 2 6" xfId="33580"/>
    <cellStyle name="Normal 19 2 2 3 2 2 7" xfId="18355"/>
    <cellStyle name="Normal 19 2 2 3 2 3" xfId="4048"/>
    <cellStyle name="Normal 19 2 2 3 2 3 2" xfId="14122"/>
    <cellStyle name="Normal 19 2 2 3 2 3 2 2" xfId="44444"/>
    <cellStyle name="Normal 19 2 2 3 2 3 2 3" xfId="29220"/>
    <cellStyle name="Normal 19 2 2 3 2 3 3" xfId="9102"/>
    <cellStyle name="Normal 19 2 2 3 2 3 3 2" xfId="39427"/>
    <cellStyle name="Normal 19 2 2 3 2 3 3 3" xfId="24203"/>
    <cellStyle name="Normal 19 2 2 3 2 3 4" xfId="34414"/>
    <cellStyle name="Normal 19 2 2 3 2 3 5" xfId="19190"/>
    <cellStyle name="Normal 19 2 2 3 2 4" xfId="5741"/>
    <cellStyle name="Normal 19 2 2 3 2 4 2" xfId="15793"/>
    <cellStyle name="Normal 19 2 2 3 2 4 2 2" xfId="46115"/>
    <cellStyle name="Normal 19 2 2 3 2 4 2 3" xfId="30891"/>
    <cellStyle name="Normal 19 2 2 3 2 4 3" xfId="10773"/>
    <cellStyle name="Normal 19 2 2 3 2 4 3 2" xfId="41098"/>
    <cellStyle name="Normal 19 2 2 3 2 4 3 3" xfId="25874"/>
    <cellStyle name="Normal 19 2 2 3 2 4 4" xfId="36085"/>
    <cellStyle name="Normal 19 2 2 3 2 4 5" xfId="20861"/>
    <cellStyle name="Normal 19 2 2 3 2 5" xfId="12451"/>
    <cellStyle name="Normal 19 2 2 3 2 5 2" xfId="42773"/>
    <cellStyle name="Normal 19 2 2 3 2 5 3" xfId="27549"/>
    <cellStyle name="Normal 19 2 2 3 2 6" xfId="7430"/>
    <cellStyle name="Normal 19 2 2 3 2 6 2" xfId="37756"/>
    <cellStyle name="Normal 19 2 2 3 2 6 3" xfId="22532"/>
    <cellStyle name="Normal 19 2 2 3 2 7" xfId="32744"/>
    <cellStyle name="Normal 19 2 2 3 2 8" xfId="17519"/>
    <cellStyle name="Normal 19 2 2 3 3" xfId="2777"/>
    <cellStyle name="Normal 19 2 2 3 3 2" xfId="4467"/>
    <cellStyle name="Normal 19 2 2 3 3 2 2" xfId="14540"/>
    <cellStyle name="Normal 19 2 2 3 3 2 2 2" xfId="44862"/>
    <cellStyle name="Normal 19 2 2 3 3 2 2 3" xfId="29638"/>
    <cellStyle name="Normal 19 2 2 3 3 2 3" xfId="9520"/>
    <cellStyle name="Normal 19 2 2 3 3 2 3 2" xfId="39845"/>
    <cellStyle name="Normal 19 2 2 3 3 2 3 3" xfId="24621"/>
    <cellStyle name="Normal 19 2 2 3 3 2 4" xfId="34832"/>
    <cellStyle name="Normal 19 2 2 3 3 2 5" xfId="19608"/>
    <cellStyle name="Normal 19 2 2 3 3 3" xfId="6159"/>
    <cellStyle name="Normal 19 2 2 3 3 3 2" xfId="16211"/>
    <cellStyle name="Normal 19 2 2 3 3 3 2 2" xfId="46533"/>
    <cellStyle name="Normal 19 2 2 3 3 3 2 3" xfId="31309"/>
    <cellStyle name="Normal 19 2 2 3 3 3 3" xfId="11191"/>
    <cellStyle name="Normal 19 2 2 3 3 3 3 2" xfId="41516"/>
    <cellStyle name="Normal 19 2 2 3 3 3 3 3" xfId="26292"/>
    <cellStyle name="Normal 19 2 2 3 3 3 4" xfId="36503"/>
    <cellStyle name="Normal 19 2 2 3 3 3 5" xfId="21279"/>
    <cellStyle name="Normal 19 2 2 3 3 4" xfId="12869"/>
    <cellStyle name="Normal 19 2 2 3 3 4 2" xfId="43191"/>
    <cellStyle name="Normal 19 2 2 3 3 4 3" xfId="27967"/>
    <cellStyle name="Normal 19 2 2 3 3 5" xfId="7848"/>
    <cellStyle name="Normal 19 2 2 3 3 5 2" xfId="38174"/>
    <cellStyle name="Normal 19 2 2 3 3 5 3" xfId="22950"/>
    <cellStyle name="Normal 19 2 2 3 3 6" xfId="33162"/>
    <cellStyle name="Normal 19 2 2 3 3 7" xfId="17937"/>
    <cellStyle name="Normal 19 2 2 3 4" xfId="3630"/>
    <cellStyle name="Normal 19 2 2 3 4 2" xfId="13704"/>
    <cellStyle name="Normal 19 2 2 3 4 2 2" xfId="44026"/>
    <cellStyle name="Normal 19 2 2 3 4 2 3" xfId="28802"/>
    <cellStyle name="Normal 19 2 2 3 4 3" xfId="8684"/>
    <cellStyle name="Normal 19 2 2 3 4 3 2" xfId="39009"/>
    <cellStyle name="Normal 19 2 2 3 4 3 3" xfId="23785"/>
    <cellStyle name="Normal 19 2 2 3 4 4" xfId="33996"/>
    <cellStyle name="Normal 19 2 2 3 4 5" xfId="18772"/>
    <cellStyle name="Normal 19 2 2 3 5" xfId="5323"/>
    <cellStyle name="Normal 19 2 2 3 5 2" xfId="15375"/>
    <cellStyle name="Normal 19 2 2 3 5 2 2" xfId="45697"/>
    <cellStyle name="Normal 19 2 2 3 5 2 3" xfId="30473"/>
    <cellStyle name="Normal 19 2 2 3 5 3" xfId="10355"/>
    <cellStyle name="Normal 19 2 2 3 5 3 2" xfId="40680"/>
    <cellStyle name="Normal 19 2 2 3 5 3 3" xfId="25456"/>
    <cellStyle name="Normal 19 2 2 3 5 4" xfId="35667"/>
    <cellStyle name="Normal 19 2 2 3 5 5" xfId="20443"/>
    <cellStyle name="Normal 19 2 2 3 6" xfId="12033"/>
    <cellStyle name="Normal 19 2 2 3 6 2" xfId="42355"/>
    <cellStyle name="Normal 19 2 2 3 6 3" xfId="27131"/>
    <cellStyle name="Normal 19 2 2 3 7" xfId="7012"/>
    <cellStyle name="Normal 19 2 2 3 7 2" xfId="37338"/>
    <cellStyle name="Normal 19 2 2 3 7 3" xfId="22114"/>
    <cellStyle name="Normal 19 2 2 3 8" xfId="32326"/>
    <cellStyle name="Normal 19 2 2 3 9" xfId="17101"/>
    <cellStyle name="Normal 19 2 2 4" xfId="2148"/>
    <cellStyle name="Normal 19 2 2 4 2" xfId="2987"/>
    <cellStyle name="Normal 19 2 2 4 2 2" xfId="4677"/>
    <cellStyle name="Normal 19 2 2 4 2 2 2" xfId="14750"/>
    <cellStyle name="Normal 19 2 2 4 2 2 2 2" xfId="45072"/>
    <cellStyle name="Normal 19 2 2 4 2 2 2 3" xfId="29848"/>
    <cellStyle name="Normal 19 2 2 4 2 2 3" xfId="9730"/>
    <cellStyle name="Normal 19 2 2 4 2 2 3 2" xfId="40055"/>
    <cellStyle name="Normal 19 2 2 4 2 2 3 3" xfId="24831"/>
    <cellStyle name="Normal 19 2 2 4 2 2 4" xfId="35042"/>
    <cellStyle name="Normal 19 2 2 4 2 2 5" xfId="19818"/>
    <cellStyle name="Normal 19 2 2 4 2 3" xfId="6369"/>
    <cellStyle name="Normal 19 2 2 4 2 3 2" xfId="16421"/>
    <cellStyle name="Normal 19 2 2 4 2 3 2 2" xfId="46743"/>
    <cellStyle name="Normal 19 2 2 4 2 3 2 3" xfId="31519"/>
    <cellStyle name="Normal 19 2 2 4 2 3 3" xfId="11401"/>
    <cellStyle name="Normal 19 2 2 4 2 3 3 2" xfId="41726"/>
    <cellStyle name="Normal 19 2 2 4 2 3 3 3" xfId="26502"/>
    <cellStyle name="Normal 19 2 2 4 2 3 4" xfId="36713"/>
    <cellStyle name="Normal 19 2 2 4 2 3 5" xfId="21489"/>
    <cellStyle name="Normal 19 2 2 4 2 4" xfId="13079"/>
    <cellStyle name="Normal 19 2 2 4 2 4 2" xfId="43401"/>
    <cellStyle name="Normal 19 2 2 4 2 4 3" xfId="28177"/>
    <cellStyle name="Normal 19 2 2 4 2 5" xfId="8058"/>
    <cellStyle name="Normal 19 2 2 4 2 5 2" xfId="38384"/>
    <cellStyle name="Normal 19 2 2 4 2 5 3" xfId="23160"/>
    <cellStyle name="Normal 19 2 2 4 2 6" xfId="33372"/>
    <cellStyle name="Normal 19 2 2 4 2 7" xfId="18147"/>
    <cellStyle name="Normal 19 2 2 4 3" xfId="3840"/>
    <cellStyle name="Normal 19 2 2 4 3 2" xfId="13914"/>
    <cellStyle name="Normal 19 2 2 4 3 2 2" xfId="44236"/>
    <cellStyle name="Normal 19 2 2 4 3 2 3" xfId="29012"/>
    <cellStyle name="Normal 19 2 2 4 3 3" xfId="8894"/>
    <cellStyle name="Normal 19 2 2 4 3 3 2" xfId="39219"/>
    <cellStyle name="Normal 19 2 2 4 3 3 3" xfId="23995"/>
    <cellStyle name="Normal 19 2 2 4 3 4" xfId="34206"/>
    <cellStyle name="Normal 19 2 2 4 3 5" xfId="18982"/>
    <cellStyle name="Normal 19 2 2 4 4" xfId="5533"/>
    <cellStyle name="Normal 19 2 2 4 4 2" xfId="15585"/>
    <cellStyle name="Normal 19 2 2 4 4 2 2" xfId="45907"/>
    <cellStyle name="Normal 19 2 2 4 4 2 3" xfId="30683"/>
    <cellStyle name="Normal 19 2 2 4 4 3" xfId="10565"/>
    <cellStyle name="Normal 19 2 2 4 4 3 2" xfId="40890"/>
    <cellStyle name="Normal 19 2 2 4 4 3 3" xfId="25666"/>
    <cellStyle name="Normal 19 2 2 4 4 4" xfId="35877"/>
    <cellStyle name="Normal 19 2 2 4 4 5" xfId="20653"/>
    <cellStyle name="Normal 19 2 2 4 5" xfId="12243"/>
    <cellStyle name="Normal 19 2 2 4 5 2" xfId="42565"/>
    <cellStyle name="Normal 19 2 2 4 5 3" xfId="27341"/>
    <cellStyle name="Normal 19 2 2 4 6" xfId="7222"/>
    <cellStyle name="Normal 19 2 2 4 6 2" xfId="37548"/>
    <cellStyle name="Normal 19 2 2 4 6 3" xfId="22324"/>
    <cellStyle name="Normal 19 2 2 4 7" xfId="32536"/>
    <cellStyle name="Normal 19 2 2 4 8" xfId="17311"/>
    <cellStyle name="Normal 19 2 2 5" xfId="2569"/>
    <cellStyle name="Normal 19 2 2 5 2" xfId="4259"/>
    <cellStyle name="Normal 19 2 2 5 2 2" xfId="14332"/>
    <cellStyle name="Normal 19 2 2 5 2 2 2" xfId="44654"/>
    <cellStyle name="Normal 19 2 2 5 2 2 3" xfId="29430"/>
    <cellStyle name="Normal 19 2 2 5 2 3" xfId="9312"/>
    <cellStyle name="Normal 19 2 2 5 2 3 2" xfId="39637"/>
    <cellStyle name="Normal 19 2 2 5 2 3 3" xfId="24413"/>
    <cellStyle name="Normal 19 2 2 5 2 4" xfId="34624"/>
    <cellStyle name="Normal 19 2 2 5 2 5" xfId="19400"/>
    <cellStyle name="Normal 19 2 2 5 3" xfId="5951"/>
    <cellStyle name="Normal 19 2 2 5 3 2" xfId="16003"/>
    <cellStyle name="Normal 19 2 2 5 3 2 2" xfId="46325"/>
    <cellStyle name="Normal 19 2 2 5 3 2 3" xfId="31101"/>
    <cellStyle name="Normal 19 2 2 5 3 3" xfId="10983"/>
    <cellStyle name="Normal 19 2 2 5 3 3 2" xfId="41308"/>
    <cellStyle name="Normal 19 2 2 5 3 3 3" xfId="26084"/>
    <cellStyle name="Normal 19 2 2 5 3 4" xfId="36295"/>
    <cellStyle name="Normal 19 2 2 5 3 5" xfId="21071"/>
    <cellStyle name="Normal 19 2 2 5 4" xfId="12661"/>
    <cellStyle name="Normal 19 2 2 5 4 2" xfId="42983"/>
    <cellStyle name="Normal 19 2 2 5 4 3" xfId="27759"/>
    <cellStyle name="Normal 19 2 2 5 5" xfId="7640"/>
    <cellStyle name="Normal 19 2 2 5 5 2" xfId="37966"/>
    <cellStyle name="Normal 19 2 2 5 5 3" xfId="22742"/>
    <cellStyle name="Normal 19 2 2 5 6" xfId="32954"/>
    <cellStyle name="Normal 19 2 2 5 7" xfId="17729"/>
    <cellStyle name="Normal 19 2 2 6" xfId="3422"/>
    <cellStyle name="Normal 19 2 2 6 2" xfId="13496"/>
    <cellStyle name="Normal 19 2 2 6 2 2" xfId="43818"/>
    <cellStyle name="Normal 19 2 2 6 2 3" xfId="28594"/>
    <cellStyle name="Normal 19 2 2 6 3" xfId="8476"/>
    <cellStyle name="Normal 19 2 2 6 3 2" xfId="38801"/>
    <cellStyle name="Normal 19 2 2 6 3 3" xfId="23577"/>
    <cellStyle name="Normal 19 2 2 6 4" xfId="33788"/>
    <cellStyle name="Normal 19 2 2 6 5" xfId="18564"/>
    <cellStyle name="Normal 19 2 2 7" xfId="5115"/>
    <cellStyle name="Normal 19 2 2 7 2" xfId="15167"/>
    <cellStyle name="Normal 19 2 2 7 2 2" xfId="45489"/>
    <cellStyle name="Normal 19 2 2 7 2 3" xfId="30265"/>
    <cellStyle name="Normal 19 2 2 7 3" xfId="10147"/>
    <cellStyle name="Normal 19 2 2 7 3 2" xfId="40472"/>
    <cellStyle name="Normal 19 2 2 7 3 3" xfId="25248"/>
    <cellStyle name="Normal 19 2 2 7 4" xfId="35459"/>
    <cellStyle name="Normal 19 2 2 7 5" xfId="20235"/>
    <cellStyle name="Normal 19 2 2 8" xfId="11825"/>
    <cellStyle name="Normal 19 2 2 8 2" xfId="42147"/>
    <cellStyle name="Normal 19 2 2 8 3" xfId="26923"/>
    <cellStyle name="Normal 19 2 2 9" xfId="6804"/>
    <cellStyle name="Normal 19 2 2 9 2" xfId="37130"/>
    <cellStyle name="Normal 19 2 2 9 3" xfId="21906"/>
    <cellStyle name="Normal 19 2 3" xfId="1768"/>
    <cellStyle name="Normal 19 2 3 10" xfId="16945"/>
    <cellStyle name="Normal 19 2 3 2" xfId="1987"/>
    <cellStyle name="Normal 19 2 3 2 2" xfId="2408"/>
    <cellStyle name="Normal 19 2 3 2 2 2" xfId="3247"/>
    <cellStyle name="Normal 19 2 3 2 2 2 2" xfId="4937"/>
    <cellStyle name="Normal 19 2 3 2 2 2 2 2" xfId="15010"/>
    <cellStyle name="Normal 19 2 3 2 2 2 2 2 2" xfId="45332"/>
    <cellStyle name="Normal 19 2 3 2 2 2 2 2 3" xfId="30108"/>
    <cellStyle name="Normal 19 2 3 2 2 2 2 3" xfId="9990"/>
    <cellStyle name="Normal 19 2 3 2 2 2 2 3 2" xfId="40315"/>
    <cellStyle name="Normal 19 2 3 2 2 2 2 3 3" xfId="25091"/>
    <cellStyle name="Normal 19 2 3 2 2 2 2 4" xfId="35302"/>
    <cellStyle name="Normal 19 2 3 2 2 2 2 5" xfId="20078"/>
    <cellStyle name="Normal 19 2 3 2 2 2 3" xfId="6629"/>
    <cellStyle name="Normal 19 2 3 2 2 2 3 2" xfId="16681"/>
    <cellStyle name="Normal 19 2 3 2 2 2 3 2 2" xfId="47003"/>
    <cellStyle name="Normal 19 2 3 2 2 2 3 2 3" xfId="31779"/>
    <cellStyle name="Normal 19 2 3 2 2 2 3 3" xfId="11661"/>
    <cellStyle name="Normal 19 2 3 2 2 2 3 3 2" xfId="41986"/>
    <cellStyle name="Normal 19 2 3 2 2 2 3 3 3" xfId="26762"/>
    <cellStyle name="Normal 19 2 3 2 2 2 3 4" xfId="36973"/>
    <cellStyle name="Normal 19 2 3 2 2 2 3 5" xfId="21749"/>
    <cellStyle name="Normal 19 2 3 2 2 2 4" xfId="13339"/>
    <cellStyle name="Normal 19 2 3 2 2 2 4 2" xfId="43661"/>
    <cellStyle name="Normal 19 2 3 2 2 2 4 3" xfId="28437"/>
    <cellStyle name="Normal 19 2 3 2 2 2 5" xfId="8318"/>
    <cellStyle name="Normal 19 2 3 2 2 2 5 2" xfId="38644"/>
    <cellStyle name="Normal 19 2 3 2 2 2 5 3" xfId="23420"/>
    <cellStyle name="Normal 19 2 3 2 2 2 6" xfId="33632"/>
    <cellStyle name="Normal 19 2 3 2 2 2 7" xfId="18407"/>
    <cellStyle name="Normal 19 2 3 2 2 3" xfId="4100"/>
    <cellStyle name="Normal 19 2 3 2 2 3 2" xfId="14174"/>
    <cellStyle name="Normal 19 2 3 2 2 3 2 2" xfId="44496"/>
    <cellStyle name="Normal 19 2 3 2 2 3 2 3" xfId="29272"/>
    <cellStyle name="Normal 19 2 3 2 2 3 3" xfId="9154"/>
    <cellStyle name="Normal 19 2 3 2 2 3 3 2" xfId="39479"/>
    <cellStyle name="Normal 19 2 3 2 2 3 3 3" xfId="24255"/>
    <cellStyle name="Normal 19 2 3 2 2 3 4" xfId="34466"/>
    <cellStyle name="Normal 19 2 3 2 2 3 5" xfId="19242"/>
    <cellStyle name="Normal 19 2 3 2 2 4" xfId="5793"/>
    <cellStyle name="Normal 19 2 3 2 2 4 2" xfId="15845"/>
    <cellStyle name="Normal 19 2 3 2 2 4 2 2" xfId="46167"/>
    <cellStyle name="Normal 19 2 3 2 2 4 2 3" xfId="30943"/>
    <cellStyle name="Normal 19 2 3 2 2 4 3" xfId="10825"/>
    <cellStyle name="Normal 19 2 3 2 2 4 3 2" xfId="41150"/>
    <cellStyle name="Normal 19 2 3 2 2 4 3 3" xfId="25926"/>
    <cellStyle name="Normal 19 2 3 2 2 4 4" xfId="36137"/>
    <cellStyle name="Normal 19 2 3 2 2 4 5" xfId="20913"/>
    <cellStyle name="Normal 19 2 3 2 2 5" xfId="12503"/>
    <cellStyle name="Normal 19 2 3 2 2 5 2" xfId="42825"/>
    <cellStyle name="Normal 19 2 3 2 2 5 3" xfId="27601"/>
    <cellStyle name="Normal 19 2 3 2 2 6" xfId="7482"/>
    <cellStyle name="Normal 19 2 3 2 2 6 2" xfId="37808"/>
    <cellStyle name="Normal 19 2 3 2 2 6 3" xfId="22584"/>
    <cellStyle name="Normal 19 2 3 2 2 7" xfId="32796"/>
    <cellStyle name="Normal 19 2 3 2 2 8" xfId="17571"/>
    <cellStyle name="Normal 19 2 3 2 3" xfId="2829"/>
    <cellStyle name="Normal 19 2 3 2 3 2" xfId="4519"/>
    <cellStyle name="Normal 19 2 3 2 3 2 2" xfId="14592"/>
    <cellStyle name="Normal 19 2 3 2 3 2 2 2" xfId="44914"/>
    <cellStyle name="Normal 19 2 3 2 3 2 2 3" xfId="29690"/>
    <cellStyle name="Normal 19 2 3 2 3 2 3" xfId="9572"/>
    <cellStyle name="Normal 19 2 3 2 3 2 3 2" xfId="39897"/>
    <cellStyle name="Normal 19 2 3 2 3 2 3 3" xfId="24673"/>
    <cellStyle name="Normal 19 2 3 2 3 2 4" xfId="34884"/>
    <cellStyle name="Normal 19 2 3 2 3 2 5" xfId="19660"/>
    <cellStyle name="Normal 19 2 3 2 3 3" xfId="6211"/>
    <cellStyle name="Normal 19 2 3 2 3 3 2" xfId="16263"/>
    <cellStyle name="Normal 19 2 3 2 3 3 2 2" xfId="46585"/>
    <cellStyle name="Normal 19 2 3 2 3 3 2 3" xfId="31361"/>
    <cellStyle name="Normal 19 2 3 2 3 3 3" xfId="11243"/>
    <cellStyle name="Normal 19 2 3 2 3 3 3 2" xfId="41568"/>
    <cellStyle name="Normal 19 2 3 2 3 3 3 3" xfId="26344"/>
    <cellStyle name="Normal 19 2 3 2 3 3 4" xfId="36555"/>
    <cellStyle name="Normal 19 2 3 2 3 3 5" xfId="21331"/>
    <cellStyle name="Normal 19 2 3 2 3 4" xfId="12921"/>
    <cellStyle name="Normal 19 2 3 2 3 4 2" xfId="43243"/>
    <cellStyle name="Normal 19 2 3 2 3 4 3" xfId="28019"/>
    <cellStyle name="Normal 19 2 3 2 3 5" xfId="7900"/>
    <cellStyle name="Normal 19 2 3 2 3 5 2" xfId="38226"/>
    <cellStyle name="Normal 19 2 3 2 3 5 3" xfId="23002"/>
    <cellStyle name="Normal 19 2 3 2 3 6" xfId="33214"/>
    <cellStyle name="Normal 19 2 3 2 3 7" xfId="17989"/>
    <cellStyle name="Normal 19 2 3 2 4" xfId="3682"/>
    <cellStyle name="Normal 19 2 3 2 4 2" xfId="13756"/>
    <cellStyle name="Normal 19 2 3 2 4 2 2" xfId="44078"/>
    <cellStyle name="Normal 19 2 3 2 4 2 3" xfId="28854"/>
    <cellStyle name="Normal 19 2 3 2 4 3" xfId="8736"/>
    <cellStyle name="Normal 19 2 3 2 4 3 2" xfId="39061"/>
    <cellStyle name="Normal 19 2 3 2 4 3 3" xfId="23837"/>
    <cellStyle name="Normal 19 2 3 2 4 4" xfId="34048"/>
    <cellStyle name="Normal 19 2 3 2 4 5" xfId="18824"/>
    <cellStyle name="Normal 19 2 3 2 5" xfId="5375"/>
    <cellStyle name="Normal 19 2 3 2 5 2" xfId="15427"/>
    <cellStyle name="Normal 19 2 3 2 5 2 2" xfId="45749"/>
    <cellStyle name="Normal 19 2 3 2 5 2 3" xfId="30525"/>
    <cellStyle name="Normal 19 2 3 2 5 3" xfId="10407"/>
    <cellStyle name="Normal 19 2 3 2 5 3 2" xfId="40732"/>
    <cellStyle name="Normal 19 2 3 2 5 3 3" xfId="25508"/>
    <cellStyle name="Normal 19 2 3 2 5 4" xfId="35719"/>
    <cellStyle name="Normal 19 2 3 2 5 5" xfId="20495"/>
    <cellStyle name="Normal 19 2 3 2 6" xfId="12085"/>
    <cellStyle name="Normal 19 2 3 2 6 2" xfId="42407"/>
    <cellStyle name="Normal 19 2 3 2 6 3" xfId="27183"/>
    <cellStyle name="Normal 19 2 3 2 7" xfId="7064"/>
    <cellStyle name="Normal 19 2 3 2 7 2" xfId="37390"/>
    <cellStyle name="Normal 19 2 3 2 7 3" xfId="22166"/>
    <cellStyle name="Normal 19 2 3 2 8" xfId="32378"/>
    <cellStyle name="Normal 19 2 3 2 9" xfId="17153"/>
    <cellStyle name="Normal 19 2 3 3" xfId="2200"/>
    <cellStyle name="Normal 19 2 3 3 2" xfId="3039"/>
    <cellStyle name="Normal 19 2 3 3 2 2" xfId="4729"/>
    <cellStyle name="Normal 19 2 3 3 2 2 2" xfId="14802"/>
    <cellStyle name="Normal 19 2 3 3 2 2 2 2" xfId="45124"/>
    <cellStyle name="Normal 19 2 3 3 2 2 2 3" xfId="29900"/>
    <cellStyle name="Normal 19 2 3 3 2 2 3" xfId="9782"/>
    <cellStyle name="Normal 19 2 3 3 2 2 3 2" xfId="40107"/>
    <cellStyle name="Normal 19 2 3 3 2 2 3 3" xfId="24883"/>
    <cellStyle name="Normal 19 2 3 3 2 2 4" xfId="35094"/>
    <cellStyle name="Normal 19 2 3 3 2 2 5" xfId="19870"/>
    <cellStyle name="Normal 19 2 3 3 2 3" xfId="6421"/>
    <cellStyle name="Normal 19 2 3 3 2 3 2" xfId="16473"/>
    <cellStyle name="Normal 19 2 3 3 2 3 2 2" xfId="46795"/>
    <cellStyle name="Normal 19 2 3 3 2 3 2 3" xfId="31571"/>
    <cellStyle name="Normal 19 2 3 3 2 3 3" xfId="11453"/>
    <cellStyle name="Normal 19 2 3 3 2 3 3 2" xfId="41778"/>
    <cellStyle name="Normal 19 2 3 3 2 3 3 3" xfId="26554"/>
    <cellStyle name="Normal 19 2 3 3 2 3 4" xfId="36765"/>
    <cellStyle name="Normal 19 2 3 3 2 3 5" xfId="21541"/>
    <cellStyle name="Normal 19 2 3 3 2 4" xfId="13131"/>
    <cellStyle name="Normal 19 2 3 3 2 4 2" xfId="43453"/>
    <cellStyle name="Normal 19 2 3 3 2 4 3" xfId="28229"/>
    <cellStyle name="Normal 19 2 3 3 2 5" xfId="8110"/>
    <cellStyle name="Normal 19 2 3 3 2 5 2" xfId="38436"/>
    <cellStyle name="Normal 19 2 3 3 2 5 3" xfId="23212"/>
    <cellStyle name="Normal 19 2 3 3 2 6" xfId="33424"/>
    <cellStyle name="Normal 19 2 3 3 2 7" xfId="18199"/>
    <cellStyle name="Normal 19 2 3 3 3" xfId="3892"/>
    <cellStyle name="Normal 19 2 3 3 3 2" xfId="13966"/>
    <cellStyle name="Normal 19 2 3 3 3 2 2" xfId="44288"/>
    <cellStyle name="Normal 19 2 3 3 3 2 3" xfId="29064"/>
    <cellStyle name="Normal 19 2 3 3 3 3" xfId="8946"/>
    <cellStyle name="Normal 19 2 3 3 3 3 2" xfId="39271"/>
    <cellStyle name="Normal 19 2 3 3 3 3 3" xfId="24047"/>
    <cellStyle name="Normal 19 2 3 3 3 4" xfId="34258"/>
    <cellStyle name="Normal 19 2 3 3 3 5" xfId="19034"/>
    <cellStyle name="Normal 19 2 3 3 4" xfId="5585"/>
    <cellStyle name="Normal 19 2 3 3 4 2" xfId="15637"/>
    <cellStyle name="Normal 19 2 3 3 4 2 2" xfId="45959"/>
    <cellStyle name="Normal 19 2 3 3 4 2 3" xfId="30735"/>
    <cellStyle name="Normal 19 2 3 3 4 3" xfId="10617"/>
    <cellStyle name="Normal 19 2 3 3 4 3 2" xfId="40942"/>
    <cellStyle name="Normal 19 2 3 3 4 3 3" xfId="25718"/>
    <cellStyle name="Normal 19 2 3 3 4 4" xfId="35929"/>
    <cellStyle name="Normal 19 2 3 3 4 5" xfId="20705"/>
    <cellStyle name="Normal 19 2 3 3 5" xfId="12295"/>
    <cellStyle name="Normal 19 2 3 3 5 2" xfId="42617"/>
    <cellStyle name="Normal 19 2 3 3 5 3" xfId="27393"/>
    <cellStyle name="Normal 19 2 3 3 6" xfId="7274"/>
    <cellStyle name="Normal 19 2 3 3 6 2" xfId="37600"/>
    <cellStyle name="Normal 19 2 3 3 6 3" xfId="22376"/>
    <cellStyle name="Normal 19 2 3 3 7" xfId="32588"/>
    <cellStyle name="Normal 19 2 3 3 8" xfId="17363"/>
    <cellStyle name="Normal 19 2 3 4" xfId="2621"/>
    <cellStyle name="Normal 19 2 3 4 2" xfId="4311"/>
    <cellStyle name="Normal 19 2 3 4 2 2" xfId="14384"/>
    <cellStyle name="Normal 19 2 3 4 2 2 2" xfId="44706"/>
    <cellStyle name="Normal 19 2 3 4 2 2 3" xfId="29482"/>
    <cellStyle name="Normal 19 2 3 4 2 3" xfId="9364"/>
    <cellStyle name="Normal 19 2 3 4 2 3 2" xfId="39689"/>
    <cellStyle name="Normal 19 2 3 4 2 3 3" xfId="24465"/>
    <cellStyle name="Normal 19 2 3 4 2 4" xfId="34676"/>
    <cellStyle name="Normal 19 2 3 4 2 5" xfId="19452"/>
    <cellStyle name="Normal 19 2 3 4 3" xfId="6003"/>
    <cellStyle name="Normal 19 2 3 4 3 2" xfId="16055"/>
    <cellStyle name="Normal 19 2 3 4 3 2 2" xfId="46377"/>
    <cellStyle name="Normal 19 2 3 4 3 2 3" xfId="31153"/>
    <cellStyle name="Normal 19 2 3 4 3 3" xfId="11035"/>
    <cellStyle name="Normal 19 2 3 4 3 3 2" xfId="41360"/>
    <cellStyle name="Normal 19 2 3 4 3 3 3" xfId="26136"/>
    <cellStyle name="Normal 19 2 3 4 3 4" xfId="36347"/>
    <cellStyle name="Normal 19 2 3 4 3 5" xfId="21123"/>
    <cellStyle name="Normal 19 2 3 4 4" xfId="12713"/>
    <cellStyle name="Normal 19 2 3 4 4 2" xfId="43035"/>
    <cellStyle name="Normal 19 2 3 4 4 3" xfId="27811"/>
    <cellStyle name="Normal 19 2 3 4 5" xfId="7692"/>
    <cellStyle name="Normal 19 2 3 4 5 2" xfId="38018"/>
    <cellStyle name="Normal 19 2 3 4 5 3" xfId="22794"/>
    <cellStyle name="Normal 19 2 3 4 6" xfId="33006"/>
    <cellStyle name="Normal 19 2 3 4 7" xfId="17781"/>
    <cellStyle name="Normal 19 2 3 5" xfId="3474"/>
    <cellStyle name="Normal 19 2 3 5 2" xfId="13548"/>
    <cellStyle name="Normal 19 2 3 5 2 2" xfId="43870"/>
    <cellStyle name="Normal 19 2 3 5 2 3" xfId="28646"/>
    <cellStyle name="Normal 19 2 3 5 3" xfId="8528"/>
    <cellStyle name="Normal 19 2 3 5 3 2" xfId="38853"/>
    <cellStyle name="Normal 19 2 3 5 3 3" xfId="23629"/>
    <cellStyle name="Normal 19 2 3 5 4" xfId="33840"/>
    <cellStyle name="Normal 19 2 3 5 5" xfId="18616"/>
    <cellStyle name="Normal 19 2 3 6" xfId="5167"/>
    <cellStyle name="Normal 19 2 3 6 2" xfId="15219"/>
    <cellStyle name="Normal 19 2 3 6 2 2" xfId="45541"/>
    <cellStyle name="Normal 19 2 3 6 2 3" xfId="30317"/>
    <cellStyle name="Normal 19 2 3 6 3" xfId="10199"/>
    <cellStyle name="Normal 19 2 3 6 3 2" xfId="40524"/>
    <cellStyle name="Normal 19 2 3 6 3 3" xfId="25300"/>
    <cellStyle name="Normal 19 2 3 6 4" xfId="35511"/>
    <cellStyle name="Normal 19 2 3 6 5" xfId="20287"/>
    <cellStyle name="Normal 19 2 3 7" xfId="11877"/>
    <cellStyle name="Normal 19 2 3 7 2" xfId="42199"/>
    <cellStyle name="Normal 19 2 3 7 3" xfId="26975"/>
    <cellStyle name="Normal 19 2 3 8" xfId="6856"/>
    <cellStyle name="Normal 19 2 3 8 2" xfId="37182"/>
    <cellStyle name="Normal 19 2 3 8 3" xfId="21958"/>
    <cellStyle name="Normal 19 2 3 9" xfId="32171"/>
    <cellStyle name="Normal 19 2 4" xfId="1881"/>
    <cellStyle name="Normal 19 2 4 2" xfId="2304"/>
    <cellStyle name="Normal 19 2 4 2 2" xfId="3143"/>
    <cellStyle name="Normal 19 2 4 2 2 2" xfId="4833"/>
    <cellStyle name="Normal 19 2 4 2 2 2 2" xfId="14906"/>
    <cellStyle name="Normal 19 2 4 2 2 2 2 2" xfId="45228"/>
    <cellStyle name="Normal 19 2 4 2 2 2 2 3" xfId="30004"/>
    <cellStyle name="Normal 19 2 4 2 2 2 3" xfId="9886"/>
    <cellStyle name="Normal 19 2 4 2 2 2 3 2" xfId="40211"/>
    <cellStyle name="Normal 19 2 4 2 2 2 3 3" xfId="24987"/>
    <cellStyle name="Normal 19 2 4 2 2 2 4" xfId="35198"/>
    <cellStyle name="Normal 19 2 4 2 2 2 5" xfId="19974"/>
    <cellStyle name="Normal 19 2 4 2 2 3" xfId="6525"/>
    <cellStyle name="Normal 19 2 4 2 2 3 2" xfId="16577"/>
    <cellStyle name="Normal 19 2 4 2 2 3 2 2" xfId="46899"/>
    <cellStyle name="Normal 19 2 4 2 2 3 2 3" xfId="31675"/>
    <cellStyle name="Normal 19 2 4 2 2 3 3" xfId="11557"/>
    <cellStyle name="Normal 19 2 4 2 2 3 3 2" xfId="41882"/>
    <cellStyle name="Normal 19 2 4 2 2 3 3 3" xfId="26658"/>
    <cellStyle name="Normal 19 2 4 2 2 3 4" xfId="36869"/>
    <cellStyle name="Normal 19 2 4 2 2 3 5" xfId="21645"/>
    <cellStyle name="Normal 19 2 4 2 2 4" xfId="13235"/>
    <cellStyle name="Normal 19 2 4 2 2 4 2" xfId="43557"/>
    <cellStyle name="Normal 19 2 4 2 2 4 3" xfId="28333"/>
    <cellStyle name="Normal 19 2 4 2 2 5" xfId="8214"/>
    <cellStyle name="Normal 19 2 4 2 2 5 2" xfId="38540"/>
    <cellStyle name="Normal 19 2 4 2 2 5 3" xfId="23316"/>
    <cellStyle name="Normal 19 2 4 2 2 6" xfId="33528"/>
    <cellStyle name="Normal 19 2 4 2 2 7" xfId="18303"/>
    <cellStyle name="Normal 19 2 4 2 3" xfId="3996"/>
    <cellStyle name="Normal 19 2 4 2 3 2" xfId="14070"/>
    <cellStyle name="Normal 19 2 4 2 3 2 2" xfId="44392"/>
    <cellStyle name="Normal 19 2 4 2 3 2 3" xfId="29168"/>
    <cellStyle name="Normal 19 2 4 2 3 3" xfId="9050"/>
    <cellStyle name="Normal 19 2 4 2 3 3 2" xfId="39375"/>
    <cellStyle name="Normal 19 2 4 2 3 3 3" xfId="24151"/>
    <cellStyle name="Normal 19 2 4 2 3 4" xfId="34362"/>
    <cellStyle name="Normal 19 2 4 2 3 5" xfId="19138"/>
    <cellStyle name="Normal 19 2 4 2 4" xfId="5689"/>
    <cellStyle name="Normal 19 2 4 2 4 2" xfId="15741"/>
    <cellStyle name="Normal 19 2 4 2 4 2 2" xfId="46063"/>
    <cellStyle name="Normal 19 2 4 2 4 2 3" xfId="30839"/>
    <cellStyle name="Normal 19 2 4 2 4 3" xfId="10721"/>
    <cellStyle name="Normal 19 2 4 2 4 3 2" xfId="41046"/>
    <cellStyle name="Normal 19 2 4 2 4 3 3" xfId="25822"/>
    <cellStyle name="Normal 19 2 4 2 4 4" xfId="36033"/>
    <cellStyle name="Normal 19 2 4 2 4 5" xfId="20809"/>
    <cellStyle name="Normal 19 2 4 2 5" xfId="12399"/>
    <cellStyle name="Normal 19 2 4 2 5 2" xfId="42721"/>
    <cellStyle name="Normal 19 2 4 2 5 3" xfId="27497"/>
    <cellStyle name="Normal 19 2 4 2 6" xfId="7378"/>
    <cellStyle name="Normal 19 2 4 2 6 2" xfId="37704"/>
    <cellStyle name="Normal 19 2 4 2 6 3" xfId="22480"/>
    <cellStyle name="Normal 19 2 4 2 7" xfId="32692"/>
    <cellStyle name="Normal 19 2 4 2 8" xfId="17467"/>
    <cellStyle name="Normal 19 2 4 3" xfId="2725"/>
    <cellStyle name="Normal 19 2 4 3 2" xfId="4415"/>
    <cellStyle name="Normal 19 2 4 3 2 2" xfId="14488"/>
    <cellStyle name="Normal 19 2 4 3 2 2 2" xfId="44810"/>
    <cellStyle name="Normal 19 2 4 3 2 2 3" xfId="29586"/>
    <cellStyle name="Normal 19 2 4 3 2 3" xfId="9468"/>
    <cellStyle name="Normal 19 2 4 3 2 3 2" xfId="39793"/>
    <cellStyle name="Normal 19 2 4 3 2 3 3" xfId="24569"/>
    <cellStyle name="Normal 19 2 4 3 2 4" xfId="34780"/>
    <cellStyle name="Normal 19 2 4 3 2 5" xfId="19556"/>
    <cellStyle name="Normal 19 2 4 3 3" xfId="6107"/>
    <cellStyle name="Normal 19 2 4 3 3 2" xfId="16159"/>
    <cellStyle name="Normal 19 2 4 3 3 2 2" xfId="46481"/>
    <cellStyle name="Normal 19 2 4 3 3 2 3" xfId="31257"/>
    <cellStyle name="Normal 19 2 4 3 3 3" xfId="11139"/>
    <cellStyle name="Normal 19 2 4 3 3 3 2" xfId="41464"/>
    <cellStyle name="Normal 19 2 4 3 3 3 3" xfId="26240"/>
    <cellStyle name="Normal 19 2 4 3 3 4" xfId="36451"/>
    <cellStyle name="Normal 19 2 4 3 3 5" xfId="21227"/>
    <cellStyle name="Normal 19 2 4 3 4" xfId="12817"/>
    <cellStyle name="Normal 19 2 4 3 4 2" xfId="43139"/>
    <cellStyle name="Normal 19 2 4 3 4 3" xfId="27915"/>
    <cellStyle name="Normal 19 2 4 3 5" xfId="7796"/>
    <cellStyle name="Normal 19 2 4 3 5 2" xfId="38122"/>
    <cellStyle name="Normal 19 2 4 3 5 3" xfId="22898"/>
    <cellStyle name="Normal 19 2 4 3 6" xfId="33110"/>
    <cellStyle name="Normal 19 2 4 3 7" xfId="17885"/>
    <cellStyle name="Normal 19 2 4 4" xfId="3578"/>
    <cellStyle name="Normal 19 2 4 4 2" xfId="13652"/>
    <cellStyle name="Normal 19 2 4 4 2 2" xfId="43974"/>
    <cellStyle name="Normal 19 2 4 4 2 3" xfId="28750"/>
    <cellStyle name="Normal 19 2 4 4 3" xfId="8632"/>
    <cellStyle name="Normal 19 2 4 4 3 2" xfId="38957"/>
    <cellStyle name="Normal 19 2 4 4 3 3" xfId="23733"/>
    <cellStyle name="Normal 19 2 4 4 4" xfId="33944"/>
    <cellStyle name="Normal 19 2 4 4 5" xfId="18720"/>
    <cellStyle name="Normal 19 2 4 5" xfId="5271"/>
    <cellStyle name="Normal 19 2 4 5 2" xfId="15323"/>
    <cellStyle name="Normal 19 2 4 5 2 2" xfId="45645"/>
    <cellStyle name="Normal 19 2 4 5 2 3" xfId="30421"/>
    <cellStyle name="Normal 19 2 4 5 3" xfId="10303"/>
    <cellStyle name="Normal 19 2 4 5 3 2" xfId="40628"/>
    <cellStyle name="Normal 19 2 4 5 3 3" xfId="25404"/>
    <cellStyle name="Normal 19 2 4 5 4" xfId="35615"/>
    <cellStyle name="Normal 19 2 4 5 5" xfId="20391"/>
    <cellStyle name="Normal 19 2 4 6" xfId="11981"/>
    <cellStyle name="Normal 19 2 4 6 2" xfId="42303"/>
    <cellStyle name="Normal 19 2 4 6 3" xfId="27079"/>
    <cellStyle name="Normal 19 2 4 7" xfId="6960"/>
    <cellStyle name="Normal 19 2 4 7 2" xfId="37286"/>
    <cellStyle name="Normal 19 2 4 7 3" xfId="22062"/>
    <cellStyle name="Normal 19 2 4 8" xfId="32274"/>
    <cellStyle name="Normal 19 2 4 9" xfId="17049"/>
    <cellStyle name="Normal 19 2 5" xfId="2094"/>
    <cellStyle name="Normal 19 2 5 2" xfId="2935"/>
    <cellStyle name="Normal 19 2 5 2 2" xfId="4625"/>
    <cellStyle name="Normal 19 2 5 2 2 2" xfId="14698"/>
    <cellStyle name="Normal 19 2 5 2 2 2 2" xfId="45020"/>
    <cellStyle name="Normal 19 2 5 2 2 2 3" xfId="29796"/>
    <cellStyle name="Normal 19 2 5 2 2 3" xfId="9678"/>
    <cellStyle name="Normal 19 2 5 2 2 3 2" xfId="40003"/>
    <cellStyle name="Normal 19 2 5 2 2 3 3" xfId="24779"/>
    <cellStyle name="Normal 19 2 5 2 2 4" xfId="34990"/>
    <cellStyle name="Normal 19 2 5 2 2 5" xfId="19766"/>
    <cellStyle name="Normal 19 2 5 2 3" xfId="6317"/>
    <cellStyle name="Normal 19 2 5 2 3 2" xfId="16369"/>
    <cellStyle name="Normal 19 2 5 2 3 2 2" xfId="46691"/>
    <cellStyle name="Normal 19 2 5 2 3 2 3" xfId="31467"/>
    <cellStyle name="Normal 19 2 5 2 3 3" xfId="11349"/>
    <cellStyle name="Normal 19 2 5 2 3 3 2" xfId="41674"/>
    <cellStyle name="Normal 19 2 5 2 3 3 3" xfId="26450"/>
    <cellStyle name="Normal 19 2 5 2 3 4" xfId="36661"/>
    <cellStyle name="Normal 19 2 5 2 3 5" xfId="21437"/>
    <cellStyle name="Normal 19 2 5 2 4" xfId="13027"/>
    <cellStyle name="Normal 19 2 5 2 4 2" xfId="43349"/>
    <cellStyle name="Normal 19 2 5 2 4 3" xfId="28125"/>
    <cellStyle name="Normal 19 2 5 2 5" xfId="8006"/>
    <cellStyle name="Normal 19 2 5 2 5 2" xfId="38332"/>
    <cellStyle name="Normal 19 2 5 2 5 3" xfId="23108"/>
    <cellStyle name="Normal 19 2 5 2 6" xfId="33320"/>
    <cellStyle name="Normal 19 2 5 2 7" xfId="18095"/>
    <cellStyle name="Normal 19 2 5 3" xfId="3788"/>
    <cellStyle name="Normal 19 2 5 3 2" xfId="13862"/>
    <cellStyle name="Normal 19 2 5 3 2 2" xfId="44184"/>
    <cellStyle name="Normal 19 2 5 3 2 3" xfId="28960"/>
    <cellStyle name="Normal 19 2 5 3 3" xfId="8842"/>
    <cellStyle name="Normal 19 2 5 3 3 2" xfId="39167"/>
    <cellStyle name="Normal 19 2 5 3 3 3" xfId="23943"/>
    <cellStyle name="Normal 19 2 5 3 4" xfId="34154"/>
    <cellStyle name="Normal 19 2 5 3 5" xfId="18930"/>
    <cellStyle name="Normal 19 2 5 4" xfId="5481"/>
    <cellStyle name="Normal 19 2 5 4 2" xfId="15533"/>
    <cellStyle name="Normal 19 2 5 4 2 2" xfId="45855"/>
    <cellStyle name="Normal 19 2 5 4 2 3" xfId="30631"/>
    <cellStyle name="Normal 19 2 5 4 3" xfId="10513"/>
    <cellStyle name="Normal 19 2 5 4 3 2" xfId="40838"/>
    <cellStyle name="Normal 19 2 5 4 3 3" xfId="25614"/>
    <cellStyle name="Normal 19 2 5 4 4" xfId="35825"/>
    <cellStyle name="Normal 19 2 5 4 5" xfId="20601"/>
    <cellStyle name="Normal 19 2 5 5" xfId="12191"/>
    <cellStyle name="Normal 19 2 5 5 2" xfId="42513"/>
    <cellStyle name="Normal 19 2 5 5 3" xfId="27289"/>
    <cellStyle name="Normal 19 2 5 6" xfId="7170"/>
    <cellStyle name="Normal 19 2 5 6 2" xfId="37496"/>
    <cellStyle name="Normal 19 2 5 6 3" xfId="22272"/>
    <cellStyle name="Normal 19 2 5 7" xfId="32484"/>
    <cellStyle name="Normal 19 2 5 8" xfId="17259"/>
    <cellStyle name="Normal 19 2 6" xfId="2515"/>
    <cellStyle name="Normal 19 2 6 2" xfId="4207"/>
    <cellStyle name="Normal 19 2 6 2 2" xfId="14280"/>
    <cellStyle name="Normal 19 2 6 2 2 2" xfId="44602"/>
    <cellStyle name="Normal 19 2 6 2 2 3" xfId="29378"/>
    <cellStyle name="Normal 19 2 6 2 3" xfId="9260"/>
    <cellStyle name="Normal 19 2 6 2 3 2" xfId="39585"/>
    <cellStyle name="Normal 19 2 6 2 3 3" xfId="24361"/>
    <cellStyle name="Normal 19 2 6 2 4" xfId="34572"/>
    <cellStyle name="Normal 19 2 6 2 5" xfId="19348"/>
    <cellStyle name="Normal 19 2 6 3" xfId="5899"/>
    <cellStyle name="Normal 19 2 6 3 2" xfId="15951"/>
    <cellStyle name="Normal 19 2 6 3 2 2" xfId="46273"/>
    <cellStyle name="Normal 19 2 6 3 2 3" xfId="31049"/>
    <cellStyle name="Normal 19 2 6 3 3" xfId="10931"/>
    <cellStyle name="Normal 19 2 6 3 3 2" xfId="41256"/>
    <cellStyle name="Normal 19 2 6 3 3 3" xfId="26032"/>
    <cellStyle name="Normal 19 2 6 3 4" xfId="36243"/>
    <cellStyle name="Normal 19 2 6 3 5" xfId="21019"/>
    <cellStyle name="Normal 19 2 6 4" xfId="12609"/>
    <cellStyle name="Normal 19 2 6 4 2" xfId="42931"/>
    <cellStyle name="Normal 19 2 6 4 3" xfId="27707"/>
    <cellStyle name="Normal 19 2 6 5" xfId="7588"/>
    <cellStyle name="Normal 19 2 6 5 2" xfId="37914"/>
    <cellStyle name="Normal 19 2 6 5 3" xfId="22690"/>
    <cellStyle name="Normal 19 2 6 6" xfId="32902"/>
    <cellStyle name="Normal 19 2 6 7" xfId="17677"/>
    <cellStyle name="Normal 19 2 7" xfId="3366"/>
    <cellStyle name="Normal 19 2 7 2" xfId="13444"/>
    <cellStyle name="Normal 19 2 7 2 2" xfId="43766"/>
    <cellStyle name="Normal 19 2 7 2 3" xfId="28542"/>
    <cellStyle name="Normal 19 2 7 3" xfId="8424"/>
    <cellStyle name="Normal 19 2 7 3 2" xfId="38749"/>
    <cellStyle name="Normal 19 2 7 3 3" xfId="23525"/>
    <cellStyle name="Normal 19 2 7 4" xfId="33736"/>
    <cellStyle name="Normal 19 2 7 5" xfId="18512"/>
    <cellStyle name="Normal 19 2 8" xfId="5060"/>
    <cellStyle name="Normal 19 2 8 2" xfId="15115"/>
    <cellStyle name="Normal 19 2 8 2 2" xfId="45437"/>
    <cellStyle name="Normal 19 2 8 2 3" xfId="30213"/>
    <cellStyle name="Normal 19 2 8 3" xfId="10095"/>
    <cellStyle name="Normal 19 2 8 3 2" xfId="40420"/>
    <cellStyle name="Normal 19 2 8 3 3" xfId="25196"/>
    <cellStyle name="Normal 19 2 8 4" xfId="35407"/>
    <cellStyle name="Normal 19 2 8 5" xfId="20183"/>
    <cellStyle name="Normal 19 2 9" xfId="11771"/>
    <cellStyle name="Normal 19 2 9 2" xfId="42095"/>
    <cellStyle name="Normal 19 2 9 3" xfId="26871"/>
    <cellStyle name="Normal 19 3" xfId="47278"/>
    <cellStyle name="Normal 2" xfId="122"/>
    <cellStyle name="Normal 2 10" xfId="47393"/>
    <cellStyle name="Normal 2 11" xfId="47410"/>
    <cellStyle name="Normal 2 2" xfId="123"/>
    <cellStyle name="Normal 2 2 2" xfId="334"/>
    <cellStyle name="Normal 2 2 3" xfId="777"/>
    <cellStyle name="Normal 2 2 3 10" xfId="6751"/>
    <cellStyle name="Normal 2 2 3 10 2" xfId="37079"/>
    <cellStyle name="Normal 2 2 3 10 3" xfId="21855"/>
    <cellStyle name="Normal 2 2 3 11" xfId="32070"/>
    <cellStyle name="Normal 2 2 3 12" xfId="16840"/>
    <cellStyle name="Normal 2 2 3 13" xfId="1421"/>
    <cellStyle name="Normal 2 2 3 14" xfId="47279"/>
    <cellStyle name="Normal 2 2 3 2" xfId="1715"/>
    <cellStyle name="Normal 2 2 3 2 10" xfId="32122"/>
    <cellStyle name="Normal 2 2 3 2 11" xfId="16894"/>
    <cellStyle name="Normal 2 2 3 2 2" xfId="1823"/>
    <cellStyle name="Normal 2 2 3 2 2 10" xfId="16998"/>
    <cellStyle name="Normal 2 2 3 2 2 2" xfId="2040"/>
    <cellStyle name="Normal 2 2 3 2 2 2 2" xfId="2461"/>
    <cellStyle name="Normal 2 2 3 2 2 2 2 2" xfId="3300"/>
    <cellStyle name="Normal 2 2 3 2 2 2 2 2 2" xfId="4990"/>
    <cellStyle name="Normal 2 2 3 2 2 2 2 2 2 2" xfId="15063"/>
    <cellStyle name="Normal 2 2 3 2 2 2 2 2 2 2 2" xfId="45385"/>
    <cellStyle name="Normal 2 2 3 2 2 2 2 2 2 2 3" xfId="30161"/>
    <cellStyle name="Normal 2 2 3 2 2 2 2 2 2 3" xfId="10043"/>
    <cellStyle name="Normal 2 2 3 2 2 2 2 2 2 3 2" xfId="40368"/>
    <cellStyle name="Normal 2 2 3 2 2 2 2 2 2 3 3" xfId="25144"/>
    <cellStyle name="Normal 2 2 3 2 2 2 2 2 2 4" xfId="35355"/>
    <cellStyle name="Normal 2 2 3 2 2 2 2 2 2 5" xfId="20131"/>
    <cellStyle name="Normal 2 2 3 2 2 2 2 2 3" xfId="6682"/>
    <cellStyle name="Normal 2 2 3 2 2 2 2 2 3 2" xfId="16734"/>
    <cellStyle name="Normal 2 2 3 2 2 2 2 2 3 2 2" xfId="47056"/>
    <cellStyle name="Normal 2 2 3 2 2 2 2 2 3 2 3" xfId="31832"/>
    <cellStyle name="Normal 2 2 3 2 2 2 2 2 3 3" xfId="11714"/>
    <cellStyle name="Normal 2 2 3 2 2 2 2 2 3 3 2" xfId="42039"/>
    <cellStyle name="Normal 2 2 3 2 2 2 2 2 3 3 3" xfId="26815"/>
    <cellStyle name="Normal 2 2 3 2 2 2 2 2 3 4" xfId="37026"/>
    <cellStyle name="Normal 2 2 3 2 2 2 2 2 3 5" xfId="21802"/>
    <cellStyle name="Normal 2 2 3 2 2 2 2 2 4" xfId="13392"/>
    <cellStyle name="Normal 2 2 3 2 2 2 2 2 4 2" xfId="43714"/>
    <cellStyle name="Normal 2 2 3 2 2 2 2 2 4 3" xfId="28490"/>
    <cellStyle name="Normal 2 2 3 2 2 2 2 2 5" xfId="8371"/>
    <cellStyle name="Normal 2 2 3 2 2 2 2 2 5 2" xfId="38697"/>
    <cellStyle name="Normal 2 2 3 2 2 2 2 2 5 3" xfId="23473"/>
    <cellStyle name="Normal 2 2 3 2 2 2 2 2 6" xfId="33685"/>
    <cellStyle name="Normal 2 2 3 2 2 2 2 2 7" xfId="18460"/>
    <cellStyle name="Normal 2 2 3 2 2 2 2 3" xfId="4153"/>
    <cellStyle name="Normal 2 2 3 2 2 2 2 3 2" xfId="14227"/>
    <cellStyle name="Normal 2 2 3 2 2 2 2 3 2 2" xfId="44549"/>
    <cellStyle name="Normal 2 2 3 2 2 2 2 3 2 3" xfId="29325"/>
    <cellStyle name="Normal 2 2 3 2 2 2 2 3 3" xfId="9207"/>
    <cellStyle name="Normal 2 2 3 2 2 2 2 3 3 2" xfId="39532"/>
    <cellStyle name="Normal 2 2 3 2 2 2 2 3 3 3" xfId="24308"/>
    <cellStyle name="Normal 2 2 3 2 2 2 2 3 4" xfId="34519"/>
    <cellStyle name="Normal 2 2 3 2 2 2 2 3 5" xfId="19295"/>
    <cellStyle name="Normal 2 2 3 2 2 2 2 4" xfId="5846"/>
    <cellStyle name="Normal 2 2 3 2 2 2 2 4 2" xfId="15898"/>
    <cellStyle name="Normal 2 2 3 2 2 2 2 4 2 2" xfId="46220"/>
    <cellStyle name="Normal 2 2 3 2 2 2 2 4 2 3" xfId="30996"/>
    <cellStyle name="Normal 2 2 3 2 2 2 2 4 3" xfId="10878"/>
    <cellStyle name="Normal 2 2 3 2 2 2 2 4 3 2" xfId="41203"/>
    <cellStyle name="Normal 2 2 3 2 2 2 2 4 3 3" xfId="25979"/>
    <cellStyle name="Normal 2 2 3 2 2 2 2 4 4" xfId="36190"/>
    <cellStyle name="Normal 2 2 3 2 2 2 2 4 5" xfId="20966"/>
    <cellStyle name="Normal 2 2 3 2 2 2 2 5" xfId="12556"/>
    <cellStyle name="Normal 2 2 3 2 2 2 2 5 2" xfId="42878"/>
    <cellStyle name="Normal 2 2 3 2 2 2 2 5 3" xfId="27654"/>
    <cellStyle name="Normal 2 2 3 2 2 2 2 6" xfId="7535"/>
    <cellStyle name="Normal 2 2 3 2 2 2 2 6 2" xfId="37861"/>
    <cellStyle name="Normal 2 2 3 2 2 2 2 6 3" xfId="22637"/>
    <cellStyle name="Normal 2 2 3 2 2 2 2 7" xfId="32849"/>
    <cellStyle name="Normal 2 2 3 2 2 2 2 8" xfId="17624"/>
    <cellStyle name="Normal 2 2 3 2 2 2 3" xfId="2882"/>
    <cellStyle name="Normal 2 2 3 2 2 2 3 2" xfId="4572"/>
    <cellStyle name="Normal 2 2 3 2 2 2 3 2 2" xfId="14645"/>
    <cellStyle name="Normal 2 2 3 2 2 2 3 2 2 2" xfId="44967"/>
    <cellStyle name="Normal 2 2 3 2 2 2 3 2 2 3" xfId="29743"/>
    <cellStyle name="Normal 2 2 3 2 2 2 3 2 3" xfId="9625"/>
    <cellStyle name="Normal 2 2 3 2 2 2 3 2 3 2" xfId="39950"/>
    <cellStyle name="Normal 2 2 3 2 2 2 3 2 3 3" xfId="24726"/>
    <cellStyle name="Normal 2 2 3 2 2 2 3 2 4" xfId="34937"/>
    <cellStyle name="Normal 2 2 3 2 2 2 3 2 5" xfId="19713"/>
    <cellStyle name="Normal 2 2 3 2 2 2 3 3" xfId="6264"/>
    <cellStyle name="Normal 2 2 3 2 2 2 3 3 2" xfId="16316"/>
    <cellStyle name="Normal 2 2 3 2 2 2 3 3 2 2" xfId="46638"/>
    <cellStyle name="Normal 2 2 3 2 2 2 3 3 2 3" xfId="31414"/>
    <cellStyle name="Normal 2 2 3 2 2 2 3 3 3" xfId="11296"/>
    <cellStyle name="Normal 2 2 3 2 2 2 3 3 3 2" xfId="41621"/>
    <cellStyle name="Normal 2 2 3 2 2 2 3 3 3 3" xfId="26397"/>
    <cellStyle name="Normal 2 2 3 2 2 2 3 3 4" xfId="36608"/>
    <cellStyle name="Normal 2 2 3 2 2 2 3 3 5" xfId="21384"/>
    <cellStyle name="Normal 2 2 3 2 2 2 3 4" xfId="12974"/>
    <cellStyle name="Normal 2 2 3 2 2 2 3 4 2" xfId="43296"/>
    <cellStyle name="Normal 2 2 3 2 2 2 3 4 3" xfId="28072"/>
    <cellStyle name="Normal 2 2 3 2 2 2 3 5" xfId="7953"/>
    <cellStyle name="Normal 2 2 3 2 2 2 3 5 2" xfId="38279"/>
    <cellStyle name="Normal 2 2 3 2 2 2 3 5 3" xfId="23055"/>
    <cellStyle name="Normal 2 2 3 2 2 2 3 6" xfId="33267"/>
    <cellStyle name="Normal 2 2 3 2 2 2 3 7" xfId="18042"/>
    <cellStyle name="Normal 2 2 3 2 2 2 4" xfId="3735"/>
    <cellStyle name="Normal 2 2 3 2 2 2 4 2" xfId="13809"/>
    <cellStyle name="Normal 2 2 3 2 2 2 4 2 2" xfId="44131"/>
    <cellStyle name="Normal 2 2 3 2 2 2 4 2 3" xfId="28907"/>
    <cellStyle name="Normal 2 2 3 2 2 2 4 3" xfId="8789"/>
    <cellStyle name="Normal 2 2 3 2 2 2 4 3 2" xfId="39114"/>
    <cellStyle name="Normal 2 2 3 2 2 2 4 3 3" xfId="23890"/>
    <cellStyle name="Normal 2 2 3 2 2 2 4 4" xfId="34101"/>
    <cellStyle name="Normal 2 2 3 2 2 2 4 5" xfId="18877"/>
    <cellStyle name="Normal 2 2 3 2 2 2 5" xfId="5428"/>
    <cellStyle name="Normal 2 2 3 2 2 2 5 2" xfId="15480"/>
    <cellStyle name="Normal 2 2 3 2 2 2 5 2 2" xfId="45802"/>
    <cellStyle name="Normal 2 2 3 2 2 2 5 2 3" xfId="30578"/>
    <cellStyle name="Normal 2 2 3 2 2 2 5 3" xfId="10460"/>
    <cellStyle name="Normal 2 2 3 2 2 2 5 3 2" xfId="40785"/>
    <cellStyle name="Normal 2 2 3 2 2 2 5 3 3" xfId="25561"/>
    <cellStyle name="Normal 2 2 3 2 2 2 5 4" xfId="35772"/>
    <cellStyle name="Normal 2 2 3 2 2 2 5 5" xfId="20548"/>
    <cellStyle name="Normal 2 2 3 2 2 2 6" xfId="12138"/>
    <cellStyle name="Normal 2 2 3 2 2 2 6 2" xfId="42460"/>
    <cellStyle name="Normal 2 2 3 2 2 2 6 3" xfId="27236"/>
    <cellStyle name="Normal 2 2 3 2 2 2 7" xfId="7117"/>
    <cellStyle name="Normal 2 2 3 2 2 2 7 2" xfId="37443"/>
    <cellStyle name="Normal 2 2 3 2 2 2 7 3" xfId="22219"/>
    <cellStyle name="Normal 2 2 3 2 2 2 8" xfId="32431"/>
    <cellStyle name="Normal 2 2 3 2 2 2 9" xfId="17206"/>
    <cellStyle name="Normal 2 2 3 2 2 3" xfId="2253"/>
    <cellStyle name="Normal 2 2 3 2 2 3 2" xfId="3092"/>
    <cellStyle name="Normal 2 2 3 2 2 3 2 2" xfId="4782"/>
    <cellStyle name="Normal 2 2 3 2 2 3 2 2 2" xfId="14855"/>
    <cellStyle name="Normal 2 2 3 2 2 3 2 2 2 2" xfId="45177"/>
    <cellStyle name="Normal 2 2 3 2 2 3 2 2 2 3" xfId="29953"/>
    <cellStyle name="Normal 2 2 3 2 2 3 2 2 3" xfId="9835"/>
    <cellStyle name="Normal 2 2 3 2 2 3 2 2 3 2" xfId="40160"/>
    <cellStyle name="Normal 2 2 3 2 2 3 2 2 3 3" xfId="24936"/>
    <cellStyle name="Normal 2 2 3 2 2 3 2 2 4" xfId="35147"/>
    <cellStyle name="Normal 2 2 3 2 2 3 2 2 5" xfId="19923"/>
    <cellStyle name="Normal 2 2 3 2 2 3 2 3" xfId="6474"/>
    <cellStyle name="Normal 2 2 3 2 2 3 2 3 2" xfId="16526"/>
    <cellStyle name="Normal 2 2 3 2 2 3 2 3 2 2" xfId="46848"/>
    <cellStyle name="Normal 2 2 3 2 2 3 2 3 2 3" xfId="31624"/>
    <cellStyle name="Normal 2 2 3 2 2 3 2 3 3" xfId="11506"/>
    <cellStyle name="Normal 2 2 3 2 2 3 2 3 3 2" xfId="41831"/>
    <cellStyle name="Normal 2 2 3 2 2 3 2 3 3 3" xfId="26607"/>
    <cellStyle name="Normal 2 2 3 2 2 3 2 3 4" xfId="36818"/>
    <cellStyle name="Normal 2 2 3 2 2 3 2 3 5" xfId="21594"/>
    <cellStyle name="Normal 2 2 3 2 2 3 2 4" xfId="13184"/>
    <cellStyle name="Normal 2 2 3 2 2 3 2 4 2" xfId="43506"/>
    <cellStyle name="Normal 2 2 3 2 2 3 2 4 3" xfId="28282"/>
    <cellStyle name="Normal 2 2 3 2 2 3 2 5" xfId="8163"/>
    <cellStyle name="Normal 2 2 3 2 2 3 2 5 2" xfId="38489"/>
    <cellStyle name="Normal 2 2 3 2 2 3 2 5 3" xfId="23265"/>
    <cellStyle name="Normal 2 2 3 2 2 3 2 6" xfId="33477"/>
    <cellStyle name="Normal 2 2 3 2 2 3 2 7" xfId="18252"/>
    <cellStyle name="Normal 2 2 3 2 2 3 3" xfId="3945"/>
    <cellStyle name="Normal 2 2 3 2 2 3 3 2" xfId="14019"/>
    <cellStyle name="Normal 2 2 3 2 2 3 3 2 2" xfId="44341"/>
    <cellStyle name="Normal 2 2 3 2 2 3 3 2 3" xfId="29117"/>
    <cellStyle name="Normal 2 2 3 2 2 3 3 3" xfId="8999"/>
    <cellStyle name="Normal 2 2 3 2 2 3 3 3 2" xfId="39324"/>
    <cellStyle name="Normal 2 2 3 2 2 3 3 3 3" xfId="24100"/>
    <cellStyle name="Normal 2 2 3 2 2 3 3 4" xfId="34311"/>
    <cellStyle name="Normal 2 2 3 2 2 3 3 5" xfId="19087"/>
    <cellStyle name="Normal 2 2 3 2 2 3 4" xfId="5638"/>
    <cellStyle name="Normal 2 2 3 2 2 3 4 2" xfId="15690"/>
    <cellStyle name="Normal 2 2 3 2 2 3 4 2 2" xfId="46012"/>
    <cellStyle name="Normal 2 2 3 2 2 3 4 2 3" xfId="30788"/>
    <cellStyle name="Normal 2 2 3 2 2 3 4 3" xfId="10670"/>
    <cellStyle name="Normal 2 2 3 2 2 3 4 3 2" xfId="40995"/>
    <cellStyle name="Normal 2 2 3 2 2 3 4 3 3" xfId="25771"/>
    <cellStyle name="Normal 2 2 3 2 2 3 4 4" xfId="35982"/>
    <cellStyle name="Normal 2 2 3 2 2 3 4 5" xfId="20758"/>
    <cellStyle name="Normal 2 2 3 2 2 3 5" xfId="12348"/>
    <cellStyle name="Normal 2 2 3 2 2 3 5 2" xfId="42670"/>
    <cellStyle name="Normal 2 2 3 2 2 3 5 3" xfId="27446"/>
    <cellStyle name="Normal 2 2 3 2 2 3 6" xfId="7327"/>
    <cellStyle name="Normal 2 2 3 2 2 3 6 2" xfId="37653"/>
    <cellStyle name="Normal 2 2 3 2 2 3 6 3" xfId="22429"/>
    <cellStyle name="Normal 2 2 3 2 2 3 7" xfId="32641"/>
    <cellStyle name="Normal 2 2 3 2 2 3 8" xfId="17416"/>
    <cellStyle name="Normal 2 2 3 2 2 4" xfId="2674"/>
    <cellStyle name="Normal 2 2 3 2 2 4 2" xfId="4364"/>
    <cellStyle name="Normal 2 2 3 2 2 4 2 2" xfId="14437"/>
    <cellStyle name="Normal 2 2 3 2 2 4 2 2 2" xfId="44759"/>
    <cellStyle name="Normal 2 2 3 2 2 4 2 2 3" xfId="29535"/>
    <cellStyle name="Normal 2 2 3 2 2 4 2 3" xfId="9417"/>
    <cellStyle name="Normal 2 2 3 2 2 4 2 3 2" xfId="39742"/>
    <cellStyle name="Normal 2 2 3 2 2 4 2 3 3" xfId="24518"/>
    <cellStyle name="Normal 2 2 3 2 2 4 2 4" xfId="34729"/>
    <cellStyle name="Normal 2 2 3 2 2 4 2 5" xfId="19505"/>
    <cellStyle name="Normal 2 2 3 2 2 4 3" xfId="6056"/>
    <cellStyle name="Normal 2 2 3 2 2 4 3 2" xfId="16108"/>
    <cellStyle name="Normal 2 2 3 2 2 4 3 2 2" xfId="46430"/>
    <cellStyle name="Normal 2 2 3 2 2 4 3 2 3" xfId="31206"/>
    <cellStyle name="Normal 2 2 3 2 2 4 3 3" xfId="11088"/>
    <cellStyle name="Normal 2 2 3 2 2 4 3 3 2" xfId="41413"/>
    <cellStyle name="Normal 2 2 3 2 2 4 3 3 3" xfId="26189"/>
    <cellStyle name="Normal 2 2 3 2 2 4 3 4" xfId="36400"/>
    <cellStyle name="Normal 2 2 3 2 2 4 3 5" xfId="21176"/>
    <cellStyle name="Normal 2 2 3 2 2 4 4" xfId="12766"/>
    <cellStyle name="Normal 2 2 3 2 2 4 4 2" xfId="43088"/>
    <cellStyle name="Normal 2 2 3 2 2 4 4 3" xfId="27864"/>
    <cellStyle name="Normal 2 2 3 2 2 4 5" xfId="7745"/>
    <cellStyle name="Normal 2 2 3 2 2 4 5 2" xfId="38071"/>
    <cellStyle name="Normal 2 2 3 2 2 4 5 3" xfId="22847"/>
    <cellStyle name="Normal 2 2 3 2 2 4 6" xfId="33059"/>
    <cellStyle name="Normal 2 2 3 2 2 4 7" xfId="17834"/>
    <cellStyle name="Normal 2 2 3 2 2 5" xfId="3527"/>
    <cellStyle name="Normal 2 2 3 2 2 5 2" xfId="13601"/>
    <cellStyle name="Normal 2 2 3 2 2 5 2 2" xfId="43923"/>
    <cellStyle name="Normal 2 2 3 2 2 5 2 3" xfId="28699"/>
    <cellStyle name="Normal 2 2 3 2 2 5 3" xfId="8581"/>
    <cellStyle name="Normal 2 2 3 2 2 5 3 2" xfId="38906"/>
    <cellStyle name="Normal 2 2 3 2 2 5 3 3" xfId="23682"/>
    <cellStyle name="Normal 2 2 3 2 2 5 4" xfId="33893"/>
    <cellStyle name="Normal 2 2 3 2 2 5 5" xfId="18669"/>
    <cellStyle name="Normal 2 2 3 2 2 6" xfId="5220"/>
    <cellStyle name="Normal 2 2 3 2 2 6 2" xfId="15272"/>
    <cellStyle name="Normal 2 2 3 2 2 6 2 2" xfId="45594"/>
    <cellStyle name="Normal 2 2 3 2 2 6 2 3" xfId="30370"/>
    <cellStyle name="Normal 2 2 3 2 2 6 3" xfId="10252"/>
    <cellStyle name="Normal 2 2 3 2 2 6 3 2" xfId="40577"/>
    <cellStyle name="Normal 2 2 3 2 2 6 3 3" xfId="25353"/>
    <cellStyle name="Normal 2 2 3 2 2 6 4" xfId="35564"/>
    <cellStyle name="Normal 2 2 3 2 2 6 5" xfId="20340"/>
    <cellStyle name="Normal 2 2 3 2 2 7" xfId="11930"/>
    <cellStyle name="Normal 2 2 3 2 2 7 2" xfId="42252"/>
    <cellStyle name="Normal 2 2 3 2 2 7 3" xfId="27028"/>
    <cellStyle name="Normal 2 2 3 2 2 8" xfId="6909"/>
    <cellStyle name="Normal 2 2 3 2 2 8 2" xfId="37235"/>
    <cellStyle name="Normal 2 2 3 2 2 8 3" xfId="22011"/>
    <cellStyle name="Normal 2 2 3 2 2 9" xfId="32223"/>
    <cellStyle name="Normal 2 2 3 2 3" xfId="1936"/>
    <cellStyle name="Normal 2 2 3 2 3 2" xfId="2357"/>
    <cellStyle name="Normal 2 2 3 2 3 2 2" xfId="3196"/>
    <cellStyle name="Normal 2 2 3 2 3 2 2 2" xfId="4886"/>
    <cellStyle name="Normal 2 2 3 2 3 2 2 2 2" xfId="14959"/>
    <cellStyle name="Normal 2 2 3 2 3 2 2 2 2 2" xfId="45281"/>
    <cellStyle name="Normal 2 2 3 2 3 2 2 2 2 3" xfId="30057"/>
    <cellStyle name="Normal 2 2 3 2 3 2 2 2 3" xfId="9939"/>
    <cellStyle name="Normal 2 2 3 2 3 2 2 2 3 2" xfId="40264"/>
    <cellStyle name="Normal 2 2 3 2 3 2 2 2 3 3" xfId="25040"/>
    <cellStyle name="Normal 2 2 3 2 3 2 2 2 4" xfId="35251"/>
    <cellStyle name="Normal 2 2 3 2 3 2 2 2 5" xfId="20027"/>
    <cellStyle name="Normal 2 2 3 2 3 2 2 3" xfId="6578"/>
    <cellStyle name="Normal 2 2 3 2 3 2 2 3 2" xfId="16630"/>
    <cellStyle name="Normal 2 2 3 2 3 2 2 3 2 2" xfId="46952"/>
    <cellStyle name="Normal 2 2 3 2 3 2 2 3 2 3" xfId="31728"/>
    <cellStyle name="Normal 2 2 3 2 3 2 2 3 3" xfId="11610"/>
    <cellStyle name="Normal 2 2 3 2 3 2 2 3 3 2" xfId="41935"/>
    <cellStyle name="Normal 2 2 3 2 3 2 2 3 3 3" xfId="26711"/>
    <cellStyle name="Normal 2 2 3 2 3 2 2 3 4" xfId="36922"/>
    <cellStyle name="Normal 2 2 3 2 3 2 2 3 5" xfId="21698"/>
    <cellStyle name="Normal 2 2 3 2 3 2 2 4" xfId="13288"/>
    <cellStyle name="Normal 2 2 3 2 3 2 2 4 2" xfId="43610"/>
    <cellStyle name="Normal 2 2 3 2 3 2 2 4 3" xfId="28386"/>
    <cellStyle name="Normal 2 2 3 2 3 2 2 5" xfId="8267"/>
    <cellStyle name="Normal 2 2 3 2 3 2 2 5 2" xfId="38593"/>
    <cellStyle name="Normal 2 2 3 2 3 2 2 5 3" xfId="23369"/>
    <cellStyle name="Normal 2 2 3 2 3 2 2 6" xfId="33581"/>
    <cellStyle name="Normal 2 2 3 2 3 2 2 7" xfId="18356"/>
    <cellStyle name="Normal 2 2 3 2 3 2 3" xfId="4049"/>
    <cellStyle name="Normal 2 2 3 2 3 2 3 2" xfId="14123"/>
    <cellStyle name="Normal 2 2 3 2 3 2 3 2 2" xfId="44445"/>
    <cellStyle name="Normal 2 2 3 2 3 2 3 2 3" xfId="29221"/>
    <cellStyle name="Normal 2 2 3 2 3 2 3 3" xfId="9103"/>
    <cellStyle name="Normal 2 2 3 2 3 2 3 3 2" xfId="39428"/>
    <cellStyle name="Normal 2 2 3 2 3 2 3 3 3" xfId="24204"/>
    <cellStyle name="Normal 2 2 3 2 3 2 3 4" xfId="34415"/>
    <cellStyle name="Normal 2 2 3 2 3 2 3 5" xfId="19191"/>
    <cellStyle name="Normal 2 2 3 2 3 2 4" xfId="5742"/>
    <cellStyle name="Normal 2 2 3 2 3 2 4 2" xfId="15794"/>
    <cellStyle name="Normal 2 2 3 2 3 2 4 2 2" xfId="46116"/>
    <cellStyle name="Normal 2 2 3 2 3 2 4 2 3" xfId="30892"/>
    <cellStyle name="Normal 2 2 3 2 3 2 4 3" xfId="10774"/>
    <cellStyle name="Normal 2 2 3 2 3 2 4 3 2" xfId="41099"/>
    <cellStyle name="Normal 2 2 3 2 3 2 4 3 3" xfId="25875"/>
    <cellStyle name="Normal 2 2 3 2 3 2 4 4" xfId="36086"/>
    <cellStyle name="Normal 2 2 3 2 3 2 4 5" xfId="20862"/>
    <cellStyle name="Normal 2 2 3 2 3 2 5" xfId="12452"/>
    <cellStyle name="Normal 2 2 3 2 3 2 5 2" xfId="42774"/>
    <cellStyle name="Normal 2 2 3 2 3 2 5 3" xfId="27550"/>
    <cellStyle name="Normal 2 2 3 2 3 2 6" xfId="7431"/>
    <cellStyle name="Normal 2 2 3 2 3 2 6 2" xfId="37757"/>
    <cellStyle name="Normal 2 2 3 2 3 2 6 3" xfId="22533"/>
    <cellStyle name="Normal 2 2 3 2 3 2 7" xfId="32745"/>
    <cellStyle name="Normal 2 2 3 2 3 2 8" xfId="17520"/>
    <cellStyle name="Normal 2 2 3 2 3 3" xfId="2778"/>
    <cellStyle name="Normal 2 2 3 2 3 3 2" xfId="4468"/>
    <cellStyle name="Normal 2 2 3 2 3 3 2 2" xfId="14541"/>
    <cellStyle name="Normal 2 2 3 2 3 3 2 2 2" xfId="44863"/>
    <cellStyle name="Normal 2 2 3 2 3 3 2 2 3" xfId="29639"/>
    <cellStyle name="Normal 2 2 3 2 3 3 2 3" xfId="9521"/>
    <cellStyle name="Normal 2 2 3 2 3 3 2 3 2" xfId="39846"/>
    <cellStyle name="Normal 2 2 3 2 3 3 2 3 3" xfId="24622"/>
    <cellStyle name="Normal 2 2 3 2 3 3 2 4" xfId="34833"/>
    <cellStyle name="Normal 2 2 3 2 3 3 2 5" xfId="19609"/>
    <cellStyle name="Normal 2 2 3 2 3 3 3" xfId="6160"/>
    <cellStyle name="Normal 2 2 3 2 3 3 3 2" xfId="16212"/>
    <cellStyle name="Normal 2 2 3 2 3 3 3 2 2" xfId="46534"/>
    <cellStyle name="Normal 2 2 3 2 3 3 3 2 3" xfId="31310"/>
    <cellStyle name="Normal 2 2 3 2 3 3 3 3" xfId="11192"/>
    <cellStyle name="Normal 2 2 3 2 3 3 3 3 2" xfId="41517"/>
    <cellStyle name="Normal 2 2 3 2 3 3 3 3 3" xfId="26293"/>
    <cellStyle name="Normal 2 2 3 2 3 3 3 4" xfId="36504"/>
    <cellStyle name="Normal 2 2 3 2 3 3 3 5" xfId="21280"/>
    <cellStyle name="Normal 2 2 3 2 3 3 4" xfId="12870"/>
    <cellStyle name="Normal 2 2 3 2 3 3 4 2" xfId="43192"/>
    <cellStyle name="Normal 2 2 3 2 3 3 4 3" xfId="27968"/>
    <cellStyle name="Normal 2 2 3 2 3 3 5" xfId="7849"/>
    <cellStyle name="Normal 2 2 3 2 3 3 5 2" xfId="38175"/>
    <cellStyle name="Normal 2 2 3 2 3 3 5 3" xfId="22951"/>
    <cellStyle name="Normal 2 2 3 2 3 3 6" xfId="33163"/>
    <cellStyle name="Normal 2 2 3 2 3 3 7" xfId="17938"/>
    <cellStyle name="Normal 2 2 3 2 3 4" xfId="3631"/>
    <cellStyle name="Normal 2 2 3 2 3 4 2" xfId="13705"/>
    <cellStyle name="Normal 2 2 3 2 3 4 2 2" xfId="44027"/>
    <cellStyle name="Normal 2 2 3 2 3 4 2 3" xfId="28803"/>
    <cellStyle name="Normal 2 2 3 2 3 4 3" xfId="8685"/>
    <cellStyle name="Normal 2 2 3 2 3 4 3 2" xfId="39010"/>
    <cellStyle name="Normal 2 2 3 2 3 4 3 3" xfId="23786"/>
    <cellStyle name="Normal 2 2 3 2 3 4 4" xfId="33997"/>
    <cellStyle name="Normal 2 2 3 2 3 4 5" xfId="18773"/>
    <cellStyle name="Normal 2 2 3 2 3 5" xfId="5324"/>
    <cellStyle name="Normal 2 2 3 2 3 5 2" xfId="15376"/>
    <cellStyle name="Normal 2 2 3 2 3 5 2 2" xfId="45698"/>
    <cellStyle name="Normal 2 2 3 2 3 5 2 3" xfId="30474"/>
    <cellStyle name="Normal 2 2 3 2 3 5 3" xfId="10356"/>
    <cellStyle name="Normal 2 2 3 2 3 5 3 2" xfId="40681"/>
    <cellStyle name="Normal 2 2 3 2 3 5 3 3" xfId="25457"/>
    <cellStyle name="Normal 2 2 3 2 3 5 4" xfId="35668"/>
    <cellStyle name="Normal 2 2 3 2 3 5 5" xfId="20444"/>
    <cellStyle name="Normal 2 2 3 2 3 6" xfId="12034"/>
    <cellStyle name="Normal 2 2 3 2 3 6 2" xfId="42356"/>
    <cellStyle name="Normal 2 2 3 2 3 6 3" xfId="27132"/>
    <cellStyle name="Normal 2 2 3 2 3 7" xfId="7013"/>
    <cellStyle name="Normal 2 2 3 2 3 7 2" xfId="37339"/>
    <cellStyle name="Normal 2 2 3 2 3 7 3" xfId="22115"/>
    <cellStyle name="Normal 2 2 3 2 3 8" xfId="32327"/>
    <cellStyle name="Normal 2 2 3 2 3 9" xfId="17102"/>
    <cellStyle name="Normal 2 2 3 2 4" xfId="2149"/>
    <cellStyle name="Normal 2 2 3 2 4 2" xfId="2988"/>
    <cellStyle name="Normal 2 2 3 2 4 2 2" xfId="4678"/>
    <cellStyle name="Normal 2 2 3 2 4 2 2 2" xfId="14751"/>
    <cellStyle name="Normal 2 2 3 2 4 2 2 2 2" xfId="45073"/>
    <cellStyle name="Normal 2 2 3 2 4 2 2 2 3" xfId="29849"/>
    <cellStyle name="Normal 2 2 3 2 4 2 2 3" xfId="9731"/>
    <cellStyle name="Normal 2 2 3 2 4 2 2 3 2" xfId="40056"/>
    <cellStyle name="Normal 2 2 3 2 4 2 2 3 3" xfId="24832"/>
    <cellStyle name="Normal 2 2 3 2 4 2 2 4" xfId="35043"/>
    <cellStyle name="Normal 2 2 3 2 4 2 2 5" xfId="19819"/>
    <cellStyle name="Normal 2 2 3 2 4 2 3" xfId="6370"/>
    <cellStyle name="Normal 2 2 3 2 4 2 3 2" xfId="16422"/>
    <cellStyle name="Normal 2 2 3 2 4 2 3 2 2" xfId="46744"/>
    <cellStyle name="Normal 2 2 3 2 4 2 3 2 3" xfId="31520"/>
    <cellStyle name="Normal 2 2 3 2 4 2 3 3" xfId="11402"/>
    <cellStyle name="Normal 2 2 3 2 4 2 3 3 2" xfId="41727"/>
    <cellStyle name="Normal 2 2 3 2 4 2 3 3 3" xfId="26503"/>
    <cellStyle name="Normal 2 2 3 2 4 2 3 4" xfId="36714"/>
    <cellStyle name="Normal 2 2 3 2 4 2 3 5" xfId="21490"/>
    <cellStyle name="Normal 2 2 3 2 4 2 4" xfId="13080"/>
    <cellStyle name="Normal 2 2 3 2 4 2 4 2" xfId="43402"/>
    <cellStyle name="Normal 2 2 3 2 4 2 4 3" xfId="28178"/>
    <cellStyle name="Normal 2 2 3 2 4 2 5" xfId="8059"/>
    <cellStyle name="Normal 2 2 3 2 4 2 5 2" xfId="38385"/>
    <cellStyle name="Normal 2 2 3 2 4 2 5 3" xfId="23161"/>
    <cellStyle name="Normal 2 2 3 2 4 2 6" xfId="33373"/>
    <cellStyle name="Normal 2 2 3 2 4 2 7" xfId="18148"/>
    <cellStyle name="Normal 2 2 3 2 4 3" xfId="3841"/>
    <cellStyle name="Normal 2 2 3 2 4 3 2" xfId="13915"/>
    <cellStyle name="Normal 2 2 3 2 4 3 2 2" xfId="44237"/>
    <cellStyle name="Normal 2 2 3 2 4 3 2 3" xfId="29013"/>
    <cellStyle name="Normal 2 2 3 2 4 3 3" xfId="8895"/>
    <cellStyle name="Normal 2 2 3 2 4 3 3 2" xfId="39220"/>
    <cellStyle name="Normal 2 2 3 2 4 3 3 3" xfId="23996"/>
    <cellStyle name="Normal 2 2 3 2 4 3 4" xfId="34207"/>
    <cellStyle name="Normal 2 2 3 2 4 3 5" xfId="18983"/>
    <cellStyle name="Normal 2 2 3 2 4 4" xfId="5534"/>
    <cellStyle name="Normal 2 2 3 2 4 4 2" xfId="15586"/>
    <cellStyle name="Normal 2 2 3 2 4 4 2 2" xfId="45908"/>
    <cellStyle name="Normal 2 2 3 2 4 4 2 3" xfId="30684"/>
    <cellStyle name="Normal 2 2 3 2 4 4 3" xfId="10566"/>
    <cellStyle name="Normal 2 2 3 2 4 4 3 2" xfId="40891"/>
    <cellStyle name="Normal 2 2 3 2 4 4 3 3" xfId="25667"/>
    <cellStyle name="Normal 2 2 3 2 4 4 4" xfId="35878"/>
    <cellStyle name="Normal 2 2 3 2 4 4 5" xfId="20654"/>
    <cellStyle name="Normal 2 2 3 2 4 5" xfId="12244"/>
    <cellStyle name="Normal 2 2 3 2 4 5 2" xfId="42566"/>
    <cellStyle name="Normal 2 2 3 2 4 5 3" xfId="27342"/>
    <cellStyle name="Normal 2 2 3 2 4 6" xfId="7223"/>
    <cellStyle name="Normal 2 2 3 2 4 6 2" xfId="37549"/>
    <cellStyle name="Normal 2 2 3 2 4 6 3" xfId="22325"/>
    <cellStyle name="Normal 2 2 3 2 4 7" xfId="32537"/>
    <cellStyle name="Normal 2 2 3 2 4 8" xfId="17312"/>
    <cellStyle name="Normal 2 2 3 2 5" xfId="2570"/>
    <cellStyle name="Normal 2 2 3 2 5 2" xfId="4260"/>
    <cellStyle name="Normal 2 2 3 2 5 2 2" xfId="14333"/>
    <cellStyle name="Normal 2 2 3 2 5 2 2 2" xfId="44655"/>
    <cellStyle name="Normal 2 2 3 2 5 2 2 3" xfId="29431"/>
    <cellStyle name="Normal 2 2 3 2 5 2 3" xfId="9313"/>
    <cellStyle name="Normal 2 2 3 2 5 2 3 2" xfId="39638"/>
    <cellStyle name="Normal 2 2 3 2 5 2 3 3" xfId="24414"/>
    <cellStyle name="Normal 2 2 3 2 5 2 4" xfId="34625"/>
    <cellStyle name="Normal 2 2 3 2 5 2 5" xfId="19401"/>
    <cellStyle name="Normal 2 2 3 2 5 3" xfId="5952"/>
    <cellStyle name="Normal 2 2 3 2 5 3 2" xfId="16004"/>
    <cellStyle name="Normal 2 2 3 2 5 3 2 2" xfId="46326"/>
    <cellStyle name="Normal 2 2 3 2 5 3 2 3" xfId="31102"/>
    <cellStyle name="Normal 2 2 3 2 5 3 3" xfId="10984"/>
    <cellStyle name="Normal 2 2 3 2 5 3 3 2" xfId="41309"/>
    <cellStyle name="Normal 2 2 3 2 5 3 3 3" xfId="26085"/>
    <cellStyle name="Normal 2 2 3 2 5 3 4" xfId="36296"/>
    <cellStyle name="Normal 2 2 3 2 5 3 5" xfId="21072"/>
    <cellStyle name="Normal 2 2 3 2 5 4" xfId="12662"/>
    <cellStyle name="Normal 2 2 3 2 5 4 2" xfId="42984"/>
    <cellStyle name="Normal 2 2 3 2 5 4 3" xfId="27760"/>
    <cellStyle name="Normal 2 2 3 2 5 5" xfId="7641"/>
    <cellStyle name="Normal 2 2 3 2 5 5 2" xfId="37967"/>
    <cellStyle name="Normal 2 2 3 2 5 5 3" xfId="22743"/>
    <cellStyle name="Normal 2 2 3 2 5 6" xfId="32955"/>
    <cellStyle name="Normal 2 2 3 2 5 7" xfId="17730"/>
    <cellStyle name="Normal 2 2 3 2 6" xfId="3423"/>
    <cellStyle name="Normal 2 2 3 2 6 2" xfId="13497"/>
    <cellStyle name="Normal 2 2 3 2 6 2 2" xfId="43819"/>
    <cellStyle name="Normal 2 2 3 2 6 2 3" xfId="28595"/>
    <cellStyle name="Normal 2 2 3 2 6 3" xfId="8477"/>
    <cellStyle name="Normal 2 2 3 2 6 3 2" xfId="38802"/>
    <cellStyle name="Normal 2 2 3 2 6 3 3" xfId="23578"/>
    <cellStyle name="Normal 2 2 3 2 6 4" xfId="33789"/>
    <cellStyle name="Normal 2 2 3 2 6 5" xfId="18565"/>
    <cellStyle name="Normal 2 2 3 2 7" xfId="5116"/>
    <cellStyle name="Normal 2 2 3 2 7 2" xfId="15168"/>
    <cellStyle name="Normal 2 2 3 2 7 2 2" xfId="45490"/>
    <cellStyle name="Normal 2 2 3 2 7 2 3" xfId="30266"/>
    <cellStyle name="Normal 2 2 3 2 7 3" xfId="10148"/>
    <cellStyle name="Normal 2 2 3 2 7 3 2" xfId="40473"/>
    <cellStyle name="Normal 2 2 3 2 7 3 3" xfId="25249"/>
    <cellStyle name="Normal 2 2 3 2 7 4" xfId="35460"/>
    <cellStyle name="Normal 2 2 3 2 7 5" xfId="20236"/>
    <cellStyle name="Normal 2 2 3 2 8" xfId="11826"/>
    <cellStyle name="Normal 2 2 3 2 8 2" xfId="42148"/>
    <cellStyle name="Normal 2 2 3 2 8 3" xfId="26924"/>
    <cellStyle name="Normal 2 2 3 2 9" xfId="6805"/>
    <cellStyle name="Normal 2 2 3 2 9 2" xfId="37131"/>
    <cellStyle name="Normal 2 2 3 2 9 3" xfId="21907"/>
    <cellStyle name="Normal 2 2 3 3" xfId="1769"/>
    <cellStyle name="Normal 2 2 3 3 10" xfId="16946"/>
    <cellStyle name="Normal 2 2 3 3 2" xfId="1988"/>
    <cellStyle name="Normal 2 2 3 3 2 2" xfId="2409"/>
    <cellStyle name="Normal 2 2 3 3 2 2 2" xfId="3248"/>
    <cellStyle name="Normal 2 2 3 3 2 2 2 2" xfId="4938"/>
    <cellStyle name="Normal 2 2 3 3 2 2 2 2 2" xfId="15011"/>
    <cellStyle name="Normal 2 2 3 3 2 2 2 2 2 2" xfId="45333"/>
    <cellStyle name="Normal 2 2 3 3 2 2 2 2 2 3" xfId="30109"/>
    <cellStyle name="Normal 2 2 3 3 2 2 2 2 3" xfId="9991"/>
    <cellStyle name="Normal 2 2 3 3 2 2 2 2 3 2" xfId="40316"/>
    <cellStyle name="Normal 2 2 3 3 2 2 2 2 3 3" xfId="25092"/>
    <cellStyle name="Normal 2 2 3 3 2 2 2 2 4" xfId="35303"/>
    <cellStyle name="Normal 2 2 3 3 2 2 2 2 5" xfId="20079"/>
    <cellStyle name="Normal 2 2 3 3 2 2 2 3" xfId="6630"/>
    <cellStyle name="Normal 2 2 3 3 2 2 2 3 2" xfId="16682"/>
    <cellStyle name="Normal 2 2 3 3 2 2 2 3 2 2" xfId="47004"/>
    <cellStyle name="Normal 2 2 3 3 2 2 2 3 2 3" xfId="31780"/>
    <cellStyle name="Normal 2 2 3 3 2 2 2 3 3" xfId="11662"/>
    <cellStyle name="Normal 2 2 3 3 2 2 2 3 3 2" xfId="41987"/>
    <cellStyle name="Normal 2 2 3 3 2 2 2 3 3 3" xfId="26763"/>
    <cellStyle name="Normal 2 2 3 3 2 2 2 3 4" xfId="36974"/>
    <cellStyle name="Normal 2 2 3 3 2 2 2 3 5" xfId="21750"/>
    <cellStyle name="Normal 2 2 3 3 2 2 2 4" xfId="13340"/>
    <cellStyle name="Normal 2 2 3 3 2 2 2 4 2" xfId="43662"/>
    <cellStyle name="Normal 2 2 3 3 2 2 2 4 3" xfId="28438"/>
    <cellStyle name="Normal 2 2 3 3 2 2 2 5" xfId="8319"/>
    <cellStyle name="Normal 2 2 3 3 2 2 2 5 2" xfId="38645"/>
    <cellStyle name="Normal 2 2 3 3 2 2 2 5 3" xfId="23421"/>
    <cellStyle name="Normal 2 2 3 3 2 2 2 6" xfId="33633"/>
    <cellStyle name="Normal 2 2 3 3 2 2 2 7" xfId="18408"/>
    <cellStyle name="Normal 2 2 3 3 2 2 3" xfId="4101"/>
    <cellStyle name="Normal 2 2 3 3 2 2 3 2" xfId="14175"/>
    <cellStyle name="Normal 2 2 3 3 2 2 3 2 2" xfId="44497"/>
    <cellStyle name="Normal 2 2 3 3 2 2 3 2 3" xfId="29273"/>
    <cellStyle name="Normal 2 2 3 3 2 2 3 3" xfId="9155"/>
    <cellStyle name="Normal 2 2 3 3 2 2 3 3 2" xfId="39480"/>
    <cellStyle name="Normal 2 2 3 3 2 2 3 3 3" xfId="24256"/>
    <cellStyle name="Normal 2 2 3 3 2 2 3 4" xfId="34467"/>
    <cellStyle name="Normal 2 2 3 3 2 2 3 5" xfId="19243"/>
    <cellStyle name="Normal 2 2 3 3 2 2 4" xfId="5794"/>
    <cellStyle name="Normal 2 2 3 3 2 2 4 2" xfId="15846"/>
    <cellStyle name="Normal 2 2 3 3 2 2 4 2 2" xfId="46168"/>
    <cellStyle name="Normal 2 2 3 3 2 2 4 2 3" xfId="30944"/>
    <cellStyle name="Normal 2 2 3 3 2 2 4 3" xfId="10826"/>
    <cellStyle name="Normal 2 2 3 3 2 2 4 3 2" xfId="41151"/>
    <cellStyle name="Normal 2 2 3 3 2 2 4 3 3" xfId="25927"/>
    <cellStyle name="Normal 2 2 3 3 2 2 4 4" xfId="36138"/>
    <cellStyle name="Normal 2 2 3 3 2 2 4 5" xfId="20914"/>
    <cellStyle name="Normal 2 2 3 3 2 2 5" xfId="12504"/>
    <cellStyle name="Normal 2 2 3 3 2 2 5 2" xfId="42826"/>
    <cellStyle name="Normal 2 2 3 3 2 2 5 3" xfId="27602"/>
    <cellStyle name="Normal 2 2 3 3 2 2 6" xfId="7483"/>
    <cellStyle name="Normal 2 2 3 3 2 2 6 2" xfId="37809"/>
    <cellStyle name="Normal 2 2 3 3 2 2 6 3" xfId="22585"/>
    <cellStyle name="Normal 2 2 3 3 2 2 7" xfId="32797"/>
    <cellStyle name="Normal 2 2 3 3 2 2 8" xfId="17572"/>
    <cellStyle name="Normal 2 2 3 3 2 3" xfId="2830"/>
    <cellStyle name="Normal 2 2 3 3 2 3 2" xfId="4520"/>
    <cellStyle name="Normal 2 2 3 3 2 3 2 2" xfId="14593"/>
    <cellStyle name="Normal 2 2 3 3 2 3 2 2 2" xfId="44915"/>
    <cellStyle name="Normal 2 2 3 3 2 3 2 2 3" xfId="29691"/>
    <cellStyle name="Normal 2 2 3 3 2 3 2 3" xfId="9573"/>
    <cellStyle name="Normal 2 2 3 3 2 3 2 3 2" xfId="39898"/>
    <cellStyle name="Normal 2 2 3 3 2 3 2 3 3" xfId="24674"/>
    <cellStyle name="Normal 2 2 3 3 2 3 2 4" xfId="34885"/>
    <cellStyle name="Normal 2 2 3 3 2 3 2 5" xfId="19661"/>
    <cellStyle name="Normal 2 2 3 3 2 3 3" xfId="6212"/>
    <cellStyle name="Normal 2 2 3 3 2 3 3 2" xfId="16264"/>
    <cellStyle name="Normal 2 2 3 3 2 3 3 2 2" xfId="46586"/>
    <cellStyle name="Normal 2 2 3 3 2 3 3 2 3" xfId="31362"/>
    <cellStyle name="Normal 2 2 3 3 2 3 3 3" xfId="11244"/>
    <cellStyle name="Normal 2 2 3 3 2 3 3 3 2" xfId="41569"/>
    <cellStyle name="Normal 2 2 3 3 2 3 3 3 3" xfId="26345"/>
    <cellStyle name="Normal 2 2 3 3 2 3 3 4" xfId="36556"/>
    <cellStyle name="Normal 2 2 3 3 2 3 3 5" xfId="21332"/>
    <cellStyle name="Normal 2 2 3 3 2 3 4" xfId="12922"/>
    <cellStyle name="Normal 2 2 3 3 2 3 4 2" xfId="43244"/>
    <cellStyle name="Normal 2 2 3 3 2 3 4 3" xfId="28020"/>
    <cellStyle name="Normal 2 2 3 3 2 3 5" xfId="7901"/>
    <cellStyle name="Normal 2 2 3 3 2 3 5 2" xfId="38227"/>
    <cellStyle name="Normal 2 2 3 3 2 3 5 3" xfId="23003"/>
    <cellStyle name="Normal 2 2 3 3 2 3 6" xfId="33215"/>
    <cellStyle name="Normal 2 2 3 3 2 3 7" xfId="17990"/>
    <cellStyle name="Normal 2 2 3 3 2 4" xfId="3683"/>
    <cellStyle name="Normal 2 2 3 3 2 4 2" xfId="13757"/>
    <cellStyle name="Normal 2 2 3 3 2 4 2 2" xfId="44079"/>
    <cellStyle name="Normal 2 2 3 3 2 4 2 3" xfId="28855"/>
    <cellStyle name="Normal 2 2 3 3 2 4 3" xfId="8737"/>
    <cellStyle name="Normal 2 2 3 3 2 4 3 2" xfId="39062"/>
    <cellStyle name="Normal 2 2 3 3 2 4 3 3" xfId="23838"/>
    <cellStyle name="Normal 2 2 3 3 2 4 4" xfId="34049"/>
    <cellStyle name="Normal 2 2 3 3 2 4 5" xfId="18825"/>
    <cellStyle name="Normal 2 2 3 3 2 5" xfId="5376"/>
    <cellStyle name="Normal 2 2 3 3 2 5 2" xfId="15428"/>
    <cellStyle name="Normal 2 2 3 3 2 5 2 2" xfId="45750"/>
    <cellStyle name="Normal 2 2 3 3 2 5 2 3" xfId="30526"/>
    <cellStyle name="Normal 2 2 3 3 2 5 3" xfId="10408"/>
    <cellStyle name="Normal 2 2 3 3 2 5 3 2" xfId="40733"/>
    <cellStyle name="Normal 2 2 3 3 2 5 3 3" xfId="25509"/>
    <cellStyle name="Normal 2 2 3 3 2 5 4" xfId="35720"/>
    <cellStyle name="Normal 2 2 3 3 2 5 5" xfId="20496"/>
    <cellStyle name="Normal 2 2 3 3 2 6" xfId="12086"/>
    <cellStyle name="Normal 2 2 3 3 2 6 2" xfId="42408"/>
    <cellStyle name="Normal 2 2 3 3 2 6 3" xfId="27184"/>
    <cellStyle name="Normal 2 2 3 3 2 7" xfId="7065"/>
    <cellStyle name="Normal 2 2 3 3 2 7 2" xfId="37391"/>
    <cellStyle name="Normal 2 2 3 3 2 7 3" xfId="22167"/>
    <cellStyle name="Normal 2 2 3 3 2 8" xfId="32379"/>
    <cellStyle name="Normal 2 2 3 3 2 9" xfId="17154"/>
    <cellStyle name="Normal 2 2 3 3 3" xfId="2201"/>
    <cellStyle name="Normal 2 2 3 3 3 2" xfId="3040"/>
    <cellStyle name="Normal 2 2 3 3 3 2 2" xfId="4730"/>
    <cellStyle name="Normal 2 2 3 3 3 2 2 2" xfId="14803"/>
    <cellStyle name="Normal 2 2 3 3 3 2 2 2 2" xfId="45125"/>
    <cellStyle name="Normal 2 2 3 3 3 2 2 2 3" xfId="29901"/>
    <cellStyle name="Normal 2 2 3 3 3 2 2 3" xfId="9783"/>
    <cellStyle name="Normal 2 2 3 3 3 2 2 3 2" xfId="40108"/>
    <cellStyle name="Normal 2 2 3 3 3 2 2 3 3" xfId="24884"/>
    <cellStyle name="Normal 2 2 3 3 3 2 2 4" xfId="35095"/>
    <cellStyle name="Normal 2 2 3 3 3 2 2 5" xfId="19871"/>
    <cellStyle name="Normal 2 2 3 3 3 2 3" xfId="6422"/>
    <cellStyle name="Normal 2 2 3 3 3 2 3 2" xfId="16474"/>
    <cellStyle name="Normal 2 2 3 3 3 2 3 2 2" xfId="46796"/>
    <cellStyle name="Normal 2 2 3 3 3 2 3 2 3" xfId="31572"/>
    <cellStyle name="Normal 2 2 3 3 3 2 3 3" xfId="11454"/>
    <cellStyle name="Normal 2 2 3 3 3 2 3 3 2" xfId="41779"/>
    <cellStyle name="Normal 2 2 3 3 3 2 3 3 3" xfId="26555"/>
    <cellStyle name="Normal 2 2 3 3 3 2 3 4" xfId="36766"/>
    <cellStyle name="Normal 2 2 3 3 3 2 3 5" xfId="21542"/>
    <cellStyle name="Normal 2 2 3 3 3 2 4" xfId="13132"/>
    <cellStyle name="Normal 2 2 3 3 3 2 4 2" xfId="43454"/>
    <cellStyle name="Normal 2 2 3 3 3 2 4 3" xfId="28230"/>
    <cellStyle name="Normal 2 2 3 3 3 2 5" xfId="8111"/>
    <cellStyle name="Normal 2 2 3 3 3 2 5 2" xfId="38437"/>
    <cellStyle name="Normal 2 2 3 3 3 2 5 3" xfId="23213"/>
    <cellStyle name="Normal 2 2 3 3 3 2 6" xfId="33425"/>
    <cellStyle name="Normal 2 2 3 3 3 2 7" xfId="18200"/>
    <cellStyle name="Normal 2 2 3 3 3 3" xfId="3893"/>
    <cellStyle name="Normal 2 2 3 3 3 3 2" xfId="13967"/>
    <cellStyle name="Normal 2 2 3 3 3 3 2 2" xfId="44289"/>
    <cellStyle name="Normal 2 2 3 3 3 3 2 3" xfId="29065"/>
    <cellStyle name="Normal 2 2 3 3 3 3 3" xfId="8947"/>
    <cellStyle name="Normal 2 2 3 3 3 3 3 2" xfId="39272"/>
    <cellStyle name="Normal 2 2 3 3 3 3 3 3" xfId="24048"/>
    <cellStyle name="Normal 2 2 3 3 3 3 4" xfId="34259"/>
    <cellStyle name="Normal 2 2 3 3 3 3 5" xfId="19035"/>
    <cellStyle name="Normal 2 2 3 3 3 4" xfId="5586"/>
    <cellStyle name="Normal 2 2 3 3 3 4 2" xfId="15638"/>
    <cellStyle name="Normal 2 2 3 3 3 4 2 2" xfId="45960"/>
    <cellStyle name="Normal 2 2 3 3 3 4 2 3" xfId="30736"/>
    <cellStyle name="Normal 2 2 3 3 3 4 3" xfId="10618"/>
    <cellStyle name="Normal 2 2 3 3 3 4 3 2" xfId="40943"/>
    <cellStyle name="Normal 2 2 3 3 3 4 3 3" xfId="25719"/>
    <cellStyle name="Normal 2 2 3 3 3 4 4" xfId="35930"/>
    <cellStyle name="Normal 2 2 3 3 3 4 5" xfId="20706"/>
    <cellStyle name="Normal 2 2 3 3 3 5" xfId="12296"/>
    <cellStyle name="Normal 2 2 3 3 3 5 2" xfId="42618"/>
    <cellStyle name="Normal 2 2 3 3 3 5 3" xfId="27394"/>
    <cellStyle name="Normal 2 2 3 3 3 6" xfId="7275"/>
    <cellStyle name="Normal 2 2 3 3 3 6 2" xfId="37601"/>
    <cellStyle name="Normal 2 2 3 3 3 6 3" xfId="22377"/>
    <cellStyle name="Normal 2 2 3 3 3 7" xfId="32589"/>
    <cellStyle name="Normal 2 2 3 3 3 8" xfId="17364"/>
    <cellStyle name="Normal 2 2 3 3 4" xfId="2622"/>
    <cellStyle name="Normal 2 2 3 3 4 2" xfId="4312"/>
    <cellStyle name="Normal 2 2 3 3 4 2 2" xfId="14385"/>
    <cellStyle name="Normal 2 2 3 3 4 2 2 2" xfId="44707"/>
    <cellStyle name="Normal 2 2 3 3 4 2 2 3" xfId="29483"/>
    <cellStyle name="Normal 2 2 3 3 4 2 3" xfId="9365"/>
    <cellStyle name="Normal 2 2 3 3 4 2 3 2" xfId="39690"/>
    <cellStyle name="Normal 2 2 3 3 4 2 3 3" xfId="24466"/>
    <cellStyle name="Normal 2 2 3 3 4 2 4" xfId="34677"/>
    <cellStyle name="Normal 2 2 3 3 4 2 5" xfId="19453"/>
    <cellStyle name="Normal 2 2 3 3 4 3" xfId="6004"/>
    <cellStyle name="Normal 2 2 3 3 4 3 2" xfId="16056"/>
    <cellStyle name="Normal 2 2 3 3 4 3 2 2" xfId="46378"/>
    <cellStyle name="Normal 2 2 3 3 4 3 2 3" xfId="31154"/>
    <cellStyle name="Normal 2 2 3 3 4 3 3" xfId="11036"/>
    <cellStyle name="Normal 2 2 3 3 4 3 3 2" xfId="41361"/>
    <cellStyle name="Normal 2 2 3 3 4 3 3 3" xfId="26137"/>
    <cellStyle name="Normal 2 2 3 3 4 3 4" xfId="36348"/>
    <cellStyle name="Normal 2 2 3 3 4 3 5" xfId="21124"/>
    <cellStyle name="Normal 2 2 3 3 4 4" xfId="12714"/>
    <cellStyle name="Normal 2 2 3 3 4 4 2" xfId="43036"/>
    <cellStyle name="Normal 2 2 3 3 4 4 3" xfId="27812"/>
    <cellStyle name="Normal 2 2 3 3 4 5" xfId="7693"/>
    <cellStyle name="Normal 2 2 3 3 4 5 2" xfId="38019"/>
    <cellStyle name="Normal 2 2 3 3 4 5 3" xfId="22795"/>
    <cellStyle name="Normal 2 2 3 3 4 6" xfId="33007"/>
    <cellStyle name="Normal 2 2 3 3 4 7" xfId="17782"/>
    <cellStyle name="Normal 2 2 3 3 5" xfId="3475"/>
    <cellStyle name="Normal 2 2 3 3 5 2" xfId="13549"/>
    <cellStyle name="Normal 2 2 3 3 5 2 2" xfId="43871"/>
    <cellStyle name="Normal 2 2 3 3 5 2 3" xfId="28647"/>
    <cellStyle name="Normal 2 2 3 3 5 3" xfId="8529"/>
    <cellStyle name="Normal 2 2 3 3 5 3 2" xfId="38854"/>
    <cellStyle name="Normal 2 2 3 3 5 3 3" xfId="23630"/>
    <cellStyle name="Normal 2 2 3 3 5 4" xfId="33841"/>
    <cellStyle name="Normal 2 2 3 3 5 5" xfId="18617"/>
    <cellStyle name="Normal 2 2 3 3 6" xfId="5168"/>
    <cellStyle name="Normal 2 2 3 3 6 2" xfId="15220"/>
    <cellStyle name="Normal 2 2 3 3 6 2 2" xfId="45542"/>
    <cellStyle name="Normal 2 2 3 3 6 2 3" xfId="30318"/>
    <cellStyle name="Normal 2 2 3 3 6 3" xfId="10200"/>
    <cellStyle name="Normal 2 2 3 3 6 3 2" xfId="40525"/>
    <cellStyle name="Normal 2 2 3 3 6 3 3" xfId="25301"/>
    <cellStyle name="Normal 2 2 3 3 6 4" xfId="35512"/>
    <cellStyle name="Normal 2 2 3 3 6 5" xfId="20288"/>
    <cellStyle name="Normal 2 2 3 3 7" xfId="11878"/>
    <cellStyle name="Normal 2 2 3 3 7 2" xfId="42200"/>
    <cellStyle name="Normal 2 2 3 3 7 3" xfId="26976"/>
    <cellStyle name="Normal 2 2 3 3 8" xfId="6857"/>
    <cellStyle name="Normal 2 2 3 3 8 2" xfId="37183"/>
    <cellStyle name="Normal 2 2 3 3 8 3" xfId="21959"/>
    <cellStyle name="Normal 2 2 3 3 9" xfId="32172"/>
    <cellStyle name="Normal 2 2 3 4" xfId="1882"/>
    <cellStyle name="Normal 2 2 3 4 2" xfId="2305"/>
    <cellStyle name="Normal 2 2 3 4 2 2" xfId="3144"/>
    <cellStyle name="Normal 2 2 3 4 2 2 2" xfId="4834"/>
    <cellStyle name="Normal 2 2 3 4 2 2 2 2" xfId="14907"/>
    <cellStyle name="Normal 2 2 3 4 2 2 2 2 2" xfId="45229"/>
    <cellStyle name="Normal 2 2 3 4 2 2 2 2 3" xfId="30005"/>
    <cellStyle name="Normal 2 2 3 4 2 2 2 3" xfId="9887"/>
    <cellStyle name="Normal 2 2 3 4 2 2 2 3 2" xfId="40212"/>
    <cellStyle name="Normal 2 2 3 4 2 2 2 3 3" xfId="24988"/>
    <cellStyle name="Normal 2 2 3 4 2 2 2 4" xfId="35199"/>
    <cellStyle name="Normal 2 2 3 4 2 2 2 5" xfId="19975"/>
    <cellStyle name="Normal 2 2 3 4 2 2 3" xfId="6526"/>
    <cellStyle name="Normal 2 2 3 4 2 2 3 2" xfId="16578"/>
    <cellStyle name="Normal 2 2 3 4 2 2 3 2 2" xfId="46900"/>
    <cellStyle name="Normal 2 2 3 4 2 2 3 2 3" xfId="31676"/>
    <cellStyle name="Normal 2 2 3 4 2 2 3 3" xfId="11558"/>
    <cellStyle name="Normal 2 2 3 4 2 2 3 3 2" xfId="41883"/>
    <cellStyle name="Normal 2 2 3 4 2 2 3 3 3" xfId="26659"/>
    <cellStyle name="Normal 2 2 3 4 2 2 3 4" xfId="36870"/>
    <cellStyle name="Normal 2 2 3 4 2 2 3 5" xfId="21646"/>
    <cellStyle name="Normal 2 2 3 4 2 2 4" xfId="13236"/>
    <cellStyle name="Normal 2 2 3 4 2 2 4 2" xfId="43558"/>
    <cellStyle name="Normal 2 2 3 4 2 2 4 3" xfId="28334"/>
    <cellStyle name="Normal 2 2 3 4 2 2 5" xfId="8215"/>
    <cellStyle name="Normal 2 2 3 4 2 2 5 2" xfId="38541"/>
    <cellStyle name="Normal 2 2 3 4 2 2 5 3" xfId="23317"/>
    <cellStyle name="Normal 2 2 3 4 2 2 6" xfId="33529"/>
    <cellStyle name="Normal 2 2 3 4 2 2 7" xfId="18304"/>
    <cellStyle name="Normal 2 2 3 4 2 3" xfId="3997"/>
    <cellStyle name="Normal 2 2 3 4 2 3 2" xfId="14071"/>
    <cellStyle name="Normal 2 2 3 4 2 3 2 2" xfId="44393"/>
    <cellStyle name="Normal 2 2 3 4 2 3 2 3" xfId="29169"/>
    <cellStyle name="Normal 2 2 3 4 2 3 3" xfId="9051"/>
    <cellStyle name="Normal 2 2 3 4 2 3 3 2" xfId="39376"/>
    <cellStyle name="Normal 2 2 3 4 2 3 3 3" xfId="24152"/>
    <cellStyle name="Normal 2 2 3 4 2 3 4" xfId="34363"/>
    <cellStyle name="Normal 2 2 3 4 2 3 5" xfId="19139"/>
    <cellStyle name="Normal 2 2 3 4 2 4" xfId="5690"/>
    <cellStyle name="Normal 2 2 3 4 2 4 2" xfId="15742"/>
    <cellStyle name="Normal 2 2 3 4 2 4 2 2" xfId="46064"/>
    <cellStyle name="Normal 2 2 3 4 2 4 2 3" xfId="30840"/>
    <cellStyle name="Normal 2 2 3 4 2 4 3" xfId="10722"/>
    <cellStyle name="Normal 2 2 3 4 2 4 3 2" xfId="41047"/>
    <cellStyle name="Normal 2 2 3 4 2 4 3 3" xfId="25823"/>
    <cellStyle name="Normal 2 2 3 4 2 4 4" xfId="36034"/>
    <cellStyle name="Normal 2 2 3 4 2 4 5" xfId="20810"/>
    <cellStyle name="Normal 2 2 3 4 2 5" xfId="12400"/>
    <cellStyle name="Normal 2 2 3 4 2 5 2" xfId="42722"/>
    <cellStyle name="Normal 2 2 3 4 2 5 3" xfId="27498"/>
    <cellStyle name="Normal 2 2 3 4 2 6" xfId="7379"/>
    <cellStyle name="Normal 2 2 3 4 2 6 2" xfId="37705"/>
    <cellStyle name="Normal 2 2 3 4 2 6 3" xfId="22481"/>
    <cellStyle name="Normal 2 2 3 4 2 7" xfId="32693"/>
    <cellStyle name="Normal 2 2 3 4 2 8" xfId="17468"/>
    <cellStyle name="Normal 2 2 3 4 3" xfId="2726"/>
    <cellStyle name="Normal 2 2 3 4 3 2" xfId="4416"/>
    <cellStyle name="Normal 2 2 3 4 3 2 2" xfId="14489"/>
    <cellStyle name="Normal 2 2 3 4 3 2 2 2" xfId="44811"/>
    <cellStyle name="Normal 2 2 3 4 3 2 2 3" xfId="29587"/>
    <cellStyle name="Normal 2 2 3 4 3 2 3" xfId="9469"/>
    <cellStyle name="Normal 2 2 3 4 3 2 3 2" xfId="39794"/>
    <cellStyle name="Normal 2 2 3 4 3 2 3 3" xfId="24570"/>
    <cellStyle name="Normal 2 2 3 4 3 2 4" xfId="34781"/>
    <cellStyle name="Normal 2 2 3 4 3 2 5" xfId="19557"/>
    <cellStyle name="Normal 2 2 3 4 3 3" xfId="6108"/>
    <cellStyle name="Normal 2 2 3 4 3 3 2" xfId="16160"/>
    <cellStyle name="Normal 2 2 3 4 3 3 2 2" xfId="46482"/>
    <cellStyle name="Normal 2 2 3 4 3 3 2 3" xfId="31258"/>
    <cellStyle name="Normal 2 2 3 4 3 3 3" xfId="11140"/>
    <cellStyle name="Normal 2 2 3 4 3 3 3 2" xfId="41465"/>
    <cellStyle name="Normal 2 2 3 4 3 3 3 3" xfId="26241"/>
    <cellStyle name="Normal 2 2 3 4 3 3 4" xfId="36452"/>
    <cellStyle name="Normal 2 2 3 4 3 3 5" xfId="21228"/>
    <cellStyle name="Normal 2 2 3 4 3 4" xfId="12818"/>
    <cellStyle name="Normal 2 2 3 4 3 4 2" xfId="43140"/>
    <cellStyle name="Normal 2 2 3 4 3 4 3" xfId="27916"/>
    <cellStyle name="Normal 2 2 3 4 3 5" xfId="7797"/>
    <cellStyle name="Normal 2 2 3 4 3 5 2" xfId="38123"/>
    <cellStyle name="Normal 2 2 3 4 3 5 3" xfId="22899"/>
    <cellStyle name="Normal 2 2 3 4 3 6" xfId="33111"/>
    <cellStyle name="Normal 2 2 3 4 3 7" xfId="17886"/>
    <cellStyle name="Normal 2 2 3 4 4" xfId="3579"/>
    <cellStyle name="Normal 2 2 3 4 4 2" xfId="13653"/>
    <cellStyle name="Normal 2 2 3 4 4 2 2" xfId="43975"/>
    <cellStyle name="Normal 2 2 3 4 4 2 3" xfId="28751"/>
    <cellStyle name="Normal 2 2 3 4 4 3" xfId="8633"/>
    <cellStyle name="Normal 2 2 3 4 4 3 2" xfId="38958"/>
    <cellStyle name="Normal 2 2 3 4 4 3 3" xfId="23734"/>
    <cellStyle name="Normal 2 2 3 4 4 4" xfId="33945"/>
    <cellStyle name="Normal 2 2 3 4 4 5" xfId="18721"/>
    <cellStyle name="Normal 2 2 3 4 5" xfId="5272"/>
    <cellStyle name="Normal 2 2 3 4 5 2" xfId="15324"/>
    <cellStyle name="Normal 2 2 3 4 5 2 2" xfId="45646"/>
    <cellStyle name="Normal 2 2 3 4 5 2 3" xfId="30422"/>
    <cellStyle name="Normal 2 2 3 4 5 3" xfId="10304"/>
    <cellStyle name="Normal 2 2 3 4 5 3 2" xfId="40629"/>
    <cellStyle name="Normal 2 2 3 4 5 3 3" xfId="25405"/>
    <cellStyle name="Normal 2 2 3 4 5 4" xfId="35616"/>
    <cellStyle name="Normal 2 2 3 4 5 5" xfId="20392"/>
    <cellStyle name="Normal 2 2 3 4 6" xfId="11982"/>
    <cellStyle name="Normal 2 2 3 4 6 2" xfId="42304"/>
    <cellStyle name="Normal 2 2 3 4 6 3" xfId="27080"/>
    <cellStyle name="Normal 2 2 3 4 7" xfId="6961"/>
    <cellStyle name="Normal 2 2 3 4 7 2" xfId="37287"/>
    <cellStyle name="Normal 2 2 3 4 7 3" xfId="22063"/>
    <cellStyle name="Normal 2 2 3 4 8" xfId="32275"/>
    <cellStyle name="Normal 2 2 3 4 9" xfId="17050"/>
    <cellStyle name="Normal 2 2 3 5" xfId="2095"/>
    <cellStyle name="Normal 2 2 3 5 2" xfId="2936"/>
    <cellStyle name="Normal 2 2 3 5 2 2" xfId="4626"/>
    <cellStyle name="Normal 2 2 3 5 2 2 2" xfId="14699"/>
    <cellStyle name="Normal 2 2 3 5 2 2 2 2" xfId="45021"/>
    <cellStyle name="Normal 2 2 3 5 2 2 2 3" xfId="29797"/>
    <cellStyle name="Normal 2 2 3 5 2 2 3" xfId="9679"/>
    <cellStyle name="Normal 2 2 3 5 2 2 3 2" xfId="40004"/>
    <cellStyle name="Normal 2 2 3 5 2 2 3 3" xfId="24780"/>
    <cellStyle name="Normal 2 2 3 5 2 2 4" xfId="34991"/>
    <cellStyle name="Normal 2 2 3 5 2 2 5" xfId="19767"/>
    <cellStyle name="Normal 2 2 3 5 2 3" xfId="6318"/>
    <cellStyle name="Normal 2 2 3 5 2 3 2" xfId="16370"/>
    <cellStyle name="Normal 2 2 3 5 2 3 2 2" xfId="46692"/>
    <cellStyle name="Normal 2 2 3 5 2 3 2 3" xfId="31468"/>
    <cellStyle name="Normal 2 2 3 5 2 3 3" xfId="11350"/>
    <cellStyle name="Normal 2 2 3 5 2 3 3 2" xfId="41675"/>
    <cellStyle name="Normal 2 2 3 5 2 3 3 3" xfId="26451"/>
    <cellStyle name="Normal 2 2 3 5 2 3 4" xfId="36662"/>
    <cellStyle name="Normal 2 2 3 5 2 3 5" xfId="21438"/>
    <cellStyle name="Normal 2 2 3 5 2 4" xfId="13028"/>
    <cellStyle name="Normal 2 2 3 5 2 4 2" xfId="43350"/>
    <cellStyle name="Normal 2 2 3 5 2 4 3" xfId="28126"/>
    <cellStyle name="Normal 2 2 3 5 2 5" xfId="8007"/>
    <cellStyle name="Normal 2 2 3 5 2 5 2" xfId="38333"/>
    <cellStyle name="Normal 2 2 3 5 2 5 3" xfId="23109"/>
    <cellStyle name="Normal 2 2 3 5 2 6" xfId="33321"/>
    <cellStyle name="Normal 2 2 3 5 2 7" xfId="18096"/>
    <cellStyle name="Normal 2 2 3 5 3" xfId="3789"/>
    <cellStyle name="Normal 2 2 3 5 3 2" xfId="13863"/>
    <cellStyle name="Normal 2 2 3 5 3 2 2" xfId="44185"/>
    <cellStyle name="Normal 2 2 3 5 3 2 3" xfId="28961"/>
    <cellStyle name="Normal 2 2 3 5 3 3" xfId="8843"/>
    <cellStyle name="Normal 2 2 3 5 3 3 2" xfId="39168"/>
    <cellStyle name="Normal 2 2 3 5 3 3 3" xfId="23944"/>
    <cellStyle name="Normal 2 2 3 5 3 4" xfId="34155"/>
    <cellStyle name="Normal 2 2 3 5 3 5" xfId="18931"/>
    <cellStyle name="Normal 2 2 3 5 4" xfId="5482"/>
    <cellStyle name="Normal 2 2 3 5 4 2" xfId="15534"/>
    <cellStyle name="Normal 2 2 3 5 4 2 2" xfId="45856"/>
    <cellStyle name="Normal 2 2 3 5 4 2 3" xfId="30632"/>
    <cellStyle name="Normal 2 2 3 5 4 3" xfId="10514"/>
    <cellStyle name="Normal 2 2 3 5 4 3 2" xfId="40839"/>
    <cellStyle name="Normal 2 2 3 5 4 3 3" xfId="25615"/>
    <cellStyle name="Normal 2 2 3 5 4 4" xfId="35826"/>
    <cellStyle name="Normal 2 2 3 5 4 5" xfId="20602"/>
    <cellStyle name="Normal 2 2 3 5 5" xfId="12192"/>
    <cellStyle name="Normal 2 2 3 5 5 2" xfId="42514"/>
    <cellStyle name="Normal 2 2 3 5 5 3" xfId="27290"/>
    <cellStyle name="Normal 2 2 3 5 6" xfId="7171"/>
    <cellStyle name="Normal 2 2 3 5 6 2" xfId="37497"/>
    <cellStyle name="Normal 2 2 3 5 6 3" xfId="22273"/>
    <cellStyle name="Normal 2 2 3 5 7" xfId="32485"/>
    <cellStyle name="Normal 2 2 3 5 8" xfId="17260"/>
    <cellStyle name="Normal 2 2 3 6" xfId="2516"/>
    <cellStyle name="Normal 2 2 3 6 2" xfId="4208"/>
    <cellStyle name="Normal 2 2 3 6 2 2" xfId="14281"/>
    <cellStyle name="Normal 2 2 3 6 2 2 2" xfId="44603"/>
    <cellStyle name="Normal 2 2 3 6 2 2 3" xfId="29379"/>
    <cellStyle name="Normal 2 2 3 6 2 3" xfId="9261"/>
    <cellStyle name="Normal 2 2 3 6 2 3 2" xfId="39586"/>
    <cellStyle name="Normal 2 2 3 6 2 3 3" xfId="24362"/>
    <cellStyle name="Normal 2 2 3 6 2 4" xfId="34573"/>
    <cellStyle name="Normal 2 2 3 6 2 5" xfId="19349"/>
    <cellStyle name="Normal 2 2 3 6 3" xfId="5900"/>
    <cellStyle name="Normal 2 2 3 6 3 2" xfId="15952"/>
    <cellStyle name="Normal 2 2 3 6 3 2 2" xfId="46274"/>
    <cellStyle name="Normal 2 2 3 6 3 2 3" xfId="31050"/>
    <cellStyle name="Normal 2 2 3 6 3 3" xfId="10932"/>
    <cellStyle name="Normal 2 2 3 6 3 3 2" xfId="41257"/>
    <cellStyle name="Normal 2 2 3 6 3 3 3" xfId="26033"/>
    <cellStyle name="Normal 2 2 3 6 3 4" xfId="36244"/>
    <cellStyle name="Normal 2 2 3 6 3 5" xfId="21020"/>
    <cellStyle name="Normal 2 2 3 6 4" xfId="12610"/>
    <cellStyle name="Normal 2 2 3 6 4 2" xfId="42932"/>
    <cellStyle name="Normal 2 2 3 6 4 3" xfId="27708"/>
    <cellStyle name="Normal 2 2 3 6 5" xfId="7589"/>
    <cellStyle name="Normal 2 2 3 6 5 2" xfId="37915"/>
    <cellStyle name="Normal 2 2 3 6 5 3" xfId="22691"/>
    <cellStyle name="Normal 2 2 3 6 6" xfId="32903"/>
    <cellStyle name="Normal 2 2 3 6 7" xfId="17678"/>
    <cellStyle name="Normal 2 2 3 7" xfId="3367"/>
    <cellStyle name="Normal 2 2 3 7 2" xfId="13445"/>
    <cellStyle name="Normal 2 2 3 7 2 2" xfId="43767"/>
    <cellStyle name="Normal 2 2 3 7 2 3" xfId="28543"/>
    <cellStyle name="Normal 2 2 3 7 3" xfId="8425"/>
    <cellStyle name="Normal 2 2 3 7 3 2" xfId="38750"/>
    <cellStyle name="Normal 2 2 3 7 3 3" xfId="23526"/>
    <cellStyle name="Normal 2 2 3 7 4" xfId="33737"/>
    <cellStyle name="Normal 2 2 3 7 5" xfId="18513"/>
    <cellStyle name="Normal 2 2 3 8" xfId="5061"/>
    <cellStyle name="Normal 2 2 3 8 2" xfId="15116"/>
    <cellStyle name="Normal 2 2 3 8 2 2" xfId="45438"/>
    <cellStyle name="Normal 2 2 3 8 2 3" xfId="30214"/>
    <cellStyle name="Normal 2 2 3 8 3" xfId="10096"/>
    <cellStyle name="Normal 2 2 3 8 3 2" xfId="40421"/>
    <cellStyle name="Normal 2 2 3 8 3 3" xfId="25197"/>
    <cellStyle name="Normal 2 2 3 8 4" xfId="35408"/>
    <cellStyle name="Normal 2 2 3 8 5" xfId="20184"/>
    <cellStyle name="Normal 2 2 3 9" xfId="11772"/>
    <cellStyle name="Normal 2 2 3 9 2" xfId="42096"/>
    <cellStyle name="Normal 2 2 3 9 3" xfId="26872"/>
    <cellStyle name="Normal 2 2 4" xfId="1107"/>
    <cellStyle name="Normal 2 2 5" xfId="31972"/>
    <cellStyle name="Normal 2 2 5 2" xfId="47416"/>
    <cellStyle name="Normal 2 2 5 3" xfId="47408"/>
    <cellStyle name="Normal 2 2 6" xfId="934"/>
    <cellStyle name="Normal 2 3" xfId="124"/>
    <cellStyle name="Normal 2 3 10" xfId="409"/>
    <cellStyle name="Normal 2 3 11" xfId="47280"/>
    <cellStyle name="Normal 2 3 2" xfId="616"/>
    <cellStyle name="Normal 2 3 2 10" xfId="6753"/>
    <cellStyle name="Normal 2 3 2 10 2" xfId="37081"/>
    <cellStyle name="Normal 2 3 2 10 3" xfId="21857"/>
    <cellStyle name="Normal 2 3 2 11" xfId="32072"/>
    <cellStyle name="Normal 2 3 2 12" xfId="16842"/>
    <cellStyle name="Normal 2 3 2 13" xfId="1423"/>
    <cellStyle name="Normal 2 3 2 14" xfId="47281"/>
    <cellStyle name="Normal 2 3 2 2" xfId="1717"/>
    <cellStyle name="Normal 2 3 2 2 10" xfId="32124"/>
    <cellStyle name="Normal 2 3 2 2 11" xfId="16896"/>
    <cellStyle name="Normal 2 3 2 2 2" xfId="1825"/>
    <cellStyle name="Normal 2 3 2 2 2 10" xfId="17000"/>
    <cellStyle name="Normal 2 3 2 2 2 2" xfId="2042"/>
    <cellStyle name="Normal 2 3 2 2 2 2 2" xfId="2463"/>
    <cellStyle name="Normal 2 3 2 2 2 2 2 2" xfId="3302"/>
    <cellStyle name="Normal 2 3 2 2 2 2 2 2 2" xfId="4992"/>
    <cellStyle name="Normal 2 3 2 2 2 2 2 2 2 2" xfId="15065"/>
    <cellStyle name="Normal 2 3 2 2 2 2 2 2 2 2 2" xfId="45387"/>
    <cellStyle name="Normal 2 3 2 2 2 2 2 2 2 2 3" xfId="30163"/>
    <cellStyle name="Normal 2 3 2 2 2 2 2 2 2 3" xfId="10045"/>
    <cellStyle name="Normal 2 3 2 2 2 2 2 2 2 3 2" xfId="40370"/>
    <cellStyle name="Normal 2 3 2 2 2 2 2 2 2 3 3" xfId="25146"/>
    <cellStyle name="Normal 2 3 2 2 2 2 2 2 2 4" xfId="35357"/>
    <cellStyle name="Normal 2 3 2 2 2 2 2 2 2 5" xfId="20133"/>
    <cellStyle name="Normal 2 3 2 2 2 2 2 2 3" xfId="6684"/>
    <cellStyle name="Normal 2 3 2 2 2 2 2 2 3 2" xfId="16736"/>
    <cellStyle name="Normal 2 3 2 2 2 2 2 2 3 2 2" xfId="47058"/>
    <cellStyle name="Normal 2 3 2 2 2 2 2 2 3 2 3" xfId="31834"/>
    <cellStyle name="Normal 2 3 2 2 2 2 2 2 3 3" xfId="11716"/>
    <cellStyle name="Normal 2 3 2 2 2 2 2 2 3 3 2" xfId="42041"/>
    <cellStyle name="Normal 2 3 2 2 2 2 2 2 3 3 3" xfId="26817"/>
    <cellStyle name="Normal 2 3 2 2 2 2 2 2 3 4" xfId="37028"/>
    <cellStyle name="Normal 2 3 2 2 2 2 2 2 3 5" xfId="21804"/>
    <cellStyle name="Normal 2 3 2 2 2 2 2 2 4" xfId="13394"/>
    <cellStyle name="Normal 2 3 2 2 2 2 2 2 4 2" xfId="43716"/>
    <cellStyle name="Normal 2 3 2 2 2 2 2 2 4 3" xfId="28492"/>
    <cellStyle name="Normal 2 3 2 2 2 2 2 2 5" xfId="8373"/>
    <cellStyle name="Normal 2 3 2 2 2 2 2 2 5 2" xfId="38699"/>
    <cellStyle name="Normal 2 3 2 2 2 2 2 2 5 3" xfId="23475"/>
    <cellStyle name="Normal 2 3 2 2 2 2 2 2 6" xfId="33687"/>
    <cellStyle name="Normal 2 3 2 2 2 2 2 2 7" xfId="18462"/>
    <cellStyle name="Normal 2 3 2 2 2 2 2 3" xfId="4155"/>
    <cellStyle name="Normal 2 3 2 2 2 2 2 3 2" xfId="14229"/>
    <cellStyle name="Normal 2 3 2 2 2 2 2 3 2 2" xfId="44551"/>
    <cellStyle name="Normal 2 3 2 2 2 2 2 3 2 3" xfId="29327"/>
    <cellStyle name="Normal 2 3 2 2 2 2 2 3 3" xfId="9209"/>
    <cellStyle name="Normal 2 3 2 2 2 2 2 3 3 2" xfId="39534"/>
    <cellStyle name="Normal 2 3 2 2 2 2 2 3 3 3" xfId="24310"/>
    <cellStyle name="Normal 2 3 2 2 2 2 2 3 4" xfId="34521"/>
    <cellStyle name="Normal 2 3 2 2 2 2 2 3 5" xfId="19297"/>
    <cellStyle name="Normal 2 3 2 2 2 2 2 4" xfId="5848"/>
    <cellStyle name="Normal 2 3 2 2 2 2 2 4 2" xfId="15900"/>
    <cellStyle name="Normal 2 3 2 2 2 2 2 4 2 2" xfId="46222"/>
    <cellStyle name="Normal 2 3 2 2 2 2 2 4 2 3" xfId="30998"/>
    <cellStyle name="Normal 2 3 2 2 2 2 2 4 3" xfId="10880"/>
    <cellStyle name="Normal 2 3 2 2 2 2 2 4 3 2" xfId="41205"/>
    <cellStyle name="Normal 2 3 2 2 2 2 2 4 3 3" xfId="25981"/>
    <cellStyle name="Normal 2 3 2 2 2 2 2 4 4" xfId="36192"/>
    <cellStyle name="Normal 2 3 2 2 2 2 2 4 5" xfId="20968"/>
    <cellStyle name="Normal 2 3 2 2 2 2 2 5" xfId="12558"/>
    <cellStyle name="Normal 2 3 2 2 2 2 2 5 2" xfId="42880"/>
    <cellStyle name="Normal 2 3 2 2 2 2 2 5 3" xfId="27656"/>
    <cellStyle name="Normal 2 3 2 2 2 2 2 6" xfId="7537"/>
    <cellStyle name="Normal 2 3 2 2 2 2 2 6 2" xfId="37863"/>
    <cellStyle name="Normal 2 3 2 2 2 2 2 6 3" xfId="22639"/>
    <cellStyle name="Normal 2 3 2 2 2 2 2 7" xfId="32851"/>
    <cellStyle name="Normal 2 3 2 2 2 2 2 8" xfId="17626"/>
    <cellStyle name="Normal 2 3 2 2 2 2 3" xfId="2884"/>
    <cellStyle name="Normal 2 3 2 2 2 2 3 2" xfId="4574"/>
    <cellStyle name="Normal 2 3 2 2 2 2 3 2 2" xfId="14647"/>
    <cellStyle name="Normal 2 3 2 2 2 2 3 2 2 2" xfId="44969"/>
    <cellStyle name="Normal 2 3 2 2 2 2 3 2 2 3" xfId="29745"/>
    <cellStyle name="Normal 2 3 2 2 2 2 3 2 3" xfId="9627"/>
    <cellStyle name="Normal 2 3 2 2 2 2 3 2 3 2" xfId="39952"/>
    <cellStyle name="Normal 2 3 2 2 2 2 3 2 3 3" xfId="24728"/>
    <cellStyle name="Normal 2 3 2 2 2 2 3 2 4" xfId="34939"/>
    <cellStyle name="Normal 2 3 2 2 2 2 3 2 5" xfId="19715"/>
    <cellStyle name="Normal 2 3 2 2 2 2 3 3" xfId="6266"/>
    <cellStyle name="Normal 2 3 2 2 2 2 3 3 2" xfId="16318"/>
    <cellStyle name="Normal 2 3 2 2 2 2 3 3 2 2" xfId="46640"/>
    <cellStyle name="Normal 2 3 2 2 2 2 3 3 2 3" xfId="31416"/>
    <cellStyle name="Normal 2 3 2 2 2 2 3 3 3" xfId="11298"/>
    <cellStyle name="Normal 2 3 2 2 2 2 3 3 3 2" xfId="41623"/>
    <cellStyle name="Normal 2 3 2 2 2 2 3 3 3 3" xfId="26399"/>
    <cellStyle name="Normal 2 3 2 2 2 2 3 3 4" xfId="36610"/>
    <cellStyle name="Normal 2 3 2 2 2 2 3 3 5" xfId="21386"/>
    <cellStyle name="Normal 2 3 2 2 2 2 3 4" xfId="12976"/>
    <cellStyle name="Normal 2 3 2 2 2 2 3 4 2" xfId="43298"/>
    <cellStyle name="Normal 2 3 2 2 2 2 3 4 3" xfId="28074"/>
    <cellStyle name="Normal 2 3 2 2 2 2 3 5" xfId="7955"/>
    <cellStyle name="Normal 2 3 2 2 2 2 3 5 2" xfId="38281"/>
    <cellStyle name="Normal 2 3 2 2 2 2 3 5 3" xfId="23057"/>
    <cellStyle name="Normal 2 3 2 2 2 2 3 6" xfId="33269"/>
    <cellStyle name="Normal 2 3 2 2 2 2 3 7" xfId="18044"/>
    <cellStyle name="Normal 2 3 2 2 2 2 4" xfId="3737"/>
    <cellStyle name="Normal 2 3 2 2 2 2 4 2" xfId="13811"/>
    <cellStyle name="Normal 2 3 2 2 2 2 4 2 2" xfId="44133"/>
    <cellStyle name="Normal 2 3 2 2 2 2 4 2 3" xfId="28909"/>
    <cellStyle name="Normal 2 3 2 2 2 2 4 3" xfId="8791"/>
    <cellStyle name="Normal 2 3 2 2 2 2 4 3 2" xfId="39116"/>
    <cellStyle name="Normal 2 3 2 2 2 2 4 3 3" xfId="23892"/>
    <cellStyle name="Normal 2 3 2 2 2 2 4 4" xfId="34103"/>
    <cellStyle name="Normal 2 3 2 2 2 2 4 5" xfId="18879"/>
    <cellStyle name="Normal 2 3 2 2 2 2 5" xfId="5430"/>
    <cellStyle name="Normal 2 3 2 2 2 2 5 2" xfId="15482"/>
    <cellStyle name="Normal 2 3 2 2 2 2 5 2 2" xfId="45804"/>
    <cellStyle name="Normal 2 3 2 2 2 2 5 2 3" xfId="30580"/>
    <cellStyle name="Normal 2 3 2 2 2 2 5 3" xfId="10462"/>
    <cellStyle name="Normal 2 3 2 2 2 2 5 3 2" xfId="40787"/>
    <cellStyle name="Normal 2 3 2 2 2 2 5 3 3" xfId="25563"/>
    <cellStyle name="Normal 2 3 2 2 2 2 5 4" xfId="35774"/>
    <cellStyle name="Normal 2 3 2 2 2 2 5 5" xfId="20550"/>
    <cellStyle name="Normal 2 3 2 2 2 2 6" xfId="12140"/>
    <cellStyle name="Normal 2 3 2 2 2 2 6 2" xfId="42462"/>
    <cellStyle name="Normal 2 3 2 2 2 2 6 3" xfId="27238"/>
    <cellStyle name="Normal 2 3 2 2 2 2 7" xfId="7119"/>
    <cellStyle name="Normal 2 3 2 2 2 2 7 2" xfId="37445"/>
    <cellStyle name="Normal 2 3 2 2 2 2 7 3" xfId="22221"/>
    <cellStyle name="Normal 2 3 2 2 2 2 8" xfId="32433"/>
    <cellStyle name="Normal 2 3 2 2 2 2 9" xfId="17208"/>
    <cellStyle name="Normal 2 3 2 2 2 3" xfId="2255"/>
    <cellStyle name="Normal 2 3 2 2 2 3 2" xfId="3094"/>
    <cellStyle name="Normal 2 3 2 2 2 3 2 2" xfId="4784"/>
    <cellStyle name="Normal 2 3 2 2 2 3 2 2 2" xfId="14857"/>
    <cellStyle name="Normal 2 3 2 2 2 3 2 2 2 2" xfId="45179"/>
    <cellStyle name="Normal 2 3 2 2 2 3 2 2 2 3" xfId="29955"/>
    <cellStyle name="Normal 2 3 2 2 2 3 2 2 3" xfId="9837"/>
    <cellStyle name="Normal 2 3 2 2 2 3 2 2 3 2" xfId="40162"/>
    <cellStyle name="Normal 2 3 2 2 2 3 2 2 3 3" xfId="24938"/>
    <cellStyle name="Normal 2 3 2 2 2 3 2 2 4" xfId="35149"/>
    <cellStyle name="Normal 2 3 2 2 2 3 2 2 5" xfId="19925"/>
    <cellStyle name="Normal 2 3 2 2 2 3 2 3" xfId="6476"/>
    <cellStyle name="Normal 2 3 2 2 2 3 2 3 2" xfId="16528"/>
    <cellStyle name="Normal 2 3 2 2 2 3 2 3 2 2" xfId="46850"/>
    <cellStyle name="Normal 2 3 2 2 2 3 2 3 2 3" xfId="31626"/>
    <cellStyle name="Normal 2 3 2 2 2 3 2 3 3" xfId="11508"/>
    <cellStyle name="Normal 2 3 2 2 2 3 2 3 3 2" xfId="41833"/>
    <cellStyle name="Normal 2 3 2 2 2 3 2 3 3 3" xfId="26609"/>
    <cellStyle name="Normal 2 3 2 2 2 3 2 3 4" xfId="36820"/>
    <cellStyle name="Normal 2 3 2 2 2 3 2 3 5" xfId="21596"/>
    <cellStyle name="Normal 2 3 2 2 2 3 2 4" xfId="13186"/>
    <cellStyle name="Normal 2 3 2 2 2 3 2 4 2" xfId="43508"/>
    <cellStyle name="Normal 2 3 2 2 2 3 2 4 3" xfId="28284"/>
    <cellStyle name="Normal 2 3 2 2 2 3 2 5" xfId="8165"/>
    <cellStyle name="Normal 2 3 2 2 2 3 2 5 2" xfId="38491"/>
    <cellStyle name="Normal 2 3 2 2 2 3 2 5 3" xfId="23267"/>
    <cellStyle name="Normal 2 3 2 2 2 3 2 6" xfId="33479"/>
    <cellStyle name="Normal 2 3 2 2 2 3 2 7" xfId="18254"/>
    <cellStyle name="Normal 2 3 2 2 2 3 3" xfId="3947"/>
    <cellStyle name="Normal 2 3 2 2 2 3 3 2" xfId="14021"/>
    <cellStyle name="Normal 2 3 2 2 2 3 3 2 2" xfId="44343"/>
    <cellStyle name="Normal 2 3 2 2 2 3 3 2 3" xfId="29119"/>
    <cellStyle name="Normal 2 3 2 2 2 3 3 3" xfId="9001"/>
    <cellStyle name="Normal 2 3 2 2 2 3 3 3 2" xfId="39326"/>
    <cellStyle name="Normal 2 3 2 2 2 3 3 3 3" xfId="24102"/>
    <cellStyle name="Normal 2 3 2 2 2 3 3 4" xfId="34313"/>
    <cellStyle name="Normal 2 3 2 2 2 3 3 5" xfId="19089"/>
    <cellStyle name="Normal 2 3 2 2 2 3 4" xfId="5640"/>
    <cellStyle name="Normal 2 3 2 2 2 3 4 2" xfId="15692"/>
    <cellStyle name="Normal 2 3 2 2 2 3 4 2 2" xfId="46014"/>
    <cellStyle name="Normal 2 3 2 2 2 3 4 2 3" xfId="30790"/>
    <cellStyle name="Normal 2 3 2 2 2 3 4 3" xfId="10672"/>
    <cellStyle name="Normal 2 3 2 2 2 3 4 3 2" xfId="40997"/>
    <cellStyle name="Normal 2 3 2 2 2 3 4 3 3" xfId="25773"/>
    <cellStyle name="Normal 2 3 2 2 2 3 4 4" xfId="35984"/>
    <cellStyle name="Normal 2 3 2 2 2 3 4 5" xfId="20760"/>
    <cellStyle name="Normal 2 3 2 2 2 3 5" xfId="12350"/>
    <cellStyle name="Normal 2 3 2 2 2 3 5 2" xfId="42672"/>
    <cellStyle name="Normal 2 3 2 2 2 3 5 3" xfId="27448"/>
    <cellStyle name="Normal 2 3 2 2 2 3 6" xfId="7329"/>
    <cellStyle name="Normal 2 3 2 2 2 3 6 2" xfId="37655"/>
    <cellStyle name="Normal 2 3 2 2 2 3 6 3" xfId="22431"/>
    <cellStyle name="Normal 2 3 2 2 2 3 7" xfId="32643"/>
    <cellStyle name="Normal 2 3 2 2 2 3 8" xfId="17418"/>
    <cellStyle name="Normal 2 3 2 2 2 4" xfId="2676"/>
    <cellStyle name="Normal 2 3 2 2 2 4 2" xfId="4366"/>
    <cellStyle name="Normal 2 3 2 2 2 4 2 2" xfId="14439"/>
    <cellStyle name="Normal 2 3 2 2 2 4 2 2 2" xfId="44761"/>
    <cellStyle name="Normal 2 3 2 2 2 4 2 2 3" xfId="29537"/>
    <cellStyle name="Normal 2 3 2 2 2 4 2 3" xfId="9419"/>
    <cellStyle name="Normal 2 3 2 2 2 4 2 3 2" xfId="39744"/>
    <cellStyle name="Normal 2 3 2 2 2 4 2 3 3" xfId="24520"/>
    <cellStyle name="Normal 2 3 2 2 2 4 2 4" xfId="34731"/>
    <cellStyle name="Normal 2 3 2 2 2 4 2 5" xfId="19507"/>
    <cellStyle name="Normal 2 3 2 2 2 4 3" xfId="6058"/>
    <cellStyle name="Normal 2 3 2 2 2 4 3 2" xfId="16110"/>
    <cellStyle name="Normal 2 3 2 2 2 4 3 2 2" xfId="46432"/>
    <cellStyle name="Normal 2 3 2 2 2 4 3 2 3" xfId="31208"/>
    <cellStyle name="Normal 2 3 2 2 2 4 3 3" xfId="11090"/>
    <cellStyle name="Normal 2 3 2 2 2 4 3 3 2" xfId="41415"/>
    <cellStyle name="Normal 2 3 2 2 2 4 3 3 3" xfId="26191"/>
    <cellStyle name="Normal 2 3 2 2 2 4 3 4" xfId="36402"/>
    <cellStyle name="Normal 2 3 2 2 2 4 3 5" xfId="21178"/>
    <cellStyle name="Normal 2 3 2 2 2 4 4" xfId="12768"/>
    <cellStyle name="Normal 2 3 2 2 2 4 4 2" xfId="43090"/>
    <cellStyle name="Normal 2 3 2 2 2 4 4 3" xfId="27866"/>
    <cellStyle name="Normal 2 3 2 2 2 4 5" xfId="7747"/>
    <cellStyle name="Normal 2 3 2 2 2 4 5 2" xfId="38073"/>
    <cellStyle name="Normal 2 3 2 2 2 4 5 3" xfId="22849"/>
    <cellStyle name="Normal 2 3 2 2 2 4 6" xfId="33061"/>
    <cellStyle name="Normal 2 3 2 2 2 4 7" xfId="17836"/>
    <cellStyle name="Normal 2 3 2 2 2 5" xfId="3529"/>
    <cellStyle name="Normal 2 3 2 2 2 5 2" xfId="13603"/>
    <cellStyle name="Normal 2 3 2 2 2 5 2 2" xfId="43925"/>
    <cellStyle name="Normal 2 3 2 2 2 5 2 3" xfId="28701"/>
    <cellStyle name="Normal 2 3 2 2 2 5 3" xfId="8583"/>
    <cellStyle name="Normal 2 3 2 2 2 5 3 2" xfId="38908"/>
    <cellStyle name="Normal 2 3 2 2 2 5 3 3" xfId="23684"/>
    <cellStyle name="Normal 2 3 2 2 2 5 4" xfId="33895"/>
    <cellStyle name="Normal 2 3 2 2 2 5 5" xfId="18671"/>
    <cellStyle name="Normal 2 3 2 2 2 6" xfId="5222"/>
    <cellStyle name="Normal 2 3 2 2 2 6 2" xfId="15274"/>
    <cellStyle name="Normal 2 3 2 2 2 6 2 2" xfId="45596"/>
    <cellStyle name="Normal 2 3 2 2 2 6 2 3" xfId="30372"/>
    <cellStyle name="Normal 2 3 2 2 2 6 3" xfId="10254"/>
    <cellStyle name="Normal 2 3 2 2 2 6 3 2" xfId="40579"/>
    <cellStyle name="Normal 2 3 2 2 2 6 3 3" xfId="25355"/>
    <cellStyle name="Normal 2 3 2 2 2 6 4" xfId="35566"/>
    <cellStyle name="Normal 2 3 2 2 2 6 5" xfId="20342"/>
    <cellStyle name="Normal 2 3 2 2 2 7" xfId="11932"/>
    <cellStyle name="Normal 2 3 2 2 2 7 2" xfId="42254"/>
    <cellStyle name="Normal 2 3 2 2 2 7 3" xfId="27030"/>
    <cellStyle name="Normal 2 3 2 2 2 8" xfId="6911"/>
    <cellStyle name="Normal 2 3 2 2 2 8 2" xfId="37237"/>
    <cellStyle name="Normal 2 3 2 2 2 8 3" xfId="22013"/>
    <cellStyle name="Normal 2 3 2 2 2 9" xfId="32225"/>
    <cellStyle name="Normal 2 3 2 2 3" xfId="1938"/>
    <cellStyle name="Normal 2 3 2 2 3 2" xfId="2359"/>
    <cellStyle name="Normal 2 3 2 2 3 2 2" xfId="3198"/>
    <cellStyle name="Normal 2 3 2 2 3 2 2 2" xfId="4888"/>
    <cellStyle name="Normal 2 3 2 2 3 2 2 2 2" xfId="14961"/>
    <cellStyle name="Normal 2 3 2 2 3 2 2 2 2 2" xfId="45283"/>
    <cellStyle name="Normal 2 3 2 2 3 2 2 2 2 3" xfId="30059"/>
    <cellStyle name="Normal 2 3 2 2 3 2 2 2 3" xfId="9941"/>
    <cellStyle name="Normal 2 3 2 2 3 2 2 2 3 2" xfId="40266"/>
    <cellStyle name="Normal 2 3 2 2 3 2 2 2 3 3" xfId="25042"/>
    <cellStyle name="Normal 2 3 2 2 3 2 2 2 4" xfId="35253"/>
    <cellStyle name="Normal 2 3 2 2 3 2 2 2 5" xfId="20029"/>
    <cellStyle name="Normal 2 3 2 2 3 2 2 3" xfId="6580"/>
    <cellStyle name="Normal 2 3 2 2 3 2 2 3 2" xfId="16632"/>
    <cellStyle name="Normal 2 3 2 2 3 2 2 3 2 2" xfId="46954"/>
    <cellStyle name="Normal 2 3 2 2 3 2 2 3 2 3" xfId="31730"/>
    <cellStyle name="Normal 2 3 2 2 3 2 2 3 3" xfId="11612"/>
    <cellStyle name="Normal 2 3 2 2 3 2 2 3 3 2" xfId="41937"/>
    <cellStyle name="Normal 2 3 2 2 3 2 2 3 3 3" xfId="26713"/>
    <cellStyle name="Normal 2 3 2 2 3 2 2 3 4" xfId="36924"/>
    <cellStyle name="Normal 2 3 2 2 3 2 2 3 5" xfId="21700"/>
    <cellStyle name="Normal 2 3 2 2 3 2 2 4" xfId="13290"/>
    <cellStyle name="Normal 2 3 2 2 3 2 2 4 2" xfId="43612"/>
    <cellStyle name="Normal 2 3 2 2 3 2 2 4 3" xfId="28388"/>
    <cellStyle name="Normal 2 3 2 2 3 2 2 5" xfId="8269"/>
    <cellStyle name="Normal 2 3 2 2 3 2 2 5 2" xfId="38595"/>
    <cellStyle name="Normal 2 3 2 2 3 2 2 5 3" xfId="23371"/>
    <cellStyle name="Normal 2 3 2 2 3 2 2 6" xfId="33583"/>
    <cellStyle name="Normal 2 3 2 2 3 2 2 7" xfId="18358"/>
    <cellStyle name="Normal 2 3 2 2 3 2 3" xfId="4051"/>
    <cellStyle name="Normal 2 3 2 2 3 2 3 2" xfId="14125"/>
    <cellStyle name="Normal 2 3 2 2 3 2 3 2 2" xfId="44447"/>
    <cellStyle name="Normal 2 3 2 2 3 2 3 2 3" xfId="29223"/>
    <cellStyle name="Normal 2 3 2 2 3 2 3 3" xfId="9105"/>
    <cellStyle name="Normal 2 3 2 2 3 2 3 3 2" xfId="39430"/>
    <cellStyle name="Normal 2 3 2 2 3 2 3 3 3" xfId="24206"/>
    <cellStyle name="Normal 2 3 2 2 3 2 3 4" xfId="34417"/>
    <cellStyle name="Normal 2 3 2 2 3 2 3 5" xfId="19193"/>
    <cellStyle name="Normal 2 3 2 2 3 2 4" xfId="5744"/>
    <cellStyle name="Normal 2 3 2 2 3 2 4 2" xfId="15796"/>
    <cellStyle name="Normal 2 3 2 2 3 2 4 2 2" xfId="46118"/>
    <cellStyle name="Normal 2 3 2 2 3 2 4 2 3" xfId="30894"/>
    <cellStyle name="Normal 2 3 2 2 3 2 4 3" xfId="10776"/>
    <cellStyle name="Normal 2 3 2 2 3 2 4 3 2" xfId="41101"/>
    <cellStyle name="Normal 2 3 2 2 3 2 4 3 3" xfId="25877"/>
    <cellStyle name="Normal 2 3 2 2 3 2 4 4" xfId="36088"/>
    <cellStyle name="Normal 2 3 2 2 3 2 4 5" xfId="20864"/>
    <cellStyle name="Normal 2 3 2 2 3 2 5" xfId="12454"/>
    <cellStyle name="Normal 2 3 2 2 3 2 5 2" xfId="42776"/>
    <cellStyle name="Normal 2 3 2 2 3 2 5 3" xfId="27552"/>
    <cellStyle name="Normal 2 3 2 2 3 2 6" xfId="7433"/>
    <cellStyle name="Normal 2 3 2 2 3 2 6 2" xfId="37759"/>
    <cellStyle name="Normal 2 3 2 2 3 2 6 3" xfId="22535"/>
    <cellStyle name="Normal 2 3 2 2 3 2 7" xfId="32747"/>
    <cellStyle name="Normal 2 3 2 2 3 2 8" xfId="17522"/>
    <cellStyle name="Normal 2 3 2 2 3 3" xfId="2780"/>
    <cellStyle name="Normal 2 3 2 2 3 3 2" xfId="4470"/>
    <cellStyle name="Normal 2 3 2 2 3 3 2 2" xfId="14543"/>
    <cellStyle name="Normal 2 3 2 2 3 3 2 2 2" xfId="44865"/>
    <cellStyle name="Normal 2 3 2 2 3 3 2 2 3" xfId="29641"/>
    <cellStyle name="Normal 2 3 2 2 3 3 2 3" xfId="9523"/>
    <cellStyle name="Normal 2 3 2 2 3 3 2 3 2" xfId="39848"/>
    <cellStyle name="Normal 2 3 2 2 3 3 2 3 3" xfId="24624"/>
    <cellStyle name="Normal 2 3 2 2 3 3 2 4" xfId="34835"/>
    <cellStyle name="Normal 2 3 2 2 3 3 2 5" xfId="19611"/>
    <cellStyle name="Normal 2 3 2 2 3 3 3" xfId="6162"/>
    <cellStyle name="Normal 2 3 2 2 3 3 3 2" xfId="16214"/>
    <cellStyle name="Normal 2 3 2 2 3 3 3 2 2" xfId="46536"/>
    <cellStyle name="Normal 2 3 2 2 3 3 3 2 3" xfId="31312"/>
    <cellStyle name="Normal 2 3 2 2 3 3 3 3" xfId="11194"/>
    <cellStyle name="Normal 2 3 2 2 3 3 3 3 2" xfId="41519"/>
    <cellStyle name="Normal 2 3 2 2 3 3 3 3 3" xfId="26295"/>
    <cellStyle name="Normal 2 3 2 2 3 3 3 4" xfId="36506"/>
    <cellStyle name="Normal 2 3 2 2 3 3 3 5" xfId="21282"/>
    <cellStyle name="Normal 2 3 2 2 3 3 4" xfId="12872"/>
    <cellStyle name="Normal 2 3 2 2 3 3 4 2" xfId="43194"/>
    <cellStyle name="Normal 2 3 2 2 3 3 4 3" xfId="27970"/>
    <cellStyle name="Normal 2 3 2 2 3 3 5" xfId="7851"/>
    <cellStyle name="Normal 2 3 2 2 3 3 5 2" xfId="38177"/>
    <cellStyle name="Normal 2 3 2 2 3 3 5 3" xfId="22953"/>
    <cellStyle name="Normal 2 3 2 2 3 3 6" xfId="33165"/>
    <cellStyle name="Normal 2 3 2 2 3 3 7" xfId="17940"/>
    <cellStyle name="Normal 2 3 2 2 3 4" xfId="3633"/>
    <cellStyle name="Normal 2 3 2 2 3 4 2" xfId="13707"/>
    <cellStyle name="Normal 2 3 2 2 3 4 2 2" xfId="44029"/>
    <cellStyle name="Normal 2 3 2 2 3 4 2 3" xfId="28805"/>
    <cellStyle name="Normal 2 3 2 2 3 4 3" xfId="8687"/>
    <cellStyle name="Normal 2 3 2 2 3 4 3 2" xfId="39012"/>
    <cellStyle name="Normal 2 3 2 2 3 4 3 3" xfId="23788"/>
    <cellStyle name="Normal 2 3 2 2 3 4 4" xfId="33999"/>
    <cellStyle name="Normal 2 3 2 2 3 4 5" xfId="18775"/>
    <cellStyle name="Normal 2 3 2 2 3 5" xfId="5326"/>
    <cellStyle name="Normal 2 3 2 2 3 5 2" xfId="15378"/>
    <cellStyle name="Normal 2 3 2 2 3 5 2 2" xfId="45700"/>
    <cellStyle name="Normal 2 3 2 2 3 5 2 3" xfId="30476"/>
    <cellStyle name="Normal 2 3 2 2 3 5 3" xfId="10358"/>
    <cellStyle name="Normal 2 3 2 2 3 5 3 2" xfId="40683"/>
    <cellStyle name="Normal 2 3 2 2 3 5 3 3" xfId="25459"/>
    <cellStyle name="Normal 2 3 2 2 3 5 4" xfId="35670"/>
    <cellStyle name="Normal 2 3 2 2 3 5 5" xfId="20446"/>
    <cellStyle name="Normal 2 3 2 2 3 6" xfId="12036"/>
    <cellStyle name="Normal 2 3 2 2 3 6 2" xfId="42358"/>
    <cellStyle name="Normal 2 3 2 2 3 6 3" xfId="27134"/>
    <cellStyle name="Normal 2 3 2 2 3 7" xfId="7015"/>
    <cellStyle name="Normal 2 3 2 2 3 7 2" xfId="37341"/>
    <cellStyle name="Normal 2 3 2 2 3 7 3" xfId="22117"/>
    <cellStyle name="Normal 2 3 2 2 3 8" xfId="32329"/>
    <cellStyle name="Normal 2 3 2 2 3 9" xfId="17104"/>
    <cellStyle name="Normal 2 3 2 2 4" xfId="2151"/>
    <cellStyle name="Normal 2 3 2 2 4 2" xfId="2990"/>
    <cellStyle name="Normal 2 3 2 2 4 2 2" xfId="4680"/>
    <cellStyle name="Normal 2 3 2 2 4 2 2 2" xfId="14753"/>
    <cellStyle name="Normal 2 3 2 2 4 2 2 2 2" xfId="45075"/>
    <cellStyle name="Normal 2 3 2 2 4 2 2 2 3" xfId="29851"/>
    <cellStyle name="Normal 2 3 2 2 4 2 2 3" xfId="9733"/>
    <cellStyle name="Normal 2 3 2 2 4 2 2 3 2" xfId="40058"/>
    <cellStyle name="Normal 2 3 2 2 4 2 2 3 3" xfId="24834"/>
    <cellStyle name="Normal 2 3 2 2 4 2 2 4" xfId="35045"/>
    <cellStyle name="Normal 2 3 2 2 4 2 2 5" xfId="19821"/>
    <cellStyle name="Normal 2 3 2 2 4 2 3" xfId="6372"/>
    <cellStyle name="Normal 2 3 2 2 4 2 3 2" xfId="16424"/>
    <cellStyle name="Normal 2 3 2 2 4 2 3 2 2" xfId="46746"/>
    <cellStyle name="Normal 2 3 2 2 4 2 3 2 3" xfId="31522"/>
    <cellStyle name="Normal 2 3 2 2 4 2 3 3" xfId="11404"/>
    <cellStyle name="Normal 2 3 2 2 4 2 3 3 2" xfId="41729"/>
    <cellStyle name="Normal 2 3 2 2 4 2 3 3 3" xfId="26505"/>
    <cellStyle name="Normal 2 3 2 2 4 2 3 4" xfId="36716"/>
    <cellStyle name="Normal 2 3 2 2 4 2 3 5" xfId="21492"/>
    <cellStyle name="Normal 2 3 2 2 4 2 4" xfId="13082"/>
    <cellStyle name="Normal 2 3 2 2 4 2 4 2" xfId="43404"/>
    <cellStyle name="Normal 2 3 2 2 4 2 4 3" xfId="28180"/>
    <cellStyle name="Normal 2 3 2 2 4 2 5" xfId="8061"/>
    <cellStyle name="Normal 2 3 2 2 4 2 5 2" xfId="38387"/>
    <cellStyle name="Normal 2 3 2 2 4 2 5 3" xfId="23163"/>
    <cellStyle name="Normal 2 3 2 2 4 2 6" xfId="33375"/>
    <cellStyle name="Normal 2 3 2 2 4 2 7" xfId="18150"/>
    <cellStyle name="Normal 2 3 2 2 4 3" xfId="3843"/>
    <cellStyle name="Normal 2 3 2 2 4 3 2" xfId="13917"/>
    <cellStyle name="Normal 2 3 2 2 4 3 2 2" xfId="44239"/>
    <cellStyle name="Normal 2 3 2 2 4 3 2 3" xfId="29015"/>
    <cellStyle name="Normal 2 3 2 2 4 3 3" xfId="8897"/>
    <cellStyle name="Normal 2 3 2 2 4 3 3 2" xfId="39222"/>
    <cellStyle name="Normal 2 3 2 2 4 3 3 3" xfId="23998"/>
    <cellStyle name="Normal 2 3 2 2 4 3 4" xfId="34209"/>
    <cellStyle name="Normal 2 3 2 2 4 3 5" xfId="18985"/>
    <cellStyle name="Normal 2 3 2 2 4 4" xfId="5536"/>
    <cellStyle name="Normal 2 3 2 2 4 4 2" xfId="15588"/>
    <cellStyle name="Normal 2 3 2 2 4 4 2 2" xfId="45910"/>
    <cellStyle name="Normal 2 3 2 2 4 4 2 3" xfId="30686"/>
    <cellStyle name="Normal 2 3 2 2 4 4 3" xfId="10568"/>
    <cellStyle name="Normal 2 3 2 2 4 4 3 2" xfId="40893"/>
    <cellStyle name="Normal 2 3 2 2 4 4 3 3" xfId="25669"/>
    <cellStyle name="Normal 2 3 2 2 4 4 4" xfId="35880"/>
    <cellStyle name="Normal 2 3 2 2 4 4 5" xfId="20656"/>
    <cellStyle name="Normal 2 3 2 2 4 5" xfId="12246"/>
    <cellStyle name="Normal 2 3 2 2 4 5 2" xfId="42568"/>
    <cellStyle name="Normal 2 3 2 2 4 5 3" xfId="27344"/>
    <cellStyle name="Normal 2 3 2 2 4 6" xfId="7225"/>
    <cellStyle name="Normal 2 3 2 2 4 6 2" xfId="37551"/>
    <cellStyle name="Normal 2 3 2 2 4 6 3" xfId="22327"/>
    <cellStyle name="Normal 2 3 2 2 4 7" xfId="32539"/>
    <cellStyle name="Normal 2 3 2 2 4 8" xfId="17314"/>
    <cellStyle name="Normal 2 3 2 2 5" xfId="2572"/>
    <cellStyle name="Normal 2 3 2 2 5 2" xfId="4262"/>
    <cellStyle name="Normal 2 3 2 2 5 2 2" xfId="14335"/>
    <cellStyle name="Normal 2 3 2 2 5 2 2 2" xfId="44657"/>
    <cellStyle name="Normal 2 3 2 2 5 2 2 3" xfId="29433"/>
    <cellStyle name="Normal 2 3 2 2 5 2 3" xfId="9315"/>
    <cellStyle name="Normal 2 3 2 2 5 2 3 2" xfId="39640"/>
    <cellStyle name="Normal 2 3 2 2 5 2 3 3" xfId="24416"/>
    <cellStyle name="Normal 2 3 2 2 5 2 4" xfId="34627"/>
    <cellStyle name="Normal 2 3 2 2 5 2 5" xfId="19403"/>
    <cellStyle name="Normal 2 3 2 2 5 3" xfId="5954"/>
    <cellStyle name="Normal 2 3 2 2 5 3 2" xfId="16006"/>
    <cellStyle name="Normal 2 3 2 2 5 3 2 2" xfId="46328"/>
    <cellStyle name="Normal 2 3 2 2 5 3 2 3" xfId="31104"/>
    <cellStyle name="Normal 2 3 2 2 5 3 3" xfId="10986"/>
    <cellStyle name="Normal 2 3 2 2 5 3 3 2" xfId="41311"/>
    <cellStyle name="Normal 2 3 2 2 5 3 3 3" xfId="26087"/>
    <cellStyle name="Normal 2 3 2 2 5 3 4" xfId="36298"/>
    <cellStyle name="Normal 2 3 2 2 5 3 5" xfId="21074"/>
    <cellStyle name="Normal 2 3 2 2 5 4" xfId="12664"/>
    <cellStyle name="Normal 2 3 2 2 5 4 2" xfId="42986"/>
    <cellStyle name="Normal 2 3 2 2 5 4 3" xfId="27762"/>
    <cellStyle name="Normal 2 3 2 2 5 5" xfId="7643"/>
    <cellStyle name="Normal 2 3 2 2 5 5 2" xfId="37969"/>
    <cellStyle name="Normal 2 3 2 2 5 5 3" xfId="22745"/>
    <cellStyle name="Normal 2 3 2 2 5 6" xfId="32957"/>
    <cellStyle name="Normal 2 3 2 2 5 7" xfId="17732"/>
    <cellStyle name="Normal 2 3 2 2 6" xfId="3425"/>
    <cellStyle name="Normal 2 3 2 2 6 2" xfId="13499"/>
    <cellStyle name="Normal 2 3 2 2 6 2 2" xfId="43821"/>
    <cellStyle name="Normal 2 3 2 2 6 2 3" xfId="28597"/>
    <cellStyle name="Normal 2 3 2 2 6 3" xfId="8479"/>
    <cellStyle name="Normal 2 3 2 2 6 3 2" xfId="38804"/>
    <cellStyle name="Normal 2 3 2 2 6 3 3" xfId="23580"/>
    <cellStyle name="Normal 2 3 2 2 6 4" xfId="33791"/>
    <cellStyle name="Normal 2 3 2 2 6 5" xfId="18567"/>
    <cellStyle name="Normal 2 3 2 2 7" xfId="5118"/>
    <cellStyle name="Normal 2 3 2 2 7 2" xfId="15170"/>
    <cellStyle name="Normal 2 3 2 2 7 2 2" xfId="45492"/>
    <cellStyle name="Normal 2 3 2 2 7 2 3" xfId="30268"/>
    <cellStyle name="Normal 2 3 2 2 7 3" xfId="10150"/>
    <cellStyle name="Normal 2 3 2 2 7 3 2" xfId="40475"/>
    <cellStyle name="Normal 2 3 2 2 7 3 3" xfId="25251"/>
    <cellStyle name="Normal 2 3 2 2 7 4" xfId="35462"/>
    <cellStyle name="Normal 2 3 2 2 7 5" xfId="20238"/>
    <cellStyle name="Normal 2 3 2 2 8" xfId="11828"/>
    <cellStyle name="Normal 2 3 2 2 8 2" xfId="42150"/>
    <cellStyle name="Normal 2 3 2 2 8 3" xfId="26926"/>
    <cellStyle name="Normal 2 3 2 2 9" xfId="6807"/>
    <cellStyle name="Normal 2 3 2 2 9 2" xfId="37133"/>
    <cellStyle name="Normal 2 3 2 2 9 3" xfId="21909"/>
    <cellStyle name="Normal 2 3 2 3" xfId="1771"/>
    <cellStyle name="Normal 2 3 2 3 10" xfId="16948"/>
    <cellStyle name="Normal 2 3 2 3 2" xfId="1990"/>
    <cellStyle name="Normal 2 3 2 3 2 2" xfId="2411"/>
    <cellStyle name="Normal 2 3 2 3 2 2 2" xfId="3250"/>
    <cellStyle name="Normal 2 3 2 3 2 2 2 2" xfId="4940"/>
    <cellStyle name="Normal 2 3 2 3 2 2 2 2 2" xfId="15013"/>
    <cellStyle name="Normal 2 3 2 3 2 2 2 2 2 2" xfId="45335"/>
    <cellStyle name="Normal 2 3 2 3 2 2 2 2 2 3" xfId="30111"/>
    <cellStyle name="Normal 2 3 2 3 2 2 2 2 3" xfId="9993"/>
    <cellStyle name="Normal 2 3 2 3 2 2 2 2 3 2" xfId="40318"/>
    <cellStyle name="Normal 2 3 2 3 2 2 2 2 3 3" xfId="25094"/>
    <cellStyle name="Normal 2 3 2 3 2 2 2 2 4" xfId="35305"/>
    <cellStyle name="Normal 2 3 2 3 2 2 2 2 5" xfId="20081"/>
    <cellStyle name="Normal 2 3 2 3 2 2 2 3" xfId="6632"/>
    <cellStyle name="Normal 2 3 2 3 2 2 2 3 2" xfId="16684"/>
    <cellStyle name="Normal 2 3 2 3 2 2 2 3 2 2" xfId="47006"/>
    <cellStyle name="Normal 2 3 2 3 2 2 2 3 2 3" xfId="31782"/>
    <cellStyle name="Normal 2 3 2 3 2 2 2 3 3" xfId="11664"/>
    <cellStyle name="Normal 2 3 2 3 2 2 2 3 3 2" xfId="41989"/>
    <cellStyle name="Normal 2 3 2 3 2 2 2 3 3 3" xfId="26765"/>
    <cellStyle name="Normal 2 3 2 3 2 2 2 3 4" xfId="36976"/>
    <cellStyle name="Normal 2 3 2 3 2 2 2 3 5" xfId="21752"/>
    <cellStyle name="Normal 2 3 2 3 2 2 2 4" xfId="13342"/>
    <cellStyle name="Normal 2 3 2 3 2 2 2 4 2" xfId="43664"/>
    <cellStyle name="Normal 2 3 2 3 2 2 2 4 3" xfId="28440"/>
    <cellStyle name="Normal 2 3 2 3 2 2 2 5" xfId="8321"/>
    <cellStyle name="Normal 2 3 2 3 2 2 2 5 2" xfId="38647"/>
    <cellStyle name="Normal 2 3 2 3 2 2 2 5 3" xfId="23423"/>
    <cellStyle name="Normal 2 3 2 3 2 2 2 6" xfId="33635"/>
    <cellStyle name="Normal 2 3 2 3 2 2 2 7" xfId="18410"/>
    <cellStyle name="Normal 2 3 2 3 2 2 3" xfId="4103"/>
    <cellStyle name="Normal 2 3 2 3 2 2 3 2" xfId="14177"/>
    <cellStyle name="Normal 2 3 2 3 2 2 3 2 2" xfId="44499"/>
    <cellStyle name="Normal 2 3 2 3 2 2 3 2 3" xfId="29275"/>
    <cellStyle name="Normal 2 3 2 3 2 2 3 3" xfId="9157"/>
    <cellStyle name="Normal 2 3 2 3 2 2 3 3 2" xfId="39482"/>
    <cellStyle name="Normal 2 3 2 3 2 2 3 3 3" xfId="24258"/>
    <cellStyle name="Normal 2 3 2 3 2 2 3 4" xfId="34469"/>
    <cellStyle name="Normal 2 3 2 3 2 2 3 5" xfId="19245"/>
    <cellStyle name="Normal 2 3 2 3 2 2 4" xfId="5796"/>
    <cellStyle name="Normal 2 3 2 3 2 2 4 2" xfId="15848"/>
    <cellStyle name="Normal 2 3 2 3 2 2 4 2 2" xfId="46170"/>
    <cellStyle name="Normal 2 3 2 3 2 2 4 2 3" xfId="30946"/>
    <cellStyle name="Normal 2 3 2 3 2 2 4 3" xfId="10828"/>
    <cellStyle name="Normal 2 3 2 3 2 2 4 3 2" xfId="41153"/>
    <cellStyle name="Normal 2 3 2 3 2 2 4 3 3" xfId="25929"/>
    <cellStyle name="Normal 2 3 2 3 2 2 4 4" xfId="36140"/>
    <cellStyle name="Normal 2 3 2 3 2 2 4 5" xfId="20916"/>
    <cellStyle name="Normal 2 3 2 3 2 2 5" xfId="12506"/>
    <cellStyle name="Normal 2 3 2 3 2 2 5 2" xfId="42828"/>
    <cellStyle name="Normal 2 3 2 3 2 2 5 3" xfId="27604"/>
    <cellStyle name="Normal 2 3 2 3 2 2 6" xfId="7485"/>
    <cellStyle name="Normal 2 3 2 3 2 2 6 2" xfId="37811"/>
    <cellStyle name="Normal 2 3 2 3 2 2 6 3" xfId="22587"/>
    <cellStyle name="Normal 2 3 2 3 2 2 7" xfId="32799"/>
    <cellStyle name="Normal 2 3 2 3 2 2 8" xfId="17574"/>
    <cellStyle name="Normal 2 3 2 3 2 3" xfId="2832"/>
    <cellStyle name="Normal 2 3 2 3 2 3 2" xfId="4522"/>
    <cellStyle name="Normal 2 3 2 3 2 3 2 2" xfId="14595"/>
    <cellStyle name="Normal 2 3 2 3 2 3 2 2 2" xfId="44917"/>
    <cellStyle name="Normal 2 3 2 3 2 3 2 2 3" xfId="29693"/>
    <cellStyle name="Normal 2 3 2 3 2 3 2 3" xfId="9575"/>
    <cellStyle name="Normal 2 3 2 3 2 3 2 3 2" xfId="39900"/>
    <cellStyle name="Normal 2 3 2 3 2 3 2 3 3" xfId="24676"/>
    <cellStyle name="Normal 2 3 2 3 2 3 2 4" xfId="34887"/>
    <cellStyle name="Normal 2 3 2 3 2 3 2 5" xfId="19663"/>
    <cellStyle name="Normal 2 3 2 3 2 3 3" xfId="6214"/>
    <cellStyle name="Normal 2 3 2 3 2 3 3 2" xfId="16266"/>
    <cellStyle name="Normal 2 3 2 3 2 3 3 2 2" xfId="46588"/>
    <cellStyle name="Normal 2 3 2 3 2 3 3 2 3" xfId="31364"/>
    <cellStyle name="Normal 2 3 2 3 2 3 3 3" xfId="11246"/>
    <cellStyle name="Normal 2 3 2 3 2 3 3 3 2" xfId="41571"/>
    <cellStyle name="Normal 2 3 2 3 2 3 3 3 3" xfId="26347"/>
    <cellStyle name="Normal 2 3 2 3 2 3 3 4" xfId="36558"/>
    <cellStyle name="Normal 2 3 2 3 2 3 3 5" xfId="21334"/>
    <cellStyle name="Normal 2 3 2 3 2 3 4" xfId="12924"/>
    <cellStyle name="Normal 2 3 2 3 2 3 4 2" xfId="43246"/>
    <cellStyle name="Normal 2 3 2 3 2 3 4 3" xfId="28022"/>
    <cellStyle name="Normal 2 3 2 3 2 3 5" xfId="7903"/>
    <cellStyle name="Normal 2 3 2 3 2 3 5 2" xfId="38229"/>
    <cellStyle name="Normal 2 3 2 3 2 3 5 3" xfId="23005"/>
    <cellStyle name="Normal 2 3 2 3 2 3 6" xfId="33217"/>
    <cellStyle name="Normal 2 3 2 3 2 3 7" xfId="17992"/>
    <cellStyle name="Normal 2 3 2 3 2 4" xfId="3685"/>
    <cellStyle name="Normal 2 3 2 3 2 4 2" xfId="13759"/>
    <cellStyle name="Normal 2 3 2 3 2 4 2 2" xfId="44081"/>
    <cellStyle name="Normal 2 3 2 3 2 4 2 3" xfId="28857"/>
    <cellStyle name="Normal 2 3 2 3 2 4 3" xfId="8739"/>
    <cellStyle name="Normal 2 3 2 3 2 4 3 2" xfId="39064"/>
    <cellStyle name="Normal 2 3 2 3 2 4 3 3" xfId="23840"/>
    <cellStyle name="Normal 2 3 2 3 2 4 4" xfId="34051"/>
    <cellStyle name="Normal 2 3 2 3 2 4 5" xfId="18827"/>
    <cellStyle name="Normal 2 3 2 3 2 5" xfId="5378"/>
    <cellStyle name="Normal 2 3 2 3 2 5 2" xfId="15430"/>
    <cellStyle name="Normal 2 3 2 3 2 5 2 2" xfId="45752"/>
    <cellStyle name="Normal 2 3 2 3 2 5 2 3" xfId="30528"/>
    <cellStyle name="Normal 2 3 2 3 2 5 3" xfId="10410"/>
    <cellStyle name="Normal 2 3 2 3 2 5 3 2" xfId="40735"/>
    <cellStyle name="Normal 2 3 2 3 2 5 3 3" xfId="25511"/>
    <cellStyle name="Normal 2 3 2 3 2 5 4" xfId="35722"/>
    <cellStyle name="Normal 2 3 2 3 2 5 5" xfId="20498"/>
    <cellStyle name="Normal 2 3 2 3 2 6" xfId="12088"/>
    <cellStyle name="Normal 2 3 2 3 2 6 2" xfId="42410"/>
    <cellStyle name="Normal 2 3 2 3 2 6 3" xfId="27186"/>
    <cellStyle name="Normal 2 3 2 3 2 7" xfId="7067"/>
    <cellStyle name="Normal 2 3 2 3 2 7 2" xfId="37393"/>
    <cellStyle name="Normal 2 3 2 3 2 7 3" xfId="22169"/>
    <cellStyle name="Normal 2 3 2 3 2 8" xfId="32381"/>
    <cellStyle name="Normal 2 3 2 3 2 9" xfId="17156"/>
    <cellStyle name="Normal 2 3 2 3 3" xfId="2203"/>
    <cellStyle name="Normal 2 3 2 3 3 2" xfId="3042"/>
    <cellStyle name="Normal 2 3 2 3 3 2 2" xfId="4732"/>
    <cellStyle name="Normal 2 3 2 3 3 2 2 2" xfId="14805"/>
    <cellStyle name="Normal 2 3 2 3 3 2 2 2 2" xfId="45127"/>
    <cellStyle name="Normal 2 3 2 3 3 2 2 2 3" xfId="29903"/>
    <cellStyle name="Normal 2 3 2 3 3 2 2 3" xfId="9785"/>
    <cellStyle name="Normal 2 3 2 3 3 2 2 3 2" xfId="40110"/>
    <cellStyle name="Normal 2 3 2 3 3 2 2 3 3" xfId="24886"/>
    <cellStyle name="Normal 2 3 2 3 3 2 2 4" xfId="35097"/>
    <cellStyle name="Normal 2 3 2 3 3 2 2 5" xfId="19873"/>
    <cellStyle name="Normal 2 3 2 3 3 2 3" xfId="6424"/>
    <cellStyle name="Normal 2 3 2 3 3 2 3 2" xfId="16476"/>
    <cellStyle name="Normal 2 3 2 3 3 2 3 2 2" xfId="46798"/>
    <cellStyle name="Normal 2 3 2 3 3 2 3 2 3" xfId="31574"/>
    <cellStyle name="Normal 2 3 2 3 3 2 3 3" xfId="11456"/>
    <cellStyle name="Normal 2 3 2 3 3 2 3 3 2" xfId="41781"/>
    <cellStyle name="Normal 2 3 2 3 3 2 3 3 3" xfId="26557"/>
    <cellStyle name="Normal 2 3 2 3 3 2 3 4" xfId="36768"/>
    <cellStyle name="Normal 2 3 2 3 3 2 3 5" xfId="21544"/>
    <cellStyle name="Normal 2 3 2 3 3 2 4" xfId="13134"/>
    <cellStyle name="Normal 2 3 2 3 3 2 4 2" xfId="43456"/>
    <cellStyle name="Normal 2 3 2 3 3 2 4 3" xfId="28232"/>
    <cellStyle name="Normal 2 3 2 3 3 2 5" xfId="8113"/>
    <cellStyle name="Normal 2 3 2 3 3 2 5 2" xfId="38439"/>
    <cellStyle name="Normal 2 3 2 3 3 2 5 3" xfId="23215"/>
    <cellStyle name="Normal 2 3 2 3 3 2 6" xfId="33427"/>
    <cellStyle name="Normal 2 3 2 3 3 2 7" xfId="18202"/>
    <cellStyle name="Normal 2 3 2 3 3 3" xfId="3895"/>
    <cellStyle name="Normal 2 3 2 3 3 3 2" xfId="13969"/>
    <cellStyle name="Normal 2 3 2 3 3 3 2 2" xfId="44291"/>
    <cellStyle name="Normal 2 3 2 3 3 3 2 3" xfId="29067"/>
    <cellStyle name="Normal 2 3 2 3 3 3 3" xfId="8949"/>
    <cellStyle name="Normal 2 3 2 3 3 3 3 2" xfId="39274"/>
    <cellStyle name="Normal 2 3 2 3 3 3 3 3" xfId="24050"/>
    <cellStyle name="Normal 2 3 2 3 3 3 4" xfId="34261"/>
    <cellStyle name="Normal 2 3 2 3 3 3 5" xfId="19037"/>
    <cellStyle name="Normal 2 3 2 3 3 4" xfId="5588"/>
    <cellStyle name="Normal 2 3 2 3 3 4 2" xfId="15640"/>
    <cellStyle name="Normal 2 3 2 3 3 4 2 2" xfId="45962"/>
    <cellStyle name="Normal 2 3 2 3 3 4 2 3" xfId="30738"/>
    <cellStyle name="Normal 2 3 2 3 3 4 3" xfId="10620"/>
    <cellStyle name="Normal 2 3 2 3 3 4 3 2" xfId="40945"/>
    <cellStyle name="Normal 2 3 2 3 3 4 3 3" xfId="25721"/>
    <cellStyle name="Normal 2 3 2 3 3 4 4" xfId="35932"/>
    <cellStyle name="Normal 2 3 2 3 3 4 5" xfId="20708"/>
    <cellStyle name="Normal 2 3 2 3 3 5" xfId="12298"/>
    <cellStyle name="Normal 2 3 2 3 3 5 2" xfId="42620"/>
    <cellStyle name="Normal 2 3 2 3 3 5 3" xfId="27396"/>
    <cellStyle name="Normal 2 3 2 3 3 6" xfId="7277"/>
    <cellStyle name="Normal 2 3 2 3 3 6 2" xfId="37603"/>
    <cellStyle name="Normal 2 3 2 3 3 6 3" xfId="22379"/>
    <cellStyle name="Normal 2 3 2 3 3 7" xfId="32591"/>
    <cellStyle name="Normal 2 3 2 3 3 8" xfId="17366"/>
    <cellStyle name="Normal 2 3 2 3 4" xfId="2624"/>
    <cellStyle name="Normal 2 3 2 3 4 2" xfId="4314"/>
    <cellStyle name="Normal 2 3 2 3 4 2 2" xfId="14387"/>
    <cellStyle name="Normal 2 3 2 3 4 2 2 2" xfId="44709"/>
    <cellStyle name="Normal 2 3 2 3 4 2 2 3" xfId="29485"/>
    <cellStyle name="Normal 2 3 2 3 4 2 3" xfId="9367"/>
    <cellStyle name="Normal 2 3 2 3 4 2 3 2" xfId="39692"/>
    <cellStyle name="Normal 2 3 2 3 4 2 3 3" xfId="24468"/>
    <cellStyle name="Normal 2 3 2 3 4 2 4" xfId="34679"/>
    <cellStyle name="Normal 2 3 2 3 4 2 5" xfId="19455"/>
    <cellStyle name="Normal 2 3 2 3 4 3" xfId="6006"/>
    <cellStyle name="Normal 2 3 2 3 4 3 2" xfId="16058"/>
    <cellStyle name="Normal 2 3 2 3 4 3 2 2" xfId="46380"/>
    <cellStyle name="Normal 2 3 2 3 4 3 2 3" xfId="31156"/>
    <cellStyle name="Normal 2 3 2 3 4 3 3" xfId="11038"/>
    <cellStyle name="Normal 2 3 2 3 4 3 3 2" xfId="41363"/>
    <cellStyle name="Normal 2 3 2 3 4 3 3 3" xfId="26139"/>
    <cellStyle name="Normal 2 3 2 3 4 3 4" xfId="36350"/>
    <cellStyle name="Normal 2 3 2 3 4 3 5" xfId="21126"/>
    <cellStyle name="Normal 2 3 2 3 4 4" xfId="12716"/>
    <cellStyle name="Normal 2 3 2 3 4 4 2" xfId="43038"/>
    <cellStyle name="Normal 2 3 2 3 4 4 3" xfId="27814"/>
    <cellStyle name="Normal 2 3 2 3 4 5" xfId="7695"/>
    <cellStyle name="Normal 2 3 2 3 4 5 2" xfId="38021"/>
    <cellStyle name="Normal 2 3 2 3 4 5 3" xfId="22797"/>
    <cellStyle name="Normal 2 3 2 3 4 6" xfId="33009"/>
    <cellStyle name="Normal 2 3 2 3 4 7" xfId="17784"/>
    <cellStyle name="Normal 2 3 2 3 5" xfId="3477"/>
    <cellStyle name="Normal 2 3 2 3 5 2" xfId="13551"/>
    <cellStyle name="Normal 2 3 2 3 5 2 2" xfId="43873"/>
    <cellStyle name="Normal 2 3 2 3 5 2 3" xfId="28649"/>
    <cellStyle name="Normal 2 3 2 3 5 3" xfId="8531"/>
    <cellStyle name="Normal 2 3 2 3 5 3 2" xfId="38856"/>
    <cellStyle name="Normal 2 3 2 3 5 3 3" xfId="23632"/>
    <cellStyle name="Normal 2 3 2 3 5 4" xfId="33843"/>
    <cellStyle name="Normal 2 3 2 3 5 5" xfId="18619"/>
    <cellStyle name="Normal 2 3 2 3 6" xfId="5170"/>
    <cellStyle name="Normal 2 3 2 3 6 2" xfId="15222"/>
    <cellStyle name="Normal 2 3 2 3 6 2 2" xfId="45544"/>
    <cellStyle name="Normal 2 3 2 3 6 2 3" xfId="30320"/>
    <cellStyle name="Normal 2 3 2 3 6 3" xfId="10202"/>
    <cellStyle name="Normal 2 3 2 3 6 3 2" xfId="40527"/>
    <cellStyle name="Normal 2 3 2 3 6 3 3" xfId="25303"/>
    <cellStyle name="Normal 2 3 2 3 6 4" xfId="35514"/>
    <cellStyle name="Normal 2 3 2 3 6 5" xfId="20290"/>
    <cellStyle name="Normal 2 3 2 3 7" xfId="11880"/>
    <cellStyle name="Normal 2 3 2 3 7 2" xfId="42202"/>
    <cellStyle name="Normal 2 3 2 3 7 3" xfId="26978"/>
    <cellStyle name="Normal 2 3 2 3 8" xfId="6859"/>
    <cellStyle name="Normal 2 3 2 3 8 2" xfId="37185"/>
    <cellStyle name="Normal 2 3 2 3 8 3" xfId="21961"/>
    <cellStyle name="Normal 2 3 2 3 9" xfId="32174"/>
    <cellStyle name="Normal 2 3 2 4" xfId="1884"/>
    <cellStyle name="Normal 2 3 2 4 2" xfId="2307"/>
    <cellStyle name="Normal 2 3 2 4 2 2" xfId="3146"/>
    <cellStyle name="Normal 2 3 2 4 2 2 2" xfId="4836"/>
    <cellStyle name="Normal 2 3 2 4 2 2 2 2" xfId="14909"/>
    <cellStyle name="Normal 2 3 2 4 2 2 2 2 2" xfId="45231"/>
    <cellStyle name="Normal 2 3 2 4 2 2 2 2 3" xfId="30007"/>
    <cellStyle name="Normal 2 3 2 4 2 2 2 3" xfId="9889"/>
    <cellStyle name="Normal 2 3 2 4 2 2 2 3 2" xfId="40214"/>
    <cellStyle name="Normal 2 3 2 4 2 2 2 3 3" xfId="24990"/>
    <cellStyle name="Normal 2 3 2 4 2 2 2 4" xfId="35201"/>
    <cellStyle name="Normal 2 3 2 4 2 2 2 5" xfId="19977"/>
    <cellStyle name="Normal 2 3 2 4 2 2 3" xfId="6528"/>
    <cellStyle name="Normal 2 3 2 4 2 2 3 2" xfId="16580"/>
    <cellStyle name="Normal 2 3 2 4 2 2 3 2 2" xfId="46902"/>
    <cellStyle name="Normal 2 3 2 4 2 2 3 2 3" xfId="31678"/>
    <cellStyle name="Normal 2 3 2 4 2 2 3 3" xfId="11560"/>
    <cellStyle name="Normal 2 3 2 4 2 2 3 3 2" xfId="41885"/>
    <cellStyle name="Normal 2 3 2 4 2 2 3 3 3" xfId="26661"/>
    <cellStyle name="Normal 2 3 2 4 2 2 3 4" xfId="36872"/>
    <cellStyle name="Normal 2 3 2 4 2 2 3 5" xfId="21648"/>
    <cellStyle name="Normal 2 3 2 4 2 2 4" xfId="13238"/>
    <cellStyle name="Normal 2 3 2 4 2 2 4 2" xfId="43560"/>
    <cellStyle name="Normal 2 3 2 4 2 2 4 3" xfId="28336"/>
    <cellStyle name="Normal 2 3 2 4 2 2 5" xfId="8217"/>
    <cellStyle name="Normal 2 3 2 4 2 2 5 2" xfId="38543"/>
    <cellStyle name="Normal 2 3 2 4 2 2 5 3" xfId="23319"/>
    <cellStyle name="Normal 2 3 2 4 2 2 6" xfId="33531"/>
    <cellStyle name="Normal 2 3 2 4 2 2 7" xfId="18306"/>
    <cellStyle name="Normal 2 3 2 4 2 3" xfId="3999"/>
    <cellStyle name="Normal 2 3 2 4 2 3 2" xfId="14073"/>
    <cellStyle name="Normal 2 3 2 4 2 3 2 2" xfId="44395"/>
    <cellStyle name="Normal 2 3 2 4 2 3 2 3" xfId="29171"/>
    <cellStyle name="Normal 2 3 2 4 2 3 3" xfId="9053"/>
    <cellStyle name="Normal 2 3 2 4 2 3 3 2" xfId="39378"/>
    <cellStyle name="Normal 2 3 2 4 2 3 3 3" xfId="24154"/>
    <cellStyle name="Normal 2 3 2 4 2 3 4" xfId="34365"/>
    <cellStyle name="Normal 2 3 2 4 2 3 5" xfId="19141"/>
    <cellStyle name="Normal 2 3 2 4 2 4" xfId="5692"/>
    <cellStyle name="Normal 2 3 2 4 2 4 2" xfId="15744"/>
    <cellStyle name="Normal 2 3 2 4 2 4 2 2" xfId="46066"/>
    <cellStyle name="Normal 2 3 2 4 2 4 2 3" xfId="30842"/>
    <cellStyle name="Normal 2 3 2 4 2 4 3" xfId="10724"/>
    <cellStyle name="Normal 2 3 2 4 2 4 3 2" xfId="41049"/>
    <cellStyle name="Normal 2 3 2 4 2 4 3 3" xfId="25825"/>
    <cellStyle name="Normal 2 3 2 4 2 4 4" xfId="36036"/>
    <cellStyle name="Normal 2 3 2 4 2 4 5" xfId="20812"/>
    <cellStyle name="Normal 2 3 2 4 2 5" xfId="12402"/>
    <cellStyle name="Normal 2 3 2 4 2 5 2" xfId="42724"/>
    <cellStyle name="Normal 2 3 2 4 2 5 3" xfId="27500"/>
    <cellStyle name="Normal 2 3 2 4 2 6" xfId="7381"/>
    <cellStyle name="Normal 2 3 2 4 2 6 2" xfId="37707"/>
    <cellStyle name="Normal 2 3 2 4 2 6 3" xfId="22483"/>
    <cellStyle name="Normal 2 3 2 4 2 7" xfId="32695"/>
    <cellStyle name="Normal 2 3 2 4 2 8" xfId="17470"/>
    <cellStyle name="Normal 2 3 2 4 3" xfId="2728"/>
    <cellStyle name="Normal 2 3 2 4 3 2" xfId="4418"/>
    <cellStyle name="Normal 2 3 2 4 3 2 2" xfId="14491"/>
    <cellStyle name="Normal 2 3 2 4 3 2 2 2" xfId="44813"/>
    <cellStyle name="Normal 2 3 2 4 3 2 2 3" xfId="29589"/>
    <cellStyle name="Normal 2 3 2 4 3 2 3" xfId="9471"/>
    <cellStyle name="Normal 2 3 2 4 3 2 3 2" xfId="39796"/>
    <cellStyle name="Normal 2 3 2 4 3 2 3 3" xfId="24572"/>
    <cellStyle name="Normal 2 3 2 4 3 2 4" xfId="34783"/>
    <cellStyle name="Normal 2 3 2 4 3 2 5" xfId="19559"/>
    <cellStyle name="Normal 2 3 2 4 3 3" xfId="6110"/>
    <cellStyle name="Normal 2 3 2 4 3 3 2" xfId="16162"/>
    <cellStyle name="Normal 2 3 2 4 3 3 2 2" xfId="46484"/>
    <cellStyle name="Normal 2 3 2 4 3 3 2 3" xfId="31260"/>
    <cellStyle name="Normal 2 3 2 4 3 3 3" xfId="11142"/>
    <cellStyle name="Normal 2 3 2 4 3 3 3 2" xfId="41467"/>
    <cellStyle name="Normal 2 3 2 4 3 3 3 3" xfId="26243"/>
    <cellStyle name="Normal 2 3 2 4 3 3 4" xfId="36454"/>
    <cellStyle name="Normal 2 3 2 4 3 3 5" xfId="21230"/>
    <cellStyle name="Normal 2 3 2 4 3 4" xfId="12820"/>
    <cellStyle name="Normal 2 3 2 4 3 4 2" xfId="43142"/>
    <cellStyle name="Normal 2 3 2 4 3 4 3" xfId="27918"/>
    <cellStyle name="Normal 2 3 2 4 3 5" xfId="7799"/>
    <cellStyle name="Normal 2 3 2 4 3 5 2" xfId="38125"/>
    <cellStyle name="Normal 2 3 2 4 3 5 3" xfId="22901"/>
    <cellStyle name="Normal 2 3 2 4 3 6" xfId="33113"/>
    <cellStyle name="Normal 2 3 2 4 3 7" xfId="17888"/>
    <cellStyle name="Normal 2 3 2 4 4" xfId="3581"/>
    <cellStyle name="Normal 2 3 2 4 4 2" xfId="13655"/>
    <cellStyle name="Normal 2 3 2 4 4 2 2" xfId="43977"/>
    <cellStyle name="Normal 2 3 2 4 4 2 3" xfId="28753"/>
    <cellStyle name="Normal 2 3 2 4 4 3" xfId="8635"/>
    <cellStyle name="Normal 2 3 2 4 4 3 2" xfId="38960"/>
    <cellStyle name="Normal 2 3 2 4 4 3 3" xfId="23736"/>
    <cellStyle name="Normal 2 3 2 4 4 4" xfId="33947"/>
    <cellStyle name="Normal 2 3 2 4 4 5" xfId="18723"/>
    <cellStyle name="Normal 2 3 2 4 5" xfId="5274"/>
    <cellStyle name="Normal 2 3 2 4 5 2" xfId="15326"/>
    <cellStyle name="Normal 2 3 2 4 5 2 2" xfId="45648"/>
    <cellStyle name="Normal 2 3 2 4 5 2 3" xfId="30424"/>
    <cellStyle name="Normal 2 3 2 4 5 3" xfId="10306"/>
    <cellStyle name="Normal 2 3 2 4 5 3 2" xfId="40631"/>
    <cellStyle name="Normal 2 3 2 4 5 3 3" xfId="25407"/>
    <cellStyle name="Normal 2 3 2 4 5 4" xfId="35618"/>
    <cellStyle name="Normal 2 3 2 4 5 5" xfId="20394"/>
    <cellStyle name="Normal 2 3 2 4 6" xfId="11984"/>
    <cellStyle name="Normal 2 3 2 4 6 2" xfId="42306"/>
    <cellStyle name="Normal 2 3 2 4 6 3" xfId="27082"/>
    <cellStyle name="Normal 2 3 2 4 7" xfId="6963"/>
    <cellStyle name="Normal 2 3 2 4 7 2" xfId="37289"/>
    <cellStyle name="Normal 2 3 2 4 7 3" xfId="22065"/>
    <cellStyle name="Normal 2 3 2 4 8" xfId="32277"/>
    <cellStyle name="Normal 2 3 2 4 9" xfId="17052"/>
    <cellStyle name="Normal 2 3 2 5" xfId="2097"/>
    <cellStyle name="Normal 2 3 2 5 2" xfId="2938"/>
    <cellStyle name="Normal 2 3 2 5 2 2" xfId="4628"/>
    <cellStyle name="Normal 2 3 2 5 2 2 2" xfId="14701"/>
    <cellStyle name="Normal 2 3 2 5 2 2 2 2" xfId="45023"/>
    <cellStyle name="Normal 2 3 2 5 2 2 2 3" xfId="29799"/>
    <cellStyle name="Normal 2 3 2 5 2 2 3" xfId="9681"/>
    <cellStyle name="Normal 2 3 2 5 2 2 3 2" xfId="40006"/>
    <cellStyle name="Normal 2 3 2 5 2 2 3 3" xfId="24782"/>
    <cellStyle name="Normal 2 3 2 5 2 2 4" xfId="34993"/>
    <cellStyle name="Normal 2 3 2 5 2 2 5" xfId="19769"/>
    <cellStyle name="Normal 2 3 2 5 2 3" xfId="6320"/>
    <cellStyle name="Normal 2 3 2 5 2 3 2" xfId="16372"/>
    <cellStyle name="Normal 2 3 2 5 2 3 2 2" xfId="46694"/>
    <cellStyle name="Normal 2 3 2 5 2 3 2 3" xfId="31470"/>
    <cellStyle name="Normal 2 3 2 5 2 3 3" xfId="11352"/>
    <cellStyle name="Normal 2 3 2 5 2 3 3 2" xfId="41677"/>
    <cellStyle name="Normal 2 3 2 5 2 3 3 3" xfId="26453"/>
    <cellStyle name="Normal 2 3 2 5 2 3 4" xfId="36664"/>
    <cellStyle name="Normal 2 3 2 5 2 3 5" xfId="21440"/>
    <cellStyle name="Normal 2 3 2 5 2 4" xfId="13030"/>
    <cellStyle name="Normal 2 3 2 5 2 4 2" xfId="43352"/>
    <cellStyle name="Normal 2 3 2 5 2 4 3" xfId="28128"/>
    <cellStyle name="Normal 2 3 2 5 2 5" xfId="8009"/>
    <cellStyle name="Normal 2 3 2 5 2 5 2" xfId="38335"/>
    <cellStyle name="Normal 2 3 2 5 2 5 3" xfId="23111"/>
    <cellStyle name="Normal 2 3 2 5 2 6" xfId="33323"/>
    <cellStyle name="Normal 2 3 2 5 2 7" xfId="18098"/>
    <cellStyle name="Normal 2 3 2 5 3" xfId="3791"/>
    <cellStyle name="Normal 2 3 2 5 3 2" xfId="13865"/>
    <cellStyle name="Normal 2 3 2 5 3 2 2" xfId="44187"/>
    <cellStyle name="Normal 2 3 2 5 3 2 3" xfId="28963"/>
    <cellStyle name="Normal 2 3 2 5 3 3" xfId="8845"/>
    <cellStyle name="Normal 2 3 2 5 3 3 2" xfId="39170"/>
    <cellStyle name="Normal 2 3 2 5 3 3 3" xfId="23946"/>
    <cellStyle name="Normal 2 3 2 5 3 4" xfId="34157"/>
    <cellStyle name="Normal 2 3 2 5 3 5" xfId="18933"/>
    <cellStyle name="Normal 2 3 2 5 4" xfId="5484"/>
    <cellStyle name="Normal 2 3 2 5 4 2" xfId="15536"/>
    <cellStyle name="Normal 2 3 2 5 4 2 2" xfId="45858"/>
    <cellStyle name="Normal 2 3 2 5 4 2 3" xfId="30634"/>
    <cellStyle name="Normal 2 3 2 5 4 3" xfId="10516"/>
    <cellStyle name="Normal 2 3 2 5 4 3 2" xfId="40841"/>
    <cellStyle name="Normal 2 3 2 5 4 3 3" xfId="25617"/>
    <cellStyle name="Normal 2 3 2 5 4 4" xfId="35828"/>
    <cellStyle name="Normal 2 3 2 5 4 5" xfId="20604"/>
    <cellStyle name="Normal 2 3 2 5 5" xfId="12194"/>
    <cellStyle name="Normal 2 3 2 5 5 2" xfId="42516"/>
    <cellStyle name="Normal 2 3 2 5 5 3" xfId="27292"/>
    <cellStyle name="Normal 2 3 2 5 6" xfId="7173"/>
    <cellStyle name="Normal 2 3 2 5 6 2" xfId="37499"/>
    <cellStyle name="Normal 2 3 2 5 6 3" xfId="22275"/>
    <cellStyle name="Normal 2 3 2 5 7" xfId="32487"/>
    <cellStyle name="Normal 2 3 2 5 8" xfId="17262"/>
    <cellStyle name="Normal 2 3 2 6" xfId="2518"/>
    <cellStyle name="Normal 2 3 2 6 2" xfId="4210"/>
    <cellStyle name="Normal 2 3 2 6 2 2" xfId="14283"/>
    <cellStyle name="Normal 2 3 2 6 2 2 2" xfId="44605"/>
    <cellStyle name="Normal 2 3 2 6 2 2 3" xfId="29381"/>
    <cellStyle name="Normal 2 3 2 6 2 3" xfId="9263"/>
    <cellStyle name="Normal 2 3 2 6 2 3 2" xfId="39588"/>
    <cellStyle name="Normal 2 3 2 6 2 3 3" xfId="24364"/>
    <cellStyle name="Normal 2 3 2 6 2 4" xfId="34575"/>
    <cellStyle name="Normal 2 3 2 6 2 5" xfId="19351"/>
    <cellStyle name="Normal 2 3 2 6 3" xfId="5902"/>
    <cellStyle name="Normal 2 3 2 6 3 2" xfId="15954"/>
    <cellStyle name="Normal 2 3 2 6 3 2 2" xfId="46276"/>
    <cellStyle name="Normal 2 3 2 6 3 2 3" xfId="31052"/>
    <cellStyle name="Normal 2 3 2 6 3 3" xfId="10934"/>
    <cellStyle name="Normal 2 3 2 6 3 3 2" xfId="41259"/>
    <cellStyle name="Normal 2 3 2 6 3 3 3" xfId="26035"/>
    <cellStyle name="Normal 2 3 2 6 3 4" xfId="36246"/>
    <cellStyle name="Normal 2 3 2 6 3 5" xfId="21022"/>
    <cellStyle name="Normal 2 3 2 6 4" xfId="12612"/>
    <cellStyle name="Normal 2 3 2 6 4 2" xfId="42934"/>
    <cellStyle name="Normal 2 3 2 6 4 3" xfId="27710"/>
    <cellStyle name="Normal 2 3 2 6 5" xfId="7591"/>
    <cellStyle name="Normal 2 3 2 6 5 2" xfId="37917"/>
    <cellStyle name="Normal 2 3 2 6 5 3" xfId="22693"/>
    <cellStyle name="Normal 2 3 2 6 6" xfId="32905"/>
    <cellStyle name="Normal 2 3 2 6 7" xfId="17680"/>
    <cellStyle name="Normal 2 3 2 7" xfId="3369"/>
    <cellStyle name="Normal 2 3 2 7 2" xfId="13447"/>
    <cellStyle name="Normal 2 3 2 7 2 2" xfId="43769"/>
    <cellStyle name="Normal 2 3 2 7 2 3" xfId="28545"/>
    <cellStyle name="Normal 2 3 2 7 3" xfId="8427"/>
    <cellStyle name="Normal 2 3 2 7 3 2" xfId="38752"/>
    <cellStyle name="Normal 2 3 2 7 3 3" xfId="23528"/>
    <cellStyle name="Normal 2 3 2 7 4" xfId="33739"/>
    <cellStyle name="Normal 2 3 2 7 5" xfId="18515"/>
    <cellStyle name="Normal 2 3 2 8" xfId="5063"/>
    <cellStyle name="Normal 2 3 2 8 2" xfId="15118"/>
    <cellStyle name="Normal 2 3 2 8 2 2" xfId="45440"/>
    <cellStyle name="Normal 2 3 2 8 2 3" xfId="30216"/>
    <cellStyle name="Normal 2 3 2 8 3" xfId="10098"/>
    <cellStyle name="Normal 2 3 2 8 3 2" xfId="40423"/>
    <cellStyle name="Normal 2 3 2 8 3 3" xfId="25199"/>
    <cellStyle name="Normal 2 3 2 8 4" xfId="35410"/>
    <cellStyle name="Normal 2 3 2 8 5" xfId="20186"/>
    <cellStyle name="Normal 2 3 2 9" xfId="11774"/>
    <cellStyle name="Normal 2 3 2 9 2" xfId="42098"/>
    <cellStyle name="Normal 2 3 2 9 3" xfId="26874"/>
    <cellStyle name="Normal 2 3 3" xfId="1424"/>
    <cellStyle name="Normal 2 3 4" xfId="1425"/>
    <cellStyle name="Normal 2 3 4 10" xfId="6754"/>
    <cellStyle name="Normal 2 3 4 10 2" xfId="37082"/>
    <cellStyle name="Normal 2 3 4 10 3" xfId="21858"/>
    <cellStyle name="Normal 2 3 4 11" xfId="32073"/>
    <cellStyle name="Normal 2 3 4 12" xfId="16843"/>
    <cellStyle name="Normal 2 3 4 13" xfId="47282"/>
    <cellStyle name="Normal 2 3 4 2" xfId="1718"/>
    <cellStyle name="Normal 2 3 4 2 10" xfId="32125"/>
    <cellStyle name="Normal 2 3 4 2 11" xfId="16897"/>
    <cellStyle name="Normal 2 3 4 2 2" xfId="1826"/>
    <cellStyle name="Normal 2 3 4 2 2 10" xfId="17001"/>
    <cellStyle name="Normal 2 3 4 2 2 2" xfId="2043"/>
    <cellStyle name="Normal 2 3 4 2 2 2 2" xfId="2464"/>
    <cellStyle name="Normal 2 3 4 2 2 2 2 2" xfId="3303"/>
    <cellStyle name="Normal 2 3 4 2 2 2 2 2 2" xfId="4993"/>
    <cellStyle name="Normal 2 3 4 2 2 2 2 2 2 2" xfId="15066"/>
    <cellStyle name="Normal 2 3 4 2 2 2 2 2 2 2 2" xfId="45388"/>
    <cellStyle name="Normal 2 3 4 2 2 2 2 2 2 2 3" xfId="30164"/>
    <cellStyle name="Normal 2 3 4 2 2 2 2 2 2 3" xfId="10046"/>
    <cellStyle name="Normal 2 3 4 2 2 2 2 2 2 3 2" xfId="40371"/>
    <cellStyle name="Normal 2 3 4 2 2 2 2 2 2 3 3" xfId="25147"/>
    <cellStyle name="Normal 2 3 4 2 2 2 2 2 2 4" xfId="35358"/>
    <cellStyle name="Normal 2 3 4 2 2 2 2 2 2 5" xfId="20134"/>
    <cellStyle name="Normal 2 3 4 2 2 2 2 2 3" xfId="6685"/>
    <cellStyle name="Normal 2 3 4 2 2 2 2 2 3 2" xfId="16737"/>
    <cellStyle name="Normal 2 3 4 2 2 2 2 2 3 2 2" xfId="47059"/>
    <cellStyle name="Normal 2 3 4 2 2 2 2 2 3 2 3" xfId="31835"/>
    <cellStyle name="Normal 2 3 4 2 2 2 2 2 3 3" xfId="11717"/>
    <cellStyle name="Normal 2 3 4 2 2 2 2 2 3 3 2" xfId="42042"/>
    <cellStyle name="Normal 2 3 4 2 2 2 2 2 3 3 3" xfId="26818"/>
    <cellStyle name="Normal 2 3 4 2 2 2 2 2 3 4" xfId="37029"/>
    <cellStyle name="Normal 2 3 4 2 2 2 2 2 3 5" xfId="21805"/>
    <cellStyle name="Normal 2 3 4 2 2 2 2 2 4" xfId="13395"/>
    <cellStyle name="Normal 2 3 4 2 2 2 2 2 4 2" xfId="43717"/>
    <cellStyle name="Normal 2 3 4 2 2 2 2 2 4 3" xfId="28493"/>
    <cellStyle name="Normal 2 3 4 2 2 2 2 2 5" xfId="8374"/>
    <cellStyle name="Normal 2 3 4 2 2 2 2 2 5 2" xfId="38700"/>
    <cellStyle name="Normal 2 3 4 2 2 2 2 2 5 3" xfId="23476"/>
    <cellStyle name="Normal 2 3 4 2 2 2 2 2 6" xfId="33688"/>
    <cellStyle name="Normal 2 3 4 2 2 2 2 2 7" xfId="18463"/>
    <cellStyle name="Normal 2 3 4 2 2 2 2 3" xfId="4156"/>
    <cellStyle name="Normal 2 3 4 2 2 2 2 3 2" xfId="14230"/>
    <cellStyle name="Normal 2 3 4 2 2 2 2 3 2 2" xfId="44552"/>
    <cellStyle name="Normal 2 3 4 2 2 2 2 3 2 3" xfId="29328"/>
    <cellStyle name="Normal 2 3 4 2 2 2 2 3 3" xfId="9210"/>
    <cellStyle name="Normal 2 3 4 2 2 2 2 3 3 2" xfId="39535"/>
    <cellStyle name="Normal 2 3 4 2 2 2 2 3 3 3" xfId="24311"/>
    <cellStyle name="Normal 2 3 4 2 2 2 2 3 4" xfId="34522"/>
    <cellStyle name="Normal 2 3 4 2 2 2 2 3 5" xfId="19298"/>
    <cellStyle name="Normal 2 3 4 2 2 2 2 4" xfId="5849"/>
    <cellStyle name="Normal 2 3 4 2 2 2 2 4 2" xfId="15901"/>
    <cellStyle name="Normal 2 3 4 2 2 2 2 4 2 2" xfId="46223"/>
    <cellStyle name="Normal 2 3 4 2 2 2 2 4 2 3" xfId="30999"/>
    <cellStyle name="Normal 2 3 4 2 2 2 2 4 3" xfId="10881"/>
    <cellStyle name="Normal 2 3 4 2 2 2 2 4 3 2" xfId="41206"/>
    <cellStyle name="Normal 2 3 4 2 2 2 2 4 3 3" xfId="25982"/>
    <cellStyle name="Normal 2 3 4 2 2 2 2 4 4" xfId="36193"/>
    <cellStyle name="Normal 2 3 4 2 2 2 2 4 5" xfId="20969"/>
    <cellStyle name="Normal 2 3 4 2 2 2 2 5" xfId="12559"/>
    <cellStyle name="Normal 2 3 4 2 2 2 2 5 2" xfId="42881"/>
    <cellStyle name="Normal 2 3 4 2 2 2 2 5 3" xfId="27657"/>
    <cellStyle name="Normal 2 3 4 2 2 2 2 6" xfId="7538"/>
    <cellStyle name="Normal 2 3 4 2 2 2 2 6 2" xfId="37864"/>
    <cellStyle name="Normal 2 3 4 2 2 2 2 6 3" xfId="22640"/>
    <cellStyle name="Normal 2 3 4 2 2 2 2 7" xfId="32852"/>
    <cellStyle name="Normal 2 3 4 2 2 2 2 8" xfId="17627"/>
    <cellStyle name="Normal 2 3 4 2 2 2 3" xfId="2885"/>
    <cellStyle name="Normal 2 3 4 2 2 2 3 2" xfId="4575"/>
    <cellStyle name="Normal 2 3 4 2 2 2 3 2 2" xfId="14648"/>
    <cellStyle name="Normal 2 3 4 2 2 2 3 2 2 2" xfId="44970"/>
    <cellStyle name="Normal 2 3 4 2 2 2 3 2 2 3" xfId="29746"/>
    <cellStyle name="Normal 2 3 4 2 2 2 3 2 3" xfId="9628"/>
    <cellStyle name="Normal 2 3 4 2 2 2 3 2 3 2" xfId="39953"/>
    <cellStyle name="Normal 2 3 4 2 2 2 3 2 3 3" xfId="24729"/>
    <cellStyle name="Normal 2 3 4 2 2 2 3 2 4" xfId="34940"/>
    <cellStyle name="Normal 2 3 4 2 2 2 3 2 5" xfId="19716"/>
    <cellStyle name="Normal 2 3 4 2 2 2 3 3" xfId="6267"/>
    <cellStyle name="Normal 2 3 4 2 2 2 3 3 2" xfId="16319"/>
    <cellStyle name="Normal 2 3 4 2 2 2 3 3 2 2" xfId="46641"/>
    <cellStyle name="Normal 2 3 4 2 2 2 3 3 2 3" xfId="31417"/>
    <cellStyle name="Normal 2 3 4 2 2 2 3 3 3" xfId="11299"/>
    <cellStyle name="Normal 2 3 4 2 2 2 3 3 3 2" xfId="41624"/>
    <cellStyle name="Normal 2 3 4 2 2 2 3 3 3 3" xfId="26400"/>
    <cellStyle name="Normal 2 3 4 2 2 2 3 3 4" xfId="36611"/>
    <cellStyle name="Normal 2 3 4 2 2 2 3 3 5" xfId="21387"/>
    <cellStyle name="Normal 2 3 4 2 2 2 3 4" xfId="12977"/>
    <cellStyle name="Normal 2 3 4 2 2 2 3 4 2" xfId="43299"/>
    <cellStyle name="Normal 2 3 4 2 2 2 3 4 3" xfId="28075"/>
    <cellStyle name="Normal 2 3 4 2 2 2 3 5" xfId="7956"/>
    <cellStyle name="Normal 2 3 4 2 2 2 3 5 2" xfId="38282"/>
    <cellStyle name="Normal 2 3 4 2 2 2 3 5 3" xfId="23058"/>
    <cellStyle name="Normal 2 3 4 2 2 2 3 6" xfId="33270"/>
    <cellStyle name="Normal 2 3 4 2 2 2 3 7" xfId="18045"/>
    <cellStyle name="Normal 2 3 4 2 2 2 4" xfId="3738"/>
    <cellStyle name="Normal 2 3 4 2 2 2 4 2" xfId="13812"/>
    <cellStyle name="Normal 2 3 4 2 2 2 4 2 2" xfId="44134"/>
    <cellStyle name="Normal 2 3 4 2 2 2 4 2 3" xfId="28910"/>
    <cellStyle name="Normal 2 3 4 2 2 2 4 3" xfId="8792"/>
    <cellStyle name="Normal 2 3 4 2 2 2 4 3 2" xfId="39117"/>
    <cellStyle name="Normal 2 3 4 2 2 2 4 3 3" xfId="23893"/>
    <cellStyle name="Normal 2 3 4 2 2 2 4 4" xfId="34104"/>
    <cellStyle name="Normal 2 3 4 2 2 2 4 5" xfId="18880"/>
    <cellStyle name="Normal 2 3 4 2 2 2 5" xfId="5431"/>
    <cellStyle name="Normal 2 3 4 2 2 2 5 2" xfId="15483"/>
    <cellStyle name="Normal 2 3 4 2 2 2 5 2 2" xfId="45805"/>
    <cellStyle name="Normal 2 3 4 2 2 2 5 2 3" xfId="30581"/>
    <cellStyle name="Normal 2 3 4 2 2 2 5 3" xfId="10463"/>
    <cellStyle name="Normal 2 3 4 2 2 2 5 3 2" xfId="40788"/>
    <cellStyle name="Normal 2 3 4 2 2 2 5 3 3" xfId="25564"/>
    <cellStyle name="Normal 2 3 4 2 2 2 5 4" xfId="35775"/>
    <cellStyle name="Normal 2 3 4 2 2 2 5 5" xfId="20551"/>
    <cellStyle name="Normal 2 3 4 2 2 2 6" xfId="12141"/>
    <cellStyle name="Normal 2 3 4 2 2 2 6 2" xfId="42463"/>
    <cellStyle name="Normal 2 3 4 2 2 2 6 3" xfId="27239"/>
    <cellStyle name="Normal 2 3 4 2 2 2 7" xfId="7120"/>
    <cellStyle name="Normal 2 3 4 2 2 2 7 2" xfId="37446"/>
    <cellStyle name="Normal 2 3 4 2 2 2 7 3" xfId="22222"/>
    <cellStyle name="Normal 2 3 4 2 2 2 8" xfId="32434"/>
    <cellStyle name="Normal 2 3 4 2 2 2 9" xfId="17209"/>
    <cellStyle name="Normal 2 3 4 2 2 3" xfId="2256"/>
    <cellStyle name="Normal 2 3 4 2 2 3 2" xfId="3095"/>
    <cellStyle name="Normal 2 3 4 2 2 3 2 2" xfId="4785"/>
    <cellStyle name="Normal 2 3 4 2 2 3 2 2 2" xfId="14858"/>
    <cellStyle name="Normal 2 3 4 2 2 3 2 2 2 2" xfId="45180"/>
    <cellStyle name="Normal 2 3 4 2 2 3 2 2 2 3" xfId="29956"/>
    <cellStyle name="Normal 2 3 4 2 2 3 2 2 3" xfId="9838"/>
    <cellStyle name="Normal 2 3 4 2 2 3 2 2 3 2" xfId="40163"/>
    <cellStyle name="Normal 2 3 4 2 2 3 2 2 3 3" xfId="24939"/>
    <cellStyle name="Normal 2 3 4 2 2 3 2 2 4" xfId="35150"/>
    <cellStyle name="Normal 2 3 4 2 2 3 2 2 5" xfId="19926"/>
    <cellStyle name="Normal 2 3 4 2 2 3 2 3" xfId="6477"/>
    <cellStyle name="Normal 2 3 4 2 2 3 2 3 2" xfId="16529"/>
    <cellStyle name="Normal 2 3 4 2 2 3 2 3 2 2" xfId="46851"/>
    <cellStyle name="Normal 2 3 4 2 2 3 2 3 2 3" xfId="31627"/>
    <cellStyle name="Normal 2 3 4 2 2 3 2 3 3" xfId="11509"/>
    <cellStyle name="Normal 2 3 4 2 2 3 2 3 3 2" xfId="41834"/>
    <cellStyle name="Normal 2 3 4 2 2 3 2 3 3 3" xfId="26610"/>
    <cellStyle name="Normal 2 3 4 2 2 3 2 3 4" xfId="36821"/>
    <cellStyle name="Normal 2 3 4 2 2 3 2 3 5" xfId="21597"/>
    <cellStyle name="Normal 2 3 4 2 2 3 2 4" xfId="13187"/>
    <cellStyle name="Normal 2 3 4 2 2 3 2 4 2" xfId="43509"/>
    <cellStyle name="Normal 2 3 4 2 2 3 2 4 3" xfId="28285"/>
    <cellStyle name="Normal 2 3 4 2 2 3 2 5" xfId="8166"/>
    <cellStyle name="Normal 2 3 4 2 2 3 2 5 2" xfId="38492"/>
    <cellStyle name="Normal 2 3 4 2 2 3 2 5 3" xfId="23268"/>
    <cellStyle name="Normal 2 3 4 2 2 3 2 6" xfId="33480"/>
    <cellStyle name="Normal 2 3 4 2 2 3 2 7" xfId="18255"/>
    <cellStyle name="Normal 2 3 4 2 2 3 3" xfId="3948"/>
    <cellStyle name="Normal 2 3 4 2 2 3 3 2" xfId="14022"/>
    <cellStyle name="Normal 2 3 4 2 2 3 3 2 2" xfId="44344"/>
    <cellStyle name="Normal 2 3 4 2 2 3 3 2 3" xfId="29120"/>
    <cellStyle name="Normal 2 3 4 2 2 3 3 3" xfId="9002"/>
    <cellStyle name="Normal 2 3 4 2 2 3 3 3 2" xfId="39327"/>
    <cellStyle name="Normal 2 3 4 2 2 3 3 3 3" xfId="24103"/>
    <cellStyle name="Normal 2 3 4 2 2 3 3 4" xfId="34314"/>
    <cellStyle name="Normal 2 3 4 2 2 3 3 5" xfId="19090"/>
    <cellStyle name="Normal 2 3 4 2 2 3 4" xfId="5641"/>
    <cellStyle name="Normal 2 3 4 2 2 3 4 2" xfId="15693"/>
    <cellStyle name="Normal 2 3 4 2 2 3 4 2 2" xfId="46015"/>
    <cellStyle name="Normal 2 3 4 2 2 3 4 2 3" xfId="30791"/>
    <cellStyle name="Normal 2 3 4 2 2 3 4 3" xfId="10673"/>
    <cellStyle name="Normal 2 3 4 2 2 3 4 3 2" xfId="40998"/>
    <cellStyle name="Normal 2 3 4 2 2 3 4 3 3" xfId="25774"/>
    <cellStyle name="Normal 2 3 4 2 2 3 4 4" xfId="35985"/>
    <cellStyle name="Normal 2 3 4 2 2 3 4 5" xfId="20761"/>
    <cellStyle name="Normal 2 3 4 2 2 3 5" xfId="12351"/>
    <cellStyle name="Normal 2 3 4 2 2 3 5 2" xfId="42673"/>
    <cellStyle name="Normal 2 3 4 2 2 3 5 3" xfId="27449"/>
    <cellStyle name="Normal 2 3 4 2 2 3 6" xfId="7330"/>
    <cellStyle name="Normal 2 3 4 2 2 3 6 2" xfId="37656"/>
    <cellStyle name="Normal 2 3 4 2 2 3 6 3" xfId="22432"/>
    <cellStyle name="Normal 2 3 4 2 2 3 7" xfId="32644"/>
    <cellStyle name="Normal 2 3 4 2 2 3 8" xfId="17419"/>
    <cellStyle name="Normal 2 3 4 2 2 4" xfId="2677"/>
    <cellStyle name="Normal 2 3 4 2 2 4 2" xfId="4367"/>
    <cellStyle name="Normal 2 3 4 2 2 4 2 2" xfId="14440"/>
    <cellStyle name="Normal 2 3 4 2 2 4 2 2 2" xfId="44762"/>
    <cellStyle name="Normal 2 3 4 2 2 4 2 2 3" xfId="29538"/>
    <cellStyle name="Normal 2 3 4 2 2 4 2 3" xfId="9420"/>
    <cellStyle name="Normal 2 3 4 2 2 4 2 3 2" xfId="39745"/>
    <cellStyle name="Normal 2 3 4 2 2 4 2 3 3" xfId="24521"/>
    <cellStyle name="Normal 2 3 4 2 2 4 2 4" xfId="34732"/>
    <cellStyle name="Normal 2 3 4 2 2 4 2 5" xfId="19508"/>
    <cellStyle name="Normal 2 3 4 2 2 4 3" xfId="6059"/>
    <cellStyle name="Normal 2 3 4 2 2 4 3 2" xfId="16111"/>
    <cellStyle name="Normal 2 3 4 2 2 4 3 2 2" xfId="46433"/>
    <cellStyle name="Normal 2 3 4 2 2 4 3 2 3" xfId="31209"/>
    <cellStyle name="Normal 2 3 4 2 2 4 3 3" xfId="11091"/>
    <cellStyle name="Normal 2 3 4 2 2 4 3 3 2" xfId="41416"/>
    <cellStyle name="Normal 2 3 4 2 2 4 3 3 3" xfId="26192"/>
    <cellStyle name="Normal 2 3 4 2 2 4 3 4" xfId="36403"/>
    <cellStyle name="Normal 2 3 4 2 2 4 3 5" xfId="21179"/>
    <cellStyle name="Normal 2 3 4 2 2 4 4" xfId="12769"/>
    <cellStyle name="Normal 2 3 4 2 2 4 4 2" xfId="43091"/>
    <cellStyle name="Normal 2 3 4 2 2 4 4 3" xfId="27867"/>
    <cellStyle name="Normal 2 3 4 2 2 4 5" xfId="7748"/>
    <cellStyle name="Normal 2 3 4 2 2 4 5 2" xfId="38074"/>
    <cellStyle name="Normal 2 3 4 2 2 4 5 3" xfId="22850"/>
    <cellStyle name="Normal 2 3 4 2 2 4 6" xfId="33062"/>
    <cellStyle name="Normal 2 3 4 2 2 4 7" xfId="17837"/>
    <cellStyle name="Normal 2 3 4 2 2 5" xfId="3530"/>
    <cellStyle name="Normal 2 3 4 2 2 5 2" xfId="13604"/>
    <cellStyle name="Normal 2 3 4 2 2 5 2 2" xfId="43926"/>
    <cellStyle name="Normal 2 3 4 2 2 5 2 3" xfId="28702"/>
    <cellStyle name="Normal 2 3 4 2 2 5 3" xfId="8584"/>
    <cellStyle name="Normal 2 3 4 2 2 5 3 2" xfId="38909"/>
    <cellStyle name="Normal 2 3 4 2 2 5 3 3" xfId="23685"/>
    <cellStyle name="Normal 2 3 4 2 2 5 4" xfId="33896"/>
    <cellStyle name="Normal 2 3 4 2 2 5 5" xfId="18672"/>
    <cellStyle name="Normal 2 3 4 2 2 6" xfId="5223"/>
    <cellStyle name="Normal 2 3 4 2 2 6 2" xfId="15275"/>
    <cellStyle name="Normal 2 3 4 2 2 6 2 2" xfId="45597"/>
    <cellStyle name="Normal 2 3 4 2 2 6 2 3" xfId="30373"/>
    <cellStyle name="Normal 2 3 4 2 2 6 3" xfId="10255"/>
    <cellStyle name="Normal 2 3 4 2 2 6 3 2" xfId="40580"/>
    <cellStyle name="Normal 2 3 4 2 2 6 3 3" xfId="25356"/>
    <cellStyle name="Normal 2 3 4 2 2 6 4" xfId="35567"/>
    <cellStyle name="Normal 2 3 4 2 2 6 5" xfId="20343"/>
    <cellStyle name="Normal 2 3 4 2 2 7" xfId="11933"/>
    <cellStyle name="Normal 2 3 4 2 2 7 2" xfId="42255"/>
    <cellStyle name="Normal 2 3 4 2 2 7 3" xfId="27031"/>
    <cellStyle name="Normal 2 3 4 2 2 8" xfId="6912"/>
    <cellStyle name="Normal 2 3 4 2 2 8 2" xfId="37238"/>
    <cellStyle name="Normal 2 3 4 2 2 8 3" xfId="22014"/>
    <cellStyle name="Normal 2 3 4 2 2 9" xfId="32226"/>
    <cellStyle name="Normal 2 3 4 2 3" xfId="1939"/>
    <cellStyle name="Normal 2 3 4 2 3 2" xfId="2360"/>
    <cellStyle name="Normal 2 3 4 2 3 2 2" xfId="3199"/>
    <cellStyle name="Normal 2 3 4 2 3 2 2 2" xfId="4889"/>
    <cellStyle name="Normal 2 3 4 2 3 2 2 2 2" xfId="14962"/>
    <cellStyle name="Normal 2 3 4 2 3 2 2 2 2 2" xfId="45284"/>
    <cellStyle name="Normal 2 3 4 2 3 2 2 2 2 3" xfId="30060"/>
    <cellStyle name="Normal 2 3 4 2 3 2 2 2 3" xfId="9942"/>
    <cellStyle name="Normal 2 3 4 2 3 2 2 2 3 2" xfId="40267"/>
    <cellStyle name="Normal 2 3 4 2 3 2 2 2 3 3" xfId="25043"/>
    <cellStyle name="Normal 2 3 4 2 3 2 2 2 4" xfId="35254"/>
    <cellStyle name="Normal 2 3 4 2 3 2 2 2 5" xfId="20030"/>
    <cellStyle name="Normal 2 3 4 2 3 2 2 3" xfId="6581"/>
    <cellStyle name="Normal 2 3 4 2 3 2 2 3 2" xfId="16633"/>
    <cellStyle name="Normal 2 3 4 2 3 2 2 3 2 2" xfId="46955"/>
    <cellStyle name="Normal 2 3 4 2 3 2 2 3 2 3" xfId="31731"/>
    <cellStyle name="Normal 2 3 4 2 3 2 2 3 3" xfId="11613"/>
    <cellStyle name="Normal 2 3 4 2 3 2 2 3 3 2" xfId="41938"/>
    <cellStyle name="Normal 2 3 4 2 3 2 2 3 3 3" xfId="26714"/>
    <cellStyle name="Normal 2 3 4 2 3 2 2 3 4" xfId="36925"/>
    <cellStyle name="Normal 2 3 4 2 3 2 2 3 5" xfId="21701"/>
    <cellStyle name="Normal 2 3 4 2 3 2 2 4" xfId="13291"/>
    <cellStyle name="Normal 2 3 4 2 3 2 2 4 2" xfId="43613"/>
    <cellStyle name="Normal 2 3 4 2 3 2 2 4 3" xfId="28389"/>
    <cellStyle name="Normal 2 3 4 2 3 2 2 5" xfId="8270"/>
    <cellStyle name="Normal 2 3 4 2 3 2 2 5 2" xfId="38596"/>
    <cellStyle name="Normal 2 3 4 2 3 2 2 5 3" xfId="23372"/>
    <cellStyle name="Normal 2 3 4 2 3 2 2 6" xfId="33584"/>
    <cellStyle name="Normal 2 3 4 2 3 2 2 7" xfId="18359"/>
    <cellStyle name="Normal 2 3 4 2 3 2 3" xfId="4052"/>
    <cellStyle name="Normal 2 3 4 2 3 2 3 2" xfId="14126"/>
    <cellStyle name="Normal 2 3 4 2 3 2 3 2 2" xfId="44448"/>
    <cellStyle name="Normal 2 3 4 2 3 2 3 2 3" xfId="29224"/>
    <cellStyle name="Normal 2 3 4 2 3 2 3 3" xfId="9106"/>
    <cellStyle name="Normal 2 3 4 2 3 2 3 3 2" xfId="39431"/>
    <cellStyle name="Normal 2 3 4 2 3 2 3 3 3" xfId="24207"/>
    <cellStyle name="Normal 2 3 4 2 3 2 3 4" xfId="34418"/>
    <cellStyle name="Normal 2 3 4 2 3 2 3 5" xfId="19194"/>
    <cellStyle name="Normal 2 3 4 2 3 2 4" xfId="5745"/>
    <cellStyle name="Normal 2 3 4 2 3 2 4 2" xfId="15797"/>
    <cellStyle name="Normal 2 3 4 2 3 2 4 2 2" xfId="46119"/>
    <cellStyle name="Normal 2 3 4 2 3 2 4 2 3" xfId="30895"/>
    <cellStyle name="Normal 2 3 4 2 3 2 4 3" xfId="10777"/>
    <cellStyle name="Normal 2 3 4 2 3 2 4 3 2" xfId="41102"/>
    <cellStyle name="Normal 2 3 4 2 3 2 4 3 3" xfId="25878"/>
    <cellStyle name="Normal 2 3 4 2 3 2 4 4" xfId="36089"/>
    <cellStyle name="Normal 2 3 4 2 3 2 4 5" xfId="20865"/>
    <cellStyle name="Normal 2 3 4 2 3 2 5" xfId="12455"/>
    <cellStyle name="Normal 2 3 4 2 3 2 5 2" xfId="42777"/>
    <cellStyle name="Normal 2 3 4 2 3 2 5 3" xfId="27553"/>
    <cellStyle name="Normal 2 3 4 2 3 2 6" xfId="7434"/>
    <cellStyle name="Normal 2 3 4 2 3 2 6 2" xfId="37760"/>
    <cellStyle name="Normal 2 3 4 2 3 2 6 3" xfId="22536"/>
    <cellStyle name="Normal 2 3 4 2 3 2 7" xfId="32748"/>
    <cellStyle name="Normal 2 3 4 2 3 2 8" xfId="17523"/>
    <cellStyle name="Normal 2 3 4 2 3 3" xfId="2781"/>
    <cellStyle name="Normal 2 3 4 2 3 3 2" xfId="4471"/>
    <cellStyle name="Normal 2 3 4 2 3 3 2 2" xfId="14544"/>
    <cellStyle name="Normal 2 3 4 2 3 3 2 2 2" xfId="44866"/>
    <cellStyle name="Normal 2 3 4 2 3 3 2 2 3" xfId="29642"/>
    <cellStyle name="Normal 2 3 4 2 3 3 2 3" xfId="9524"/>
    <cellStyle name="Normal 2 3 4 2 3 3 2 3 2" xfId="39849"/>
    <cellStyle name="Normal 2 3 4 2 3 3 2 3 3" xfId="24625"/>
    <cellStyle name="Normal 2 3 4 2 3 3 2 4" xfId="34836"/>
    <cellStyle name="Normal 2 3 4 2 3 3 2 5" xfId="19612"/>
    <cellStyle name="Normal 2 3 4 2 3 3 3" xfId="6163"/>
    <cellStyle name="Normal 2 3 4 2 3 3 3 2" xfId="16215"/>
    <cellStyle name="Normal 2 3 4 2 3 3 3 2 2" xfId="46537"/>
    <cellStyle name="Normal 2 3 4 2 3 3 3 2 3" xfId="31313"/>
    <cellStyle name="Normal 2 3 4 2 3 3 3 3" xfId="11195"/>
    <cellStyle name="Normal 2 3 4 2 3 3 3 3 2" xfId="41520"/>
    <cellStyle name="Normal 2 3 4 2 3 3 3 3 3" xfId="26296"/>
    <cellStyle name="Normal 2 3 4 2 3 3 3 4" xfId="36507"/>
    <cellStyle name="Normal 2 3 4 2 3 3 3 5" xfId="21283"/>
    <cellStyle name="Normal 2 3 4 2 3 3 4" xfId="12873"/>
    <cellStyle name="Normal 2 3 4 2 3 3 4 2" xfId="43195"/>
    <cellStyle name="Normal 2 3 4 2 3 3 4 3" xfId="27971"/>
    <cellStyle name="Normal 2 3 4 2 3 3 5" xfId="7852"/>
    <cellStyle name="Normal 2 3 4 2 3 3 5 2" xfId="38178"/>
    <cellStyle name="Normal 2 3 4 2 3 3 5 3" xfId="22954"/>
    <cellStyle name="Normal 2 3 4 2 3 3 6" xfId="33166"/>
    <cellStyle name="Normal 2 3 4 2 3 3 7" xfId="17941"/>
    <cellStyle name="Normal 2 3 4 2 3 4" xfId="3634"/>
    <cellStyle name="Normal 2 3 4 2 3 4 2" xfId="13708"/>
    <cellStyle name="Normal 2 3 4 2 3 4 2 2" xfId="44030"/>
    <cellStyle name="Normal 2 3 4 2 3 4 2 3" xfId="28806"/>
    <cellStyle name="Normal 2 3 4 2 3 4 3" xfId="8688"/>
    <cellStyle name="Normal 2 3 4 2 3 4 3 2" xfId="39013"/>
    <cellStyle name="Normal 2 3 4 2 3 4 3 3" xfId="23789"/>
    <cellStyle name="Normal 2 3 4 2 3 4 4" xfId="34000"/>
    <cellStyle name="Normal 2 3 4 2 3 4 5" xfId="18776"/>
    <cellStyle name="Normal 2 3 4 2 3 5" xfId="5327"/>
    <cellStyle name="Normal 2 3 4 2 3 5 2" xfId="15379"/>
    <cellStyle name="Normal 2 3 4 2 3 5 2 2" xfId="45701"/>
    <cellStyle name="Normal 2 3 4 2 3 5 2 3" xfId="30477"/>
    <cellStyle name="Normal 2 3 4 2 3 5 3" xfId="10359"/>
    <cellStyle name="Normal 2 3 4 2 3 5 3 2" xfId="40684"/>
    <cellStyle name="Normal 2 3 4 2 3 5 3 3" xfId="25460"/>
    <cellStyle name="Normal 2 3 4 2 3 5 4" xfId="35671"/>
    <cellStyle name="Normal 2 3 4 2 3 5 5" xfId="20447"/>
    <cellStyle name="Normal 2 3 4 2 3 6" xfId="12037"/>
    <cellStyle name="Normal 2 3 4 2 3 6 2" xfId="42359"/>
    <cellStyle name="Normal 2 3 4 2 3 6 3" xfId="27135"/>
    <cellStyle name="Normal 2 3 4 2 3 7" xfId="7016"/>
    <cellStyle name="Normal 2 3 4 2 3 7 2" xfId="37342"/>
    <cellStyle name="Normal 2 3 4 2 3 7 3" xfId="22118"/>
    <cellStyle name="Normal 2 3 4 2 3 8" xfId="32330"/>
    <cellStyle name="Normal 2 3 4 2 3 9" xfId="17105"/>
    <cellStyle name="Normal 2 3 4 2 4" xfId="2152"/>
    <cellStyle name="Normal 2 3 4 2 4 2" xfId="2991"/>
    <cellStyle name="Normal 2 3 4 2 4 2 2" xfId="4681"/>
    <cellStyle name="Normal 2 3 4 2 4 2 2 2" xfId="14754"/>
    <cellStyle name="Normal 2 3 4 2 4 2 2 2 2" xfId="45076"/>
    <cellStyle name="Normal 2 3 4 2 4 2 2 2 3" xfId="29852"/>
    <cellStyle name="Normal 2 3 4 2 4 2 2 3" xfId="9734"/>
    <cellStyle name="Normal 2 3 4 2 4 2 2 3 2" xfId="40059"/>
    <cellStyle name="Normal 2 3 4 2 4 2 2 3 3" xfId="24835"/>
    <cellStyle name="Normal 2 3 4 2 4 2 2 4" xfId="35046"/>
    <cellStyle name="Normal 2 3 4 2 4 2 2 5" xfId="19822"/>
    <cellStyle name="Normal 2 3 4 2 4 2 3" xfId="6373"/>
    <cellStyle name="Normal 2 3 4 2 4 2 3 2" xfId="16425"/>
    <cellStyle name="Normal 2 3 4 2 4 2 3 2 2" xfId="46747"/>
    <cellStyle name="Normal 2 3 4 2 4 2 3 2 3" xfId="31523"/>
    <cellStyle name="Normal 2 3 4 2 4 2 3 3" xfId="11405"/>
    <cellStyle name="Normal 2 3 4 2 4 2 3 3 2" xfId="41730"/>
    <cellStyle name="Normal 2 3 4 2 4 2 3 3 3" xfId="26506"/>
    <cellStyle name="Normal 2 3 4 2 4 2 3 4" xfId="36717"/>
    <cellStyle name="Normal 2 3 4 2 4 2 3 5" xfId="21493"/>
    <cellStyle name="Normal 2 3 4 2 4 2 4" xfId="13083"/>
    <cellStyle name="Normal 2 3 4 2 4 2 4 2" xfId="43405"/>
    <cellStyle name="Normal 2 3 4 2 4 2 4 3" xfId="28181"/>
    <cellStyle name="Normal 2 3 4 2 4 2 5" xfId="8062"/>
    <cellStyle name="Normal 2 3 4 2 4 2 5 2" xfId="38388"/>
    <cellStyle name="Normal 2 3 4 2 4 2 5 3" xfId="23164"/>
    <cellStyle name="Normal 2 3 4 2 4 2 6" xfId="33376"/>
    <cellStyle name="Normal 2 3 4 2 4 2 7" xfId="18151"/>
    <cellStyle name="Normal 2 3 4 2 4 3" xfId="3844"/>
    <cellStyle name="Normal 2 3 4 2 4 3 2" xfId="13918"/>
    <cellStyle name="Normal 2 3 4 2 4 3 2 2" xfId="44240"/>
    <cellStyle name="Normal 2 3 4 2 4 3 2 3" xfId="29016"/>
    <cellStyle name="Normal 2 3 4 2 4 3 3" xfId="8898"/>
    <cellStyle name="Normal 2 3 4 2 4 3 3 2" xfId="39223"/>
    <cellStyle name="Normal 2 3 4 2 4 3 3 3" xfId="23999"/>
    <cellStyle name="Normal 2 3 4 2 4 3 4" xfId="34210"/>
    <cellStyle name="Normal 2 3 4 2 4 3 5" xfId="18986"/>
    <cellStyle name="Normal 2 3 4 2 4 4" xfId="5537"/>
    <cellStyle name="Normal 2 3 4 2 4 4 2" xfId="15589"/>
    <cellStyle name="Normal 2 3 4 2 4 4 2 2" xfId="45911"/>
    <cellStyle name="Normal 2 3 4 2 4 4 2 3" xfId="30687"/>
    <cellStyle name="Normal 2 3 4 2 4 4 3" xfId="10569"/>
    <cellStyle name="Normal 2 3 4 2 4 4 3 2" xfId="40894"/>
    <cellStyle name="Normal 2 3 4 2 4 4 3 3" xfId="25670"/>
    <cellStyle name="Normal 2 3 4 2 4 4 4" xfId="35881"/>
    <cellStyle name="Normal 2 3 4 2 4 4 5" xfId="20657"/>
    <cellStyle name="Normal 2 3 4 2 4 5" xfId="12247"/>
    <cellStyle name="Normal 2 3 4 2 4 5 2" xfId="42569"/>
    <cellStyle name="Normal 2 3 4 2 4 5 3" xfId="27345"/>
    <cellStyle name="Normal 2 3 4 2 4 6" xfId="7226"/>
    <cellStyle name="Normal 2 3 4 2 4 6 2" xfId="37552"/>
    <cellStyle name="Normal 2 3 4 2 4 6 3" xfId="22328"/>
    <cellStyle name="Normal 2 3 4 2 4 7" xfId="32540"/>
    <cellStyle name="Normal 2 3 4 2 4 8" xfId="17315"/>
    <cellStyle name="Normal 2 3 4 2 5" xfId="2573"/>
    <cellStyle name="Normal 2 3 4 2 5 2" xfId="4263"/>
    <cellStyle name="Normal 2 3 4 2 5 2 2" xfId="14336"/>
    <cellStyle name="Normal 2 3 4 2 5 2 2 2" xfId="44658"/>
    <cellStyle name="Normal 2 3 4 2 5 2 2 3" xfId="29434"/>
    <cellStyle name="Normal 2 3 4 2 5 2 3" xfId="9316"/>
    <cellStyle name="Normal 2 3 4 2 5 2 3 2" xfId="39641"/>
    <cellStyle name="Normal 2 3 4 2 5 2 3 3" xfId="24417"/>
    <cellStyle name="Normal 2 3 4 2 5 2 4" xfId="34628"/>
    <cellStyle name="Normal 2 3 4 2 5 2 5" xfId="19404"/>
    <cellStyle name="Normal 2 3 4 2 5 3" xfId="5955"/>
    <cellStyle name="Normal 2 3 4 2 5 3 2" xfId="16007"/>
    <cellStyle name="Normal 2 3 4 2 5 3 2 2" xfId="46329"/>
    <cellStyle name="Normal 2 3 4 2 5 3 2 3" xfId="31105"/>
    <cellStyle name="Normal 2 3 4 2 5 3 3" xfId="10987"/>
    <cellStyle name="Normal 2 3 4 2 5 3 3 2" xfId="41312"/>
    <cellStyle name="Normal 2 3 4 2 5 3 3 3" xfId="26088"/>
    <cellStyle name="Normal 2 3 4 2 5 3 4" xfId="36299"/>
    <cellStyle name="Normal 2 3 4 2 5 3 5" xfId="21075"/>
    <cellStyle name="Normal 2 3 4 2 5 4" xfId="12665"/>
    <cellStyle name="Normal 2 3 4 2 5 4 2" xfId="42987"/>
    <cellStyle name="Normal 2 3 4 2 5 4 3" xfId="27763"/>
    <cellStyle name="Normal 2 3 4 2 5 5" xfId="7644"/>
    <cellStyle name="Normal 2 3 4 2 5 5 2" xfId="37970"/>
    <cellStyle name="Normal 2 3 4 2 5 5 3" xfId="22746"/>
    <cellStyle name="Normal 2 3 4 2 5 6" xfId="32958"/>
    <cellStyle name="Normal 2 3 4 2 5 7" xfId="17733"/>
    <cellStyle name="Normal 2 3 4 2 6" xfId="3426"/>
    <cellStyle name="Normal 2 3 4 2 6 2" xfId="13500"/>
    <cellStyle name="Normal 2 3 4 2 6 2 2" xfId="43822"/>
    <cellStyle name="Normal 2 3 4 2 6 2 3" xfId="28598"/>
    <cellStyle name="Normal 2 3 4 2 6 3" xfId="8480"/>
    <cellStyle name="Normal 2 3 4 2 6 3 2" xfId="38805"/>
    <cellStyle name="Normal 2 3 4 2 6 3 3" xfId="23581"/>
    <cellStyle name="Normal 2 3 4 2 6 4" xfId="33792"/>
    <cellStyle name="Normal 2 3 4 2 6 5" xfId="18568"/>
    <cellStyle name="Normal 2 3 4 2 7" xfId="5119"/>
    <cellStyle name="Normal 2 3 4 2 7 2" xfId="15171"/>
    <cellStyle name="Normal 2 3 4 2 7 2 2" xfId="45493"/>
    <cellStyle name="Normal 2 3 4 2 7 2 3" xfId="30269"/>
    <cellStyle name="Normal 2 3 4 2 7 3" xfId="10151"/>
    <cellStyle name="Normal 2 3 4 2 7 3 2" xfId="40476"/>
    <cellStyle name="Normal 2 3 4 2 7 3 3" xfId="25252"/>
    <cellStyle name="Normal 2 3 4 2 7 4" xfId="35463"/>
    <cellStyle name="Normal 2 3 4 2 7 5" xfId="20239"/>
    <cellStyle name="Normal 2 3 4 2 8" xfId="11829"/>
    <cellStyle name="Normal 2 3 4 2 8 2" xfId="42151"/>
    <cellStyle name="Normal 2 3 4 2 8 3" xfId="26927"/>
    <cellStyle name="Normal 2 3 4 2 9" xfId="6808"/>
    <cellStyle name="Normal 2 3 4 2 9 2" xfId="37134"/>
    <cellStyle name="Normal 2 3 4 2 9 3" xfId="21910"/>
    <cellStyle name="Normal 2 3 4 3" xfId="1772"/>
    <cellStyle name="Normal 2 3 4 3 10" xfId="16949"/>
    <cellStyle name="Normal 2 3 4 3 2" xfId="1991"/>
    <cellStyle name="Normal 2 3 4 3 2 2" xfId="2412"/>
    <cellStyle name="Normal 2 3 4 3 2 2 2" xfId="3251"/>
    <cellStyle name="Normal 2 3 4 3 2 2 2 2" xfId="4941"/>
    <cellStyle name="Normal 2 3 4 3 2 2 2 2 2" xfId="15014"/>
    <cellStyle name="Normal 2 3 4 3 2 2 2 2 2 2" xfId="45336"/>
    <cellStyle name="Normal 2 3 4 3 2 2 2 2 2 3" xfId="30112"/>
    <cellStyle name="Normal 2 3 4 3 2 2 2 2 3" xfId="9994"/>
    <cellStyle name="Normal 2 3 4 3 2 2 2 2 3 2" xfId="40319"/>
    <cellStyle name="Normal 2 3 4 3 2 2 2 2 3 3" xfId="25095"/>
    <cellStyle name="Normal 2 3 4 3 2 2 2 2 4" xfId="35306"/>
    <cellStyle name="Normal 2 3 4 3 2 2 2 2 5" xfId="20082"/>
    <cellStyle name="Normal 2 3 4 3 2 2 2 3" xfId="6633"/>
    <cellStyle name="Normal 2 3 4 3 2 2 2 3 2" xfId="16685"/>
    <cellStyle name="Normal 2 3 4 3 2 2 2 3 2 2" xfId="47007"/>
    <cellStyle name="Normal 2 3 4 3 2 2 2 3 2 3" xfId="31783"/>
    <cellStyle name="Normal 2 3 4 3 2 2 2 3 3" xfId="11665"/>
    <cellStyle name="Normal 2 3 4 3 2 2 2 3 3 2" xfId="41990"/>
    <cellStyle name="Normal 2 3 4 3 2 2 2 3 3 3" xfId="26766"/>
    <cellStyle name="Normal 2 3 4 3 2 2 2 3 4" xfId="36977"/>
    <cellStyle name="Normal 2 3 4 3 2 2 2 3 5" xfId="21753"/>
    <cellStyle name="Normal 2 3 4 3 2 2 2 4" xfId="13343"/>
    <cellStyle name="Normal 2 3 4 3 2 2 2 4 2" xfId="43665"/>
    <cellStyle name="Normal 2 3 4 3 2 2 2 4 3" xfId="28441"/>
    <cellStyle name="Normal 2 3 4 3 2 2 2 5" xfId="8322"/>
    <cellStyle name="Normal 2 3 4 3 2 2 2 5 2" xfId="38648"/>
    <cellStyle name="Normal 2 3 4 3 2 2 2 5 3" xfId="23424"/>
    <cellStyle name="Normal 2 3 4 3 2 2 2 6" xfId="33636"/>
    <cellStyle name="Normal 2 3 4 3 2 2 2 7" xfId="18411"/>
    <cellStyle name="Normal 2 3 4 3 2 2 3" xfId="4104"/>
    <cellStyle name="Normal 2 3 4 3 2 2 3 2" xfId="14178"/>
    <cellStyle name="Normal 2 3 4 3 2 2 3 2 2" xfId="44500"/>
    <cellStyle name="Normal 2 3 4 3 2 2 3 2 3" xfId="29276"/>
    <cellStyle name="Normal 2 3 4 3 2 2 3 3" xfId="9158"/>
    <cellStyle name="Normal 2 3 4 3 2 2 3 3 2" xfId="39483"/>
    <cellStyle name="Normal 2 3 4 3 2 2 3 3 3" xfId="24259"/>
    <cellStyle name="Normal 2 3 4 3 2 2 3 4" xfId="34470"/>
    <cellStyle name="Normal 2 3 4 3 2 2 3 5" xfId="19246"/>
    <cellStyle name="Normal 2 3 4 3 2 2 4" xfId="5797"/>
    <cellStyle name="Normal 2 3 4 3 2 2 4 2" xfId="15849"/>
    <cellStyle name="Normal 2 3 4 3 2 2 4 2 2" xfId="46171"/>
    <cellStyle name="Normal 2 3 4 3 2 2 4 2 3" xfId="30947"/>
    <cellStyle name="Normal 2 3 4 3 2 2 4 3" xfId="10829"/>
    <cellStyle name="Normal 2 3 4 3 2 2 4 3 2" xfId="41154"/>
    <cellStyle name="Normal 2 3 4 3 2 2 4 3 3" xfId="25930"/>
    <cellStyle name="Normal 2 3 4 3 2 2 4 4" xfId="36141"/>
    <cellStyle name="Normal 2 3 4 3 2 2 4 5" xfId="20917"/>
    <cellStyle name="Normal 2 3 4 3 2 2 5" xfId="12507"/>
    <cellStyle name="Normal 2 3 4 3 2 2 5 2" xfId="42829"/>
    <cellStyle name="Normal 2 3 4 3 2 2 5 3" xfId="27605"/>
    <cellStyle name="Normal 2 3 4 3 2 2 6" xfId="7486"/>
    <cellStyle name="Normal 2 3 4 3 2 2 6 2" xfId="37812"/>
    <cellStyle name="Normal 2 3 4 3 2 2 6 3" xfId="22588"/>
    <cellStyle name="Normal 2 3 4 3 2 2 7" xfId="32800"/>
    <cellStyle name="Normal 2 3 4 3 2 2 8" xfId="17575"/>
    <cellStyle name="Normal 2 3 4 3 2 3" xfId="2833"/>
    <cellStyle name="Normal 2 3 4 3 2 3 2" xfId="4523"/>
    <cellStyle name="Normal 2 3 4 3 2 3 2 2" xfId="14596"/>
    <cellStyle name="Normal 2 3 4 3 2 3 2 2 2" xfId="44918"/>
    <cellStyle name="Normal 2 3 4 3 2 3 2 2 3" xfId="29694"/>
    <cellStyle name="Normal 2 3 4 3 2 3 2 3" xfId="9576"/>
    <cellStyle name="Normal 2 3 4 3 2 3 2 3 2" xfId="39901"/>
    <cellStyle name="Normal 2 3 4 3 2 3 2 3 3" xfId="24677"/>
    <cellStyle name="Normal 2 3 4 3 2 3 2 4" xfId="34888"/>
    <cellStyle name="Normal 2 3 4 3 2 3 2 5" xfId="19664"/>
    <cellStyle name="Normal 2 3 4 3 2 3 3" xfId="6215"/>
    <cellStyle name="Normal 2 3 4 3 2 3 3 2" xfId="16267"/>
    <cellStyle name="Normal 2 3 4 3 2 3 3 2 2" xfId="46589"/>
    <cellStyle name="Normal 2 3 4 3 2 3 3 2 3" xfId="31365"/>
    <cellStyle name="Normal 2 3 4 3 2 3 3 3" xfId="11247"/>
    <cellStyle name="Normal 2 3 4 3 2 3 3 3 2" xfId="41572"/>
    <cellStyle name="Normal 2 3 4 3 2 3 3 3 3" xfId="26348"/>
    <cellStyle name="Normal 2 3 4 3 2 3 3 4" xfId="36559"/>
    <cellStyle name="Normal 2 3 4 3 2 3 3 5" xfId="21335"/>
    <cellStyle name="Normal 2 3 4 3 2 3 4" xfId="12925"/>
    <cellStyle name="Normal 2 3 4 3 2 3 4 2" xfId="43247"/>
    <cellStyle name="Normal 2 3 4 3 2 3 4 3" xfId="28023"/>
    <cellStyle name="Normal 2 3 4 3 2 3 5" xfId="7904"/>
    <cellStyle name="Normal 2 3 4 3 2 3 5 2" xfId="38230"/>
    <cellStyle name="Normal 2 3 4 3 2 3 5 3" xfId="23006"/>
    <cellStyle name="Normal 2 3 4 3 2 3 6" xfId="33218"/>
    <cellStyle name="Normal 2 3 4 3 2 3 7" xfId="17993"/>
    <cellStyle name="Normal 2 3 4 3 2 4" xfId="3686"/>
    <cellStyle name="Normal 2 3 4 3 2 4 2" xfId="13760"/>
    <cellStyle name="Normal 2 3 4 3 2 4 2 2" xfId="44082"/>
    <cellStyle name="Normal 2 3 4 3 2 4 2 3" xfId="28858"/>
    <cellStyle name="Normal 2 3 4 3 2 4 3" xfId="8740"/>
    <cellStyle name="Normal 2 3 4 3 2 4 3 2" xfId="39065"/>
    <cellStyle name="Normal 2 3 4 3 2 4 3 3" xfId="23841"/>
    <cellStyle name="Normal 2 3 4 3 2 4 4" xfId="34052"/>
    <cellStyle name="Normal 2 3 4 3 2 4 5" xfId="18828"/>
    <cellStyle name="Normal 2 3 4 3 2 5" xfId="5379"/>
    <cellStyle name="Normal 2 3 4 3 2 5 2" xfId="15431"/>
    <cellStyle name="Normal 2 3 4 3 2 5 2 2" xfId="45753"/>
    <cellStyle name="Normal 2 3 4 3 2 5 2 3" xfId="30529"/>
    <cellStyle name="Normal 2 3 4 3 2 5 3" xfId="10411"/>
    <cellStyle name="Normal 2 3 4 3 2 5 3 2" xfId="40736"/>
    <cellStyle name="Normal 2 3 4 3 2 5 3 3" xfId="25512"/>
    <cellStyle name="Normal 2 3 4 3 2 5 4" xfId="35723"/>
    <cellStyle name="Normal 2 3 4 3 2 5 5" xfId="20499"/>
    <cellStyle name="Normal 2 3 4 3 2 6" xfId="12089"/>
    <cellStyle name="Normal 2 3 4 3 2 6 2" xfId="42411"/>
    <cellStyle name="Normal 2 3 4 3 2 6 3" xfId="27187"/>
    <cellStyle name="Normal 2 3 4 3 2 7" xfId="7068"/>
    <cellStyle name="Normal 2 3 4 3 2 7 2" xfId="37394"/>
    <cellStyle name="Normal 2 3 4 3 2 7 3" xfId="22170"/>
    <cellStyle name="Normal 2 3 4 3 2 8" xfId="32382"/>
    <cellStyle name="Normal 2 3 4 3 2 9" xfId="17157"/>
    <cellStyle name="Normal 2 3 4 3 3" xfId="2204"/>
    <cellStyle name="Normal 2 3 4 3 3 2" xfId="3043"/>
    <cellStyle name="Normal 2 3 4 3 3 2 2" xfId="4733"/>
    <cellStyle name="Normal 2 3 4 3 3 2 2 2" xfId="14806"/>
    <cellStyle name="Normal 2 3 4 3 3 2 2 2 2" xfId="45128"/>
    <cellStyle name="Normal 2 3 4 3 3 2 2 2 3" xfId="29904"/>
    <cellStyle name="Normal 2 3 4 3 3 2 2 3" xfId="9786"/>
    <cellStyle name="Normal 2 3 4 3 3 2 2 3 2" xfId="40111"/>
    <cellStyle name="Normal 2 3 4 3 3 2 2 3 3" xfId="24887"/>
    <cellStyle name="Normal 2 3 4 3 3 2 2 4" xfId="35098"/>
    <cellStyle name="Normal 2 3 4 3 3 2 2 5" xfId="19874"/>
    <cellStyle name="Normal 2 3 4 3 3 2 3" xfId="6425"/>
    <cellStyle name="Normal 2 3 4 3 3 2 3 2" xfId="16477"/>
    <cellStyle name="Normal 2 3 4 3 3 2 3 2 2" xfId="46799"/>
    <cellStyle name="Normal 2 3 4 3 3 2 3 2 3" xfId="31575"/>
    <cellStyle name="Normal 2 3 4 3 3 2 3 3" xfId="11457"/>
    <cellStyle name="Normal 2 3 4 3 3 2 3 3 2" xfId="41782"/>
    <cellStyle name="Normal 2 3 4 3 3 2 3 3 3" xfId="26558"/>
    <cellStyle name="Normal 2 3 4 3 3 2 3 4" xfId="36769"/>
    <cellStyle name="Normal 2 3 4 3 3 2 3 5" xfId="21545"/>
    <cellStyle name="Normal 2 3 4 3 3 2 4" xfId="13135"/>
    <cellStyle name="Normal 2 3 4 3 3 2 4 2" xfId="43457"/>
    <cellStyle name="Normal 2 3 4 3 3 2 4 3" xfId="28233"/>
    <cellStyle name="Normal 2 3 4 3 3 2 5" xfId="8114"/>
    <cellStyle name="Normal 2 3 4 3 3 2 5 2" xfId="38440"/>
    <cellStyle name="Normal 2 3 4 3 3 2 5 3" xfId="23216"/>
    <cellStyle name="Normal 2 3 4 3 3 2 6" xfId="33428"/>
    <cellStyle name="Normal 2 3 4 3 3 2 7" xfId="18203"/>
    <cellStyle name="Normal 2 3 4 3 3 3" xfId="3896"/>
    <cellStyle name="Normal 2 3 4 3 3 3 2" xfId="13970"/>
    <cellStyle name="Normal 2 3 4 3 3 3 2 2" xfId="44292"/>
    <cellStyle name="Normal 2 3 4 3 3 3 2 3" xfId="29068"/>
    <cellStyle name="Normal 2 3 4 3 3 3 3" xfId="8950"/>
    <cellStyle name="Normal 2 3 4 3 3 3 3 2" xfId="39275"/>
    <cellStyle name="Normal 2 3 4 3 3 3 3 3" xfId="24051"/>
    <cellStyle name="Normal 2 3 4 3 3 3 4" xfId="34262"/>
    <cellStyle name="Normal 2 3 4 3 3 3 5" xfId="19038"/>
    <cellStyle name="Normal 2 3 4 3 3 4" xfId="5589"/>
    <cellStyle name="Normal 2 3 4 3 3 4 2" xfId="15641"/>
    <cellStyle name="Normal 2 3 4 3 3 4 2 2" xfId="45963"/>
    <cellStyle name="Normal 2 3 4 3 3 4 2 3" xfId="30739"/>
    <cellStyle name="Normal 2 3 4 3 3 4 3" xfId="10621"/>
    <cellStyle name="Normal 2 3 4 3 3 4 3 2" xfId="40946"/>
    <cellStyle name="Normal 2 3 4 3 3 4 3 3" xfId="25722"/>
    <cellStyle name="Normal 2 3 4 3 3 4 4" xfId="35933"/>
    <cellStyle name="Normal 2 3 4 3 3 4 5" xfId="20709"/>
    <cellStyle name="Normal 2 3 4 3 3 5" xfId="12299"/>
    <cellStyle name="Normal 2 3 4 3 3 5 2" xfId="42621"/>
    <cellStyle name="Normal 2 3 4 3 3 5 3" xfId="27397"/>
    <cellStyle name="Normal 2 3 4 3 3 6" xfId="7278"/>
    <cellStyle name="Normal 2 3 4 3 3 6 2" xfId="37604"/>
    <cellStyle name="Normal 2 3 4 3 3 6 3" xfId="22380"/>
    <cellStyle name="Normal 2 3 4 3 3 7" xfId="32592"/>
    <cellStyle name="Normal 2 3 4 3 3 8" xfId="17367"/>
    <cellStyle name="Normal 2 3 4 3 4" xfId="2625"/>
    <cellStyle name="Normal 2 3 4 3 4 2" xfId="4315"/>
    <cellStyle name="Normal 2 3 4 3 4 2 2" xfId="14388"/>
    <cellStyle name="Normal 2 3 4 3 4 2 2 2" xfId="44710"/>
    <cellStyle name="Normal 2 3 4 3 4 2 2 3" xfId="29486"/>
    <cellStyle name="Normal 2 3 4 3 4 2 3" xfId="9368"/>
    <cellStyle name="Normal 2 3 4 3 4 2 3 2" xfId="39693"/>
    <cellStyle name="Normal 2 3 4 3 4 2 3 3" xfId="24469"/>
    <cellStyle name="Normal 2 3 4 3 4 2 4" xfId="34680"/>
    <cellStyle name="Normal 2 3 4 3 4 2 5" xfId="19456"/>
    <cellStyle name="Normal 2 3 4 3 4 3" xfId="6007"/>
    <cellStyle name="Normal 2 3 4 3 4 3 2" xfId="16059"/>
    <cellStyle name="Normal 2 3 4 3 4 3 2 2" xfId="46381"/>
    <cellStyle name="Normal 2 3 4 3 4 3 2 3" xfId="31157"/>
    <cellStyle name="Normal 2 3 4 3 4 3 3" xfId="11039"/>
    <cellStyle name="Normal 2 3 4 3 4 3 3 2" xfId="41364"/>
    <cellStyle name="Normal 2 3 4 3 4 3 3 3" xfId="26140"/>
    <cellStyle name="Normal 2 3 4 3 4 3 4" xfId="36351"/>
    <cellStyle name="Normal 2 3 4 3 4 3 5" xfId="21127"/>
    <cellStyle name="Normal 2 3 4 3 4 4" xfId="12717"/>
    <cellStyle name="Normal 2 3 4 3 4 4 2" xfId="43039"/>
    <cellStyle name="Normal 2 3 4 3 4 4 3" xfId="27815"/>
    <cellStyle name="Normal 2 3 4 3 4 5" xfId="7696"/>
    <cellStyle name="Normal 2 3 4 3 4 5 2" xfId="38022"/>
    <cellStyle name="Normal 2 3 4 3 4 5 3" xfId="22798"/>
    <cellStyle name="Normal 2 3 4 3 4 6" xfId="33010"/>
    <cellStyle name="Normal 2 3 4 3 4 7" xfId="17785"/>
    <cellStyle name="Normal 2 3 4 3 5" xfId="3478"/>
    <cellStyle name="Normal 2 3 4 3 5 2" xfId="13552"/>
    <cellStyle name="Normal 2 3 4 3 5 2 2" xfId="43874"/>
    <cellStyle name="Normal 2 3 4 3 5 2 3" xfId="28650"/>
    <cellStyle name="Normal 2 3 4 3 5 3" xfId="8532"/>
    <cellStyle name="Normal 2 3 4 3 5 3 2" xfId="38857"/>
    <cellStyle name="Normal 2 3 4 3 5 3 3" xfId="23633"/>
    <cellStyle name="Normal 2 3 4 3 5 4" xfId="33844"/>
    <cellStyle name="Normal 2 3 4 3 5 5" xfId="18620"/>
    <cellStyle name="Normal 2 3 4 3 6" xfId="5171"/>
    <cellStyle name="Normal 2 3 4 3 6 2" xfId="15223"/>
    <cellStyle name="Normal 2 3 4 3 6 2 2" xfId="45545"/>
    <cellStyle name="Normal 2 3 4 3 6 2 3" xfId="30321"/>
    <cellStyle name="Normal 2 3 4 3 6 3" xfId="10203"/>
    <cellStyle name="Normal 2 3 4 3 6 3 2" xfId="40528"/>
    <cellStyle name="Normal 2 3 4 3 6 3 3" xfId="25304"/>
    <cellStyle name="Normal 2 3 4 3 6 4" xfId="35515"/>
    <cellStyle name="Normal 2 3 4 3 6 5" xfId="20291"/>
    <cellStyle name="Normal 2 3 4 3 7" xfId="11881"/>
    <cellStyle name="Normal 2 3 4 3 7 2" xfId="42203"/>
    <cellStyle name="Normal 2 3 4 3 7 3" xfId="26979"/>
    <cellStyle name="Normal 2 3 4 3 8" xfId="6860"/>
    <cellStyle name="Normal 2 3 4 3 8 2" xfId="37186"/>
    <cellStyle name="Normal 2 3 4 3 8 3" xfId="21962"/>
    <cellStyle name="Normal 2 3 4 3 9" xfId="32175"/>
    <cellStyle name="Normal 2 3 4 4" xfId="1885"/>
    <cellStyle name="Normal 2 3 4 4 2" xfId="2308"/>
    <cellStyle name="Normal 2 3 4 4 2 2" xfId="3147"/>
    <cellStyle name="Normal 2 3 4 4 2 2 2" xfId="4837"/>
    <cellStyle name="Normal 2 3 4 4 2 2 2 2" xfId="14910"/>
    <cellStyle name="Normal 2 3 4 4 2 2 2 2 2" xfId="45232"/>
    <cellStyle name="Normal 2 3 4 4 2 2 2 2 3" xfId="30008"/>
    <cellStyle name="Normal 2 3 4 4 2 2 2 3" xfId="9890"/>
    <cellStyle name="Normal 2 3 4 4 2 2 2 3 2" xfId="40215"/>
    <cellStyle name="Normal 2 3 4 4 2 2 2 3 3" xfId="24991"/>
    <cellStyle name="Normal 2 3 4 4 2 2 2 4" xfId="35202"/>
    <cellStyle name="Normal 2 3 4 4 2 2 2 5" xfId="19978"/>
    <cellStyle name="Normal 2 3 4 4 2 2 3" xfId="6529"/>
    <cellStyle name="Normal 2 3 4 4 2 2 3 2" xfId="16581"/>
    <cellStyle name="Normal 2 3 4 4 2 2 3 2 2" xfId="46903"/>
    <cellStyle name="Normal 2 3 4 4 2 2 3 2 3" xfId="31679"/>
    <cellStyle name="Normal 2 3 4 4 2 2 3 3" xfId="11561"/>
    <cellStyle name="Normal 2 3 4 4 2 2 3 3 2" xfId="41886"/>
    <cellStyle name="Normal 2 3 4 4 2 2 3 3 3" xfId="26662"/>
    <cellStyle name="Normal 2 3 4 4 2 2 3 4" xfId="36873"/>
    <cellStyle name="Normal 2 3 4 4 2 2 3 5" xfId="21649"/>
    <cellStyle name="Normal 2 3 4 4 2 2 4" xfId="13239"/>
    <cellStyle name="Normal 2 3 4 4 2 2 4 2" xfId="43561"/>
    <cellStyle name="Normal 2 3 4 4 2 2 4 3" xfId="28337"/>
    <cellStyle name="Normal 2 3 4 4 2 2 5" xfId="8218"/>
    <cellStyle name="Normal 2 3 4 4 2 2 5 2" xfId="38544"/>
    <cellStyle name="Normal 2 3 4 4 2 2 5 3" xfId="23320"/>
    <cellStyle name="Normal 2 3 4 4 2 2 6" xfId="33532"/>
    <cellStyle name="Normal 2 3 4 4 2 2 7" xfId="18307"/>
    <cellStyle name="Normal 2 3 4 4 2 3" xfId="4000"/>
    <cellStyle name="Normal 2 3 4 4 2 3 2" xfId="14074"/>
    <cellStyle name="Normal 2 3 4 4 2 3 2 2" xfId="44396"/>
    <cellStyle name="Normal 2 3 4 4 2 3 2 3" xfId="29172"/>
    <cellStyle name="Normal 2 3 4 4 2 3 3" xfId="9054"/>
    <cellStyle name="Normal 2 3 4 4 2 3 3 2" xfId="39379"/>
    <cellStyle name="Normal 2 3 4 4 2 3 3 3" xfId="24155"/>
    <cellStyle name="Normal 2 3 4 4 2 3 4" xfId="34366"/>
    <cellStyle name="Normal 2 3 4 4 2 3 5" xfId="19142"/>
    <cellStyle name="Normal 2 3 4 4 2 4" xfId="5693"/>
    <cellStyle name="Normal 2 3 4 4 2 4 2" xfId="15745"/>
    <cellStyle name="Normal 2 3 4 4 2 4 2 2" xfId="46067"/>
    <cellStyle name="Normal 2 3 4 4 2 4 2 3" xfId="30843"/>
    <cellStyle name="Normal 2 3 4 4 2 4 3" xfId="10725"/>
    <cellStyle name="Normal 2 3 4 4 2 4 3 2" xfId="41050"/>
    <cellStyle name="Normal 2 3 4 4 2 4 3 3" xfId="25826"/>
    <cellStyle name="Normal 2 3 4 4 2 4 4" xfId="36037"/>
    <cellStyle name="Normal 2 3 4 4 2 4 5" xfId="20813"/>
    <cellStyle name="Normal 2 3 4 4 2 5" xfId="12403"/>
    <cellStyle name="Normal 2 3 4 4 2 5 2" xfId="42725"/>
    <cellStyle name="Normal 2 3 4 4 2 5 3" xfId="27501"/>
    <cellStyle name="Normal 2 3 4 4 2 6" xfId="7382"/>
    <cellStyle name="Normal 2 3 4 4 2 6 2" xfId="37708"/>
    <cellStyle name="Normal 2 3 4 4 2 6 3" xfId="22484"/>
    <cellStyle name="Normal 2 3 4 4 2 7" xfId="32696"/>
    <cellStyle name="Normal 2 3 4 4 2 8" xfId="17471"/>
    <cellStyle name="Normal 2 3 4 4 3" xfId="2729"/>
    <cellStyle name="Normal 2 3 4 4 3 2" xfId="4419"/>
    <cellStyle name="Normal 2 3 4 4 3 2 2" xfId="14492"/>
    <cellStyle name="Normal 2 3 4 4 3 2 2 2" xfId="44814"/>
    <cellStyle name="Normal 2 3 4 4 3 2 2 3" xfId="29590"/>
    <cellStyle name="Normal 2 3 4 4 3 2 3" xfId="9472"/>
    <cellStyle name="Normal 2 3 4 4 3 2 3 2" xfId="39797"/>
    <cellStyle name="Normal 2 3 4 4 3 2 3 3" xfId="24573"/>
    <cellStyle name="Normal 2 3 4 4 3 2 4" xfId="34784"/>
    <cellStyle name="Normal 2 3 4 4 3 2 5" xfId="19560"/>
    <cellStyle name="Normal 2 3 4 4 3 3" xfId="6111"/>
    <cellStyle name="Normal 2 3 4 4 3 3 2" xfId="16163"/>
    <cellStyle name="Normal 2 3 4 4 3 3 2 2" xfId="46485"/>
    <cellStyle name="Normal 2 3 4 4 3 3 2 3" xfId="31261"/>
    <cellStyle name="Normal 2 3 4 4 3 3 3" xfId="11143"/>
    <cellStyle name="Normal 2 3 4 4 3 3 3 2" xfId="41468"/>
    <cellStyle name="Normal 2 3 4 4 3 3 3 3" xfId="26244"/>
    <cellStyle name="Normal 2 3 4 4 3 3 4" xfId="36455"/>
    <cellStyle name="Normal 2 3 4 4 3 3 5" xfId="21231"/>
    <cellStyle name="Normal 2 3 4 4 3 4" xfId="12821"/>
    <cellStyle name="Normal 2 3 4 4 3 4 2" xfId="43143"/>
    <cellStyle name="Normal 2 3 4 4 3 4 3" xfId="27919"/>
    <cellStyle name="Normal 2 3 4 4 3 5" xfId="7800"/>
    <cellStyle name="Normal 2 3 4 4 3 5 2" xfId="38126"/>
    <cellStyle name="Normal 2 3 4 4 3 5 3" xfId="22902"/>
    <cellStyle name="Normal 2 3 4 4 3 6" xfId="33114"/>
    <cellStyle name="Normal 2 3 4 4 3 7" xfId="17889"/>
    <cellStyle name="Normal 2 3 4 4 4" xfId="3582"/>
    <cellStyle name="Normal 2 3 4 4 4 2" xfId="13656"/>
    <cellStyle name="Normal 2 3 4 4 4 2 2" xfId="43978"/>
    <cellStyle name="Normal 2 3 4 4 4 2 3" xfId="28754"/>
    <cellStyle name="Normal 2 3 4 4 4 3" xfId="8636"/>
    <cellStyle name="Normal 2 3 4 4 4 3 2" xfId="38961"/>
    <cellStyle name="Normal 2 3 4 4 4 3 3" xfId="23737"/>
    <cellStyle name="Normal 2 3 4 4 4 4" xfId="33948"/>
    <cellStyle name="Normal 2 3 4 4 4 5" xfId="18724"/>
    <cellStyle name="Normal 2 3 4 4 5" xfId="5275"/>
    <cellStyle name="Normal 2 3 4 4 5 2" xfId="15327"/>
    <cellStyle name="Normal 2 3 4 4 5 2 2" xfId="45649"/>
    <cellStyle name="Normal 2 3 4 4 5 2 3" xfId="30425"/>
    <cellStyle name="Normal 2 3 4 4 5 3" xfId="10307"/>
    <cellStyle name="Normal 2 3 4 4 5 3 2" xfId="40632"/>
    <cellStyle name="Normal 2 3 4 4 5 3 3" xfId="25408"/>
    <cellStyle name="Normal 2 3 4 4 5 4" xfId="35619"/>
    <cellStyle name="Normal 2 3 4 4 5 5" xfId="20395"/>
    <cellStyle name="Normal 2 3 4 4 6" xfId="11985"/>
    <cellStyle name="Normal 2 3 4 4 6 2" xfId="42307"/>
    <cellStyle name="Normal 2 3 4 4 6 3" xfId="27083"/>
    <cellStyle name="Normal 2 3 4 4 7" xfId="6964"/>
    <cellStyle name="Normal 2 3 4 4 7 2" xfId="37290"/>
    <cellStyle name="Normal 2 3 4 4 7 3" xfId="22066"/>
    <cellStyle name="Normal 2 3 4 4 8" xfId="32278"/>
    <cellStyle name="Normal 2 3 4 4 9" xfId="17053"/>
    <cellStyle name="Normal 2 3 4 5" xfId="2098"/>
    <cellStyle name="Normal 2 3 4 5 2" xfId="2939"/>
    <cellStyle name="Normal 2 3 4 5 2 2" xfId="4629"/>
    <cellStyle name="Normal 2 3 4 5 2 2 2" xfId="14702"/>
    <cellStyle name="Normal 2 3 4 5 2 2 2 2" xfId="45024"/>
    <cellStyle name="Normal 2 3 4 5 2 2 2 3" xfId="29800"/>
    <cellStyle name="Normal 2 3 4 5 2 2 3" xfId="9682"/>
    <cellStyle name="Normal 2 3 4 5 2 2 3 2" xfId="40007"/>
    <cellStyle name="Normal 2 3 4 5 2 2 3 3" xfId="24783"/>
    <cellStyle name="Normal 2 3 4 5 2 2 4" xfId="34994"/>
    <cellStyle name="Normal 2 3 4 5 2 2 5" xfId="19770"/>
    <cellStyle name="Normal 2 3 4 5 2 3" xfId="6321"/>
    <cellStyle name="Normal 2 3 4 5 2 3 2" xfId="16373"/>
    <cellStyle name="Normal 2 3 4 5 2 3 2 2" xfId="46695"/>
    <cellStyle name="Normal 2 3 4 5 2 3 2 3" xfId="31471"/>
    <cellStyle name="Normal 2 3 4 5 2 3 3" xfId="11353"/>
    <cellStyle name="Normal 2 3 4 5 2 3 3 2" xfId="41678"/>
    <cellStyle name="Normal 2 3 4 5 2 3 3 3" xfId="26454"/>
    <cellStyle name="Normal 2 3 4 5 2 3 4" xfId="36665"/>
    <cellStyle name="Normal 2 3 4 5 2 3 5" xfId="21441"/>
    <cellStyle name="Normal 2 3 4 5 2 4" xfId="13031"/>
    <cellStyle name="Normal 2 3 4 5 2 4 2" xfId="43353"/>
    <cellStyle name="Normal 2 3 4 5 2 4 3" xfId="28129"/>
    <cellStyle name="Normal 2 3 4 5 2 5" xfId="8010"/>
    <cellStyle name="Normal 2 3 4 5 2 5 2" xfId="38336"/>
    <cellStyle name="Normal 2 3 4 5 2 5 3" xfId="23112"/>
    <cellStyle name="Normal 2 3 4 5 2 6" xfId="33324"/>
    <cellStyle name="Normal 2 3 4 5 2 7" xfId="18099"/>
    <cellStyle name="Normal 2 3 4 5 3" xfId="3792"/>
    <cellStyle name="Normal 2 3 4 5 3 2" xfId="13866"/>
    <cellStyle name="Normal 2 3 4 5 3 2 2" xfId="44188"/>
    <cellStyle name="Normal 2 3 4 5 3 2 3" xfId="28964"/>
    <cellStyle name="Normal 2 3 4 5 3 3" xfId="8846"/>
    <cellStyle name="Normal 2 3 4 5 3 3 2" xfId="39171"/>
    <cellStyle name="Normal 2 3 4 5 3 3 3" xfId="23947"/>
    <cellStyle name="Normal 2 3 4 5 3 4" xfId="34158"/>
    <cellStyle name="Normal 2 3 4 5 3 5" xfId="18934"/>
    <cellStyle name="Normal 2 3 4 5 4" xfId="5485"/>
    <cellStyle name="Normal 2 3 4 5 4 2" xfId="15537"/>
    <cellStyle name="Normal 2 3 4 5 4 2 2" xfId="45859"/>
    <cellStyle name="Normal 2 3 4 5 4 2 3" xfId="30635"/>
    <cellStyle name="Normal 2 3 4 5 4 3" xfId="10517"/>
    <cellStyle name="Normal 2 3 4 5 4 3 2" xfId="40842"/>
    <cellStyle name="Normal 2 3 4 5 4 3 3" xfId="25618"/>
    <cellStyle name="Normal 2 3 4 5 4 4" xfId="35829"/>
    <cellStyle name="Normal 2 3 4 5 4 5" xfId="20605"/>
    <cellStyle name="Normal 2 3 4 5 5" xfId="12195"/>
    <cellStyle name="Normal 2 3 4 5 5 2" xfId="42517"/>
    <cellStyle name="Normal 2 3 4 5 5 3" xfId="27293"/>
    <cellStyle name="Normal 2 3 4 5 6" xfId="7174"/>
    <cellStyle name="Normal 2 3 4 5 6 2" xfId="37500"/>
    <cellStyle name="Normal 2 3 4 5 6 3" xfId="22276"/>
    <cellStyle name="Normal 2 3 4 5 7" xfId="32488"/>
    <cellStyle name="Normal 2 3 4 5 8" xfId="17263"/>
    <cellStyle name="Normal 2 3 4 6" xfId="2519"/>
    <cellStyle name="Normal 2 3 4 6 2" xfId="4211"/>
    <cellStyle name="Normal 2 3 4 6 2 2" xfId="14284"/>
    <cellStyle name="Normal 2 3 4 6 2 2 2" xfId="44606"/>
    <cellStyle name="Normal 2 3 4 6 2 2 3" xfId="29382"/>
    <cellStyle name="Normal 2 3 4 6 2 3" xfId="9264"/>
    <cellStyle name="Normal 2 3 4 6 2 3 2" xfId="39589"/>
    <cellStyle name="Normal 2 3 4 6 2 3 3" xfId="24365"/>
    <cellStyle name="Normal 2 3 4 6 2 4" xfId="34576"/>
    <cellStyle name="Normal 2 3 4 6 2 5" xfId="19352"/>
    <cellStyle name="Normal 2 3 4 6 3" xfId="5903"/>
    <cellStyle name="Normal 2 3 4 6 3 2" xfId="15955"/>
    <cellStyle name="Normal 2 3 4 6 3 2 2" xfId="46277"/>
    <cellStyle name="Normal 2 3 4 6 3 2 3" xfId="31053"/>
    <cellStyle name="Normal 2 3 4 6 3 3" xfId="10935"/>
    <cellStyle name="Normal 2 3 4 6 3 3 2" xfId="41260"/>
    <cellStyle name="Normal 2 3 4 6 3 3 3" xfId="26036"/>
    <cellStyle name="Normal 2 3 4 6 3 4" xfId="36247"/>
    <cellStyle name="Normal 2 3 4 6 3 5" xfId="21023"/>
    <cellStyle name="Normal 2 3 4 6 4" xfId="12613"/>
    <cellStyle name="Normal 2 3 4 6 4 2" xfId="42935"/>
    <cellStyle name="Normal 2 3 4 6 4 3" xfId="27711"/>
    <cellStyle name="Normal 2 3 4 6 5" xfId="7592"/>
    <cellStyle name="Normal 2 3 4 6 5 2" xfId="37918"/>
    <cellStyle name="Normal 2 3 4 6 5 3" xfId="22694"/>
    <cellStyle name="Normal 2 3 4 6 6" xfId="32906"/>
    <cellStyle name="Normal 2 3 4 6 7" xfId="17681"/>
    <cellStyle name="Normal 2 3 4 7" xfId="3370"/>
    <cellStyle name="Normal 2 3 4 7 2" xfId="13448"/>
    <cellStyle name="Normal 2 3 4 7 2 2" xfId="43770"/>
    <cellStyle name="Normal 2 3 4 7 2 3" xfId="28546"/>
    <cellStyle name="Normal 2 3 4 7 3" xfId="8428"/>
    <cellStyle name="Normal 2 3 4 7 3 2" xfId="38753"/>
    <cellStyle name="Normal 2 3 4 7 3 3" xfId="23529"/>
    <cellStyle name="Normal 2 3 4 7 4" xfId="33740"/>
    <cellStyle name="Normal 2 3 4 7 5" xfId="18516"/>
    <cellStyle name="Normal 2 3 4 8" xfId="5064"/>
    <cellStyle name="Normal 2 3 4 8 2" xfId="15119"/>
    <cellStyle name="Normal 2 3 4 8 2 2" xfId="45441"/>
    <cellStyle name="Normal 2 3 4 8 2 3" xfId="30217"/>
    <cellStyle name="Normal 2 3 4 8 3" xfId="10099"/>
    <cellStyle name="Normal 2 3 4 8 3 2" xfId="40424"/>
    <cellStyle name="Normal 2 3 4 8 3 3" xfId="25200"/>
    <cellStyle name="Normal 2 3 4 8 4" xfId="35411"/>
    <cellStyle name="Normal 2 3 4 8 5" xfId="20187"/>
    <cellStyle name="Normal 2 3 4 9" xfId="11775"/>
    <cellStyle name="Normal 2 3 4 9 2" xfId="42099"/>
    <cellStyle name="Normal 2 3 4 9 3" xfId="26875"/>
    <cellStyle name="Normal 2 3 5" xfId="1426"/>
    <cellStyle name="Normal 2 3 5 10" xfId="6755"/>
    <cellStyle name="Normal 2 3 5 10 2" xfId="37083"/>
    <cellStyle name="Normal 2 3 5 10 3" xfId="21859"/>
    <cellStyle name="Normal 2 3 5 11" xfId="32074"/>
    <cellStyle name="Normal 2 3 5 12" xfId="16844"/>
    <cellStyle name="Normal 2 3 5 13" xfId="47283"/>
    <cellStyle name="Normal 2 3 5 2" xfId="1719"/>
    <cellStyle name="Normal 2 3 5 2 10" xfId="32126"/>
    <cellStyle name="Normal 2 3 5 2 11" xfId="16898"/>
    <cellStyle name="Normal 2 3 5 2 2" xfId="1827"/>
    <cellStyle name="Normal 2 3 5 2 2 10" xfId="17002"/>
    <cellStyle name="Normal 2 3 5 2 2 2" xfId="2044"/>
    <cellStyle name="Normal 2 3 5 2 2 2 2" xfId="2465"/>
    <cellStyle name="Normal 2 3 5 2 2 2 2 2" xfId="3304"/>
    <cellStyle name="Normal 2 3 5 2 2 2 2 2 2" xfId="4994"/>
    <cellStyle name="Normal 2 3 5 2 2 2 2 2 2 2" xfId="15067"/>
    <cellStyle name="Normal 2 3 5 2 2 2 2 2 2 2 2" xfId="45389"/>
    <cellStyle name="Normal 2 3 5 2 2 2 2 2 2 2 3" xfId="30165"/>
    <cellStyle name="Normal 2 3 5 2 2 2 2 2 2 3" xfId="10047"/>
    <cellStyle name="Normal 2 3 5 2 2 2 2 2 2 3 2" xfId="40372"/>
    <cellStyle name="Normal 2 3 5 2 2 2 2 2 2 3 3" xfId="25148"/>
    <cellStyle name="Normal 2 3 5 2 2 2 2 2 2 4" xfId="35359"/>
    <cellStyle name="Normal 2 3 5 2 2 2 2 2 2 5" xfId="20135"/>
    <cellStyle name="Normal 2 3 5 2 2 2 2 2 3" xfId="6686"/>
    <cellStyle name="Normal 2 3 5 2 2 2 2 2 3 2" xfId="16738"/>
    <cellStyle name="Normal 2 3 5 2 2 2 2 2 3 2 2" xfId="47060"/>
    <cellStyle name="Normal 2 3 5 2 2 2 2 2 3 2 3" xfId="31836"/>
    <cellStyle name="Normal 2 3 5 2 2 2 2 2 3 3" xfId="11718"/>
    <cellStyle name="Normal 2 3 5 2 2 2 2 2 3 3 2" xfId="42043"/>
    <cellStyle name="Normal 2 3 5 2 2 2 2 2 3 3 3" xfId="26819"/>
    <cellStyle name="Normal 2 3 5 2 2 2 2 2 3 4" xfId="37030"/>
    <cellStyle name="Normal 2 3 5 2 2 2 2 2 3 5" xfId="21806"/>
    <cellStyle name="Normal 2 3 5 2 2 2 2 2 4" xfId="13396"/>
    <cellStyle name="Normal 2 3 5 2 2 2 2 2 4 2" xfId="43718"/>
    <cellStyle name="Normal 2 3 5 2 2 2 2 2 4 3" xfId="28494"/>
    <cellStyle name="Normal 2 3 5 2 2 2 2 2 5" xfId="8375"/>
    <cellStyle name="Normal 2 3 5 2 2 2 2 2 5 2" xfId="38701"/>
    <cellStyle name="Normal 2 3 5 2 2 2 2 2 5 3" xfId="23477"/>
    <cellStyle name="Normal 2 3 5 2 2 2 2 2 6" xfId="33689"/>
    <cellStyle name="Normal 2 3 5 2 2 2 2 2 7" xfId="18464"/>
    <cellStyle name="Normal 2 3 5 2 2 2 2 3" xfId="4157"/>
    <cellStyle name="Normal 2 3 5 2 2 2 2 3 2" xfId="14231"/>
    <cellStyle name="Normal 2 3 5 2 2 2 2 3 2 2" xfId="44553"/>
    <cellStyle name="Normal 2 3 5 2 2 2 2 3 2 3" xfId="29329"/>
    <cellStyle name="Normal 2 3 5 2 2 2 2 3 3" xfId="9211"/>
    <cellStyle name="Normal 2 3 5 2 2 2 2 3 3 2" xfId="39536"/>
    <cellStyle name="Normal 2 3 5 2 2 2 2 3 3 3" xfId="24312"/>
    <cellStyle name="Normal 2 3 5 2 2 2 2 3 4" xfId="34523"/>
    <cellStyle name="Normal 2 3 5 2 2 2 2 3 5" xfId="19299"/>
    <cellStyle name="Normal 2 3 5 2 2 2 2 4" xfId="5850"/>
    <cellStyle name="Normal 2 3 5 2 2 2 2 4 2" xfId="15902"/>
    <cellStyle name="Normal 2 3 5 2 2 2 2 4 2 2" xfId="46224"/>
    <cellStyle name="Normal 2 3 5 2 2 2 2 4 2 3" xfId="31000"/>
    <cellStyle name="Normal 2 3 5 2 2 2 2 4 3" xfId="10882"/>
    <cellStyle name="Normal 2 3 5 2 2 2 2 4 3 2" xfId="41207"/>
    <cellStyle name="Normal 2 3 5 2 2 2 2 4 3 3" xfId="25983"/>
    <cellStyle name="Normal 2 3 5 2 2 2 2 4 4" xfId="36194"/>
    <cellStyle name="Normal 2 3 5 2 2 2 2 4 5" xfId="20970"/>
    <cellStyle name="Normal 2 3 5 2 2 2 2 5" xfId="12560"/>
    <cellStyle name="Normal 2 3 5 2 2 2 2 5 2" xfId="42882"/>
    <cellStyle name="Normal 2 3 5 2 2 2 2 5 3" xfId="27658"/>
    <cellStyle name="Normal 2 3 5 2 2 2 2 6" xfId="7539"/>
    <cellStyle name="Normal 2 3 5 2 2 2 2 6 2" xfId="37865"/>
    <cellStyle name="Normal 2 3 5 2 2 2 2 6 3" xfId="22641"/>
    <cellStyle name="Normal 2 3 5 2 2 2 2 7" xfId="32853"/>
    <cellStyle name="Normal 2 3 5 2 2 2 2 8" xfId="17628"/>
    <cellStyle name="Normal 2 3 5 2 2 2 3" xfId="2886"/>
    <cellStyle name="Normal 2 3 5 2 2 2 3 2" xfId="4576"/>
    <cellStyle name="Normal 2 3 5 2 2 2 3 2 2" xfId="14649"/>
    <cellStyle name="Normal 2 3 5 2 2 2 3 2 2 2" xfId="44971"/>
    <cellStyle name="Normal 2 3 5 2 2 2 3 2 2 3" xfId="29747"/>
    <cellStyle name="Normal 2 3 5 2 2 2 3 2 3" xfId="9629"/>
    <cellStyle name="Normal 2 3 5 2 2 2 3 2 3 2" xfId="39954"/>
    <cellStyle name="Normal 2 3 5 2 2 2 3 2 3 3" xfId="24730"/>
    <cellStyle name="Normal 2 3 5 2 2 2 3 2 4" xfId="34941"/>
    <cellStyle name="Normal 2 3 5 2 2 2 3 2 5" xfId="19717"/>
    <cellStyle name="Normal 2 3 5 2 2 2 3 3" xfId="6268"/>
    <cellStyle name="Normal 2 3 5 2 2 2 3 3 2" xfId="16320"/>
    <cellStyle name="Normal 2 3 5 2 2 2 3 3 2 2" xfId="46642"/>
    <cellStyle name="Normal 2 3 5 2 2 2 3 3 2 3" xfId="31418"/>
    <cellStyle name="Normal 2 3 5 2 2 2 3 3 3" xfId="11300"/>
    <cellStyle name="Normal 2 3 5 2 2 2 3 3 3 2" xfId="41625"/>
    <cellStyle name="Normal 2 3 5 2 2 2 3 3 3 3" xfId="26401"/>
    <cellStyle name="Normal 2 3 5 2 2 2 3 3 4" xfId="36612"/>
    <cellStyle name="Normal 2 3 5 2 2 2 3 3 5" xfId="21388"/>
    <cellStyle name="Normal 2 3 5 2 2 2 3 4" xfId="12978"/>
    <cellStyle name="Normal 2 3 5 2 2 2 3 4 2" xfId="43300"/>
    <cellStyle name="Normal 2 3 5 2 2 2 3 4 3" xfId="28076"/>
    <cellStyle name="Normal 2 3 5 2 2 2 3 5" xfId="7957"/>
    <cellStyle name="Normal 2 3 5 2 2 2 3 5 2" xfId="38283"/>
    <cellStyle name="Normal 2 3 5 2 2 2 3 5 3" xfId="23059"/>
    <cellStyle name="Normal 2 3 5 2 2 2 3 6" xfId="33271"/>
    <cellStyle name="Normal 2 3 5 2 2 2 3 7" xfId="18046"/>
    <cellStyle name="Normal 2 3 5 2 2 2 4" xfId="3739"/>
    <cellStyle name="Normal 2 3 5 2 2 2 4 2" xfId="13813"/>
    <cellStyle name="Normal 2 3 5 2 2 2 4 2 2" xfId="44135"/>
    <cellStyle name="Normal 2 3 5 2 2 2 4 2 3" xfId="28911"/>
    <cellStyle name="Normal 2 3 5 2 2 2 4 3" xfId="8793"/>
    <cellStyle name="Normal 2 3 5 2 2 2 4 3 2" xfId="39118"/>
    <cellStyle name="Normal 2 3 5 2 2 2 4 3 3" xfId="23894"/>
    <cellStyle name="Normal 2 3 5 2 2 2 4 4" xfId="34105"/>
    <cellStyle name="Normal 2 3 5 2 2 2 4 5" xfId="18881"/>
    <cellStyle name="Normal 2 3 5 2 2 2 5" xfId="5432"/>
    <cellStyle name="Normal 2 3 5 2 2 2 5 2" xfId="15484"/>
    <cellStyle name="Normal 2 3 5 2 2 2 5 2 2" xfId="45806"/>
    <cellStyle name="Normal 2 3 5 2 2 2 5 2 3" xfId="30582"/>
    <cellStyle name="Normal 2 3 5 2 2 2 5 3" xfId="10464"/>
    <cellStyle name="Normal 2 3 5 2 2 2 5 3 2" xfId="40789"/>
    <cellStyle name="Normal 2 3 5 2 2 2 5 3 3" xfId="25565"/>
    <cellStyle name="Normal 2 3 5 2 2 2 5 4" xfId="35776"/>
    <cellStyle name="Normal 2 3 5 2 2 2 5 5" xfId="20552"/>
    <cellStyle name="Normal 2 3 5 2 2 2 6" xfId="12142"/>
    <cellStyle name="Normal 2 3 5 2 2 2 6 2" xfId="42464"/>
    <cellStyle name="Normal 2 3 5 2 2 2 6 3" xfId="27240"/>
    <cellStyle name="Normal 2 3 5 2 2 2 7" xfId="7121"/>
    <cellStyle name="Normal 2 3 5 2 2 2 7 2" xfId="37447"/>
    <cellStyle name="Normal 2 3 5 2 2 2 7 3" xfId="22223"/>
    <cellStyle name="Normal 2 3 5 2 2 2 8" xfId="32435"/>
    <cellStyle name="Normal 2 3 5 2 2 2 9" xfId="17210"/>
    <cellStyle name="Normal 2 3 5 2 2 3" xfId="2257"/>
    <cellStyle name="Normal 2 3 5 2 2 3 2" xfId="3096"/>
    <cellStyle name="Normal 2 3 5 2 2 3 2 2" xfId="4786"/>
    <cellStyle name="Normal 2 3 5 2 2 3 2 2 2" xfId="14859"/>
    <cellStyle name="Normal 2 3 5 2 2 3 2 2 2 2" xfId="45181"/>
    <cellStyle name="Normal 2 3 5 2 2 3 2 2 2 3" xfId="29957"/>
    <cellStyle name="Normal 2 3 5 2 2 3 2 2 3" xfId="9839"/>
    <cellStyle name="Normal 2 3 5 2 2 3 2 2 3 2" xfId="40164"/>
    <cellStyle name="Normal 2 3 5 2 2 3 2 2 3 3" xfId="24940"/>
    <cellStyle name="Normal 2 3 5 2 2 3 2 2 4" xfId="35151"/>
    <cellStyle name="Normal 2 3 5 2 2 3 2 2 5" xfId="19927"/>
    <cellStyle name="Normal 2 3 5 2 2 3 2 3" xfId="6478"/>
    <cellStyle name="Normal 2 3 5 2 2 3 2 3 2" xfId="16530"/>
    <cellStyle name="Normal 2 3 5 2 2 3 2 3 2 2" xfId="46852"/>
    <cellStyle name="Normal 2 3 5 2 2 3 2 3 2 3" xfId="31628"/>
    <cellStyle name="Normal 2 3 5 2 2 3 2 3 3" xfId="11510"/>
    <cellStyle name="Normal 2 3 5 2 2 3 2 3 3 2" xfId="41835"/>
    <cellStyle name="Normal 2 3 5 2 2 3 2 3 3 3" xfId="26611"/>
    <cellStyle name="Normal 2 3 5 2 2 3 2 3 4" xfId="36822"/>
    <cellStyle name="Normal 2 3 5 2 2 3 2 3 5" xfId="21598"/>
    <cellStyle name="Normal 2 3 5 2 2 3 2 4" xfId="13188"/>
    <cellStyle name="Normal 2 3 5 2 2 3 2 4 2" xfId="43510"/>
    <cellStyle name="Normal 2 3 5 2 2 3 2 4 3" xfId="28286"/>
    <cellStyle name="Normal 2 3 5 2 2 3 2 5" xfId="8167"/>
    <cellStyle name="Normal 2 3 5 2 2 3 2 5 2" xfId="38493"/>
    <cellStyle name="Normal 2 3 5 2 2 3 2 5 3" xfId="23269"/>
    <cellStyle name="Normal 2 3 5 2 2 3 2 6" xfId="33481"/>
    <cellStyle name="Normal 2 3 5 2 2 3 2 7" xfId="18256"/>
    <cellStyle name="Normal 2 3 5 2 2 3 3" xfId="3949"/>
    <cellStyle name="Normal 2 3 5 2 2 3 3 2" xfId="14023"/>
    <cellStyle name="Normal 2 3 5 2 2 3 3 2 2" xfId="44345"/>
    <cellStyle name="Normal 2 3 5 2 2 3 3 2 3" xfId="29121"/>
    <cellStyle name="Normal 2 3 5 2 2 3 3 3" xfId="9003"/>
    <cellStyle name="Normal 2 3 5 2 2 3 3 3 2" xfId="39328"/>
    <cellStyle name="Normal 2 3 5 2 2 3 3 3 3" xfId="24104"/>
    <cellStyle name="Normal 2 3 5 2 2 3 3 4" xfId="34315"/>
    <cellStyle name="Normal 2 3 5 2 2 3 3 5" xfId="19091"/>
    <cellStyle name="Normal 2 3 5 2 2 3 4" xfId="5642"/>
    <cellStyle name="Normal 2 3 5 2 2 3 4 2" xfId="15694"/>
    <cellStyle name="Normal 2 3 5 2 2 3 4 2 2" xfId="46016"/>
    <cellStyle name="Normal 2 3 5 2 2 3 4 2 3" xfId="30792"/>
    <cellStyle name="Normal 2 3 5 2 2 3 4 3" xfId="10674"/>
    <cellStyle name="Normal 2 3 5 2 2 3 4 3 2" xfId="40999"/>
    <cellStyle name="Normal 2 3 5 2 2 3 4 3 3" xfId="25775"/>
    <cellStyle name="Normal 2 3 5 2 2 3 4 4" xfId="35986"/>
    <cellStyle name="Normal 2 3 5 2 2 3 4 5" xfId="20762"/>
    <cellStyle name="Normal 2 3 5 2 2 3 5" xfId="12352"/>
    <cellStyle name="Normal 2 3 5 2 2 3 5 2" xfId="42674"/>
    <cellStyle name="Normal 2 3 5 2 2 3 5 3" xfId="27450"/>
    <cellStyle name="Normal 2 3 5 2 2 3 6" xfId="7331"/>
    <cellStyle name="Normal 2 3 5 2 2 3 6 2" xfId="37657"/>
    <cellStyle name="Normal 2 3 5 2 2 3 6 3" xfId="22433"/>
    <cellStyle name="Normal 2 3 5 2 2 3 7" xfId="32645"/>
    <cellStyle name="Normal 2 3 5 2 2 3 8" xfId="17420"/>
    <cellStyle name="Normal 2 3 5 2 2 4" xfId="2678"/>
    <cellStyle name="Normal 2 3 5 2 2 4 2" xfId="4368"/>
    <cellStyle name="Normal 2 3 5 2 2 4 2 2" xfId="14441"/>
    <cellStyle name="Normal 2 3 5 2 2 4 2 2 2" xfId="44763"/>
    <cellStyle name="Normal 2 3 5 2 2 4 2 2 3" xfId="29539"/>
    <cellStyle name="Normal 2 3 5 2 2 4 2 3" xfId="9421"/>
    <cellStyle name="Normal 2 3 5 2 2 4 2 3 2" xfId="39746"/>
    <cellStyle name="Normal 2 3 5 2 2 4 2 3 3" xfId="24522"/>
    <cellStyle name="Normal 2 3 5 2 2 4 2 4" xfId="34733"/>
    <cellStyle name="Normal 2 3 5 2 2 4 2 5" xfId="19509"/>
    <cellStyle name="Normal 2 3 5 2 2 4 3" xfId="6060"/>
    <cellStyle name="Normal 2 3 5 2 2 4 3 2" xfId="16112"/>
    <cellStyle name="Normal 2 3 5 2 2 4 3 2 2" xfId="46434"/>
    <cellStyle name="Normal 2 3 5 2 2 4 3 2 3" xfId="31210"/>
    <cellStyle name="Normal 2 3 5 2 2 4 3 3" xfId="11092"/>
    <cellStyle name="Normal 2 3 5 2 2 4 3 3 2" xfId="41417"/>
    <cellStyle name="Normal 2 3 5 2 2 4 3 3 3" xfId="26193"/>
    <cellStyle name="Normal 2 3 5 2 2 4 3 4" xfId="36404"/>
    <cellStyle name="Normal 2 3 5 2 2 4 3 5" xfId="21180"/>
    <cellStyle name="Normal 2 3 5 2 2 4 4" xfId="12770"/>
    <cellStyle name="Normal 2 3 5 2 2 4 4 2" xfId="43092"/>
    <cellStyle name="Normal 2 3 5 2 2 4 4 3" xfId="27868"/>
    <cellStyle name="Normal 2 3 5 2 2 4 5" xfId="7749"/>
    <cellStyle name="Normal 2 3 5 2 2 4 5 2" xfId="38075"/>
    <cellStyle name="Normal 2 3 5 2 2 4 5 3" xfId="22851"/>
    <cellStyle name="Normal 2 3 5 2 2 4 6" xfId="33063"/>
    <cellStyle name="Normal 2 3 5 2 2 4 7" xfId="17838"/>
    <cellStyle name="Normal 2 3 5 2 2 5" xfId="3531"/>
    <cellStyle name="Normal 2 3 5 2 2 5 2" xfId="13605"/>
    <cellStyle name="Normal 2 3 5 2 2 5 2 2" xfId="43927"/>
    <cellStyle name="Normal 2 3 5 2 2 5 2 3" xfId="28703"/>
    <cellStyle name="Normal 2 3 5 2 2 5 3" xfId="8585"/>
    <cellStyle name="Normal 2 3 5 2 2 5 3 2" xfId="38910"/>
    <cellStyle name="Normal 2 3 5 2 2 5 3 3" xfId="23686"/>
    <cellStyle name="Normal 2 3 5 2 2 5 4" xfId="33897"/>
    <cellStyle name="Normal 2 3 5 2 2 5 5" xfId="18673"/>
    <cellStyle name="Normal 2 3 5 2 2 6" xfId="5224"/>
    <cellStyle name="Normal 2 3 5 2 2 6 2" xfId="15276"/>
    <cellStyle name="Normal 2 3 5 2 2 6 2 2" xfId="45598"/>
    <cellStyle name="Normal 2 3 5 2 2 6 2 3" xfId="30374"/>
    <cellStyle name="Normal 2 3 5 2 2 6 3" xfId="10256"/>
    <cellStyle name="Normal 2 3 5 2 2 6 3 2" xfId="40581"/>
    <cellStyle name="Normal 2 3 5 2 2 6 3 3" xfId="25357"/>
    <cellStyle name="Normal 2 3 5 2 2 6 4" xfId="35568"/>
    <cellStyle name="Normal 2 3 5 2 2 6 5" xfId="20344"/>
    <cellStyle name="Normal 2 3 5 2 2 7" xfId="11934"/>
    <cellStyle name="Normal 2 3 5 2 2 7 2" xfId="42256"/>
    <cellStyle name="Normal 2 3 5 2 2 7 3" xfId="27032"/>
    <cellStyle name="Normal 2 3 5 2 2 8" xfId="6913"/>
    <cellStyle name="Normal 2 3 5 2 2 8 2" xfId="37239"/>
    <cellStyle name="Normal 2 3 5 2 2 8 3" xfId="22015"/>
    <cellStyle name="Normal 2 3 5 2 2 9" xfId="32227"/>
    <cellStyle name="Normal 2 3 5 2 3" xfId="1940"/>
    <cellStyle name="Normal 2 3 5 2 3 2" xfId="2361"/>
    <cellStyle name="Normal 2 3 5 2 3 2 2" xfId="3200"/>
    <cellStyle name="Normal 2 3 5 2 3 2 2 2" xfId="4890"/>
    <cellStyle name="Normal 2 3 5 2 3 2 2 2 2" xfId="14963"/>
    <cellStyle name="Normal 2 3 5 2 3 2 2 2 2 2" xfId="45285"/>
    <cellStyle name="Normal 2 3 5 2 3 2 2 2 2 3" xfId="30061"/>
    <cellStyle name="Normal 2 3 5 2 3 2 2 2 3" xfId="9943"/>
    <cellStyle name="Normal 2 3 5 2 3 2 2 2 3 2" xfId="40268"/>
    <cellStyle name="Normal 2 3 5 2 3 2 2 2 3 3" xfId="25044"/>
    <cellStyle name="Normal 2 3 5 2 3 2 2 2 4" xfId="35255"/>
    <cellStyle name="Normal 2 3 5 2 3 2 2 2 5" xfId="20031"/>
    <cellStyle name="Normal 2 3 5 2 3 2 2 3" xfId="6582"/>
    <cellStyle name="Normal 2 3 5 2 3 2 2 3 2" xfId="16634"/>
    <cellStyle name="Normal 2 3 5 2 3 2 2 3 2 2" xfId="46956"/>
    <cellStyle name="Normal 2 3 5 2 3 2 2 3 2 3" xfId="31732"/>
    <cellStyle name="Normal 2 3 5 2 3 2 2 3 3" xfId="11614"/>
    <cellStyle name="Normal 2 3 5 2 3 2 2 3 3 2" xfId="41939"/>
    <cellStyle name="Normal 2 3 5 2 3 2 2 3 3 3" xfId="26715"/>
    <cellStyle name="Normal 2 3 5 2 3 2 2 3 4" xfId="36926"/>
    <cellStyle name="Normal 2 3 5 2 3 2 2 3 5" xfId="21702"/>
    <cellStyle name="Normal 2 3 5 2 3 2 2 4" xfId="13292"/>
    <cellStyle name="Normal 2 3 5 2 3 2 2 4 2" xfId="43614"/>
    <cellStyle name="Normal 2 3 5 2 3 2 2 4 3" xfId="28390"/>
    <cellStyle name="Normal 2 3 5 2 3 2 2 5" xfId="8271"/>
    <cellStyle name="Normal 2 3 5 2 3 2 2 5 2" xfId="38597"/>
    <cellStyle name="Normal 2 3 5 2 3 2 2 5 3" xfId="23373"/>
    <cellStyle name="Normal 2 3 5 2 3 2 2 6" xfId="33585"/>
    <cellStyle name="Normal 2 3 5 2 3 2 2 7" xfId="18360"/>
    <cellStyle name="Normal 2 3 5 2 3 2 3" xfId="4053"/>
    <cellStyle name="Normal 2 3 5 2 3 2 3 2" xfId="14127"/>
    <cellStyle name="Normal 2 3 5 2 3 2 3 2 2" xfId="44449"/>
    <cellStyle name="Normal 2 3 5 2 3 2 3 2 3" xfId="29225"/>
    <cellStyle name="Normal 2 3 5 2 3 2 3 3" xfId="9107"/>
    <cellStyle name="Normal 2 3 5 2 3 2 3 3 2" xfId="39432"/>
    <cellStyle name="Normal 2 3 5 2 3 2 3 3 3" xfId="24208"/>
    <cellStyle name="Normal 2 3 5 2 3 2 3 4" xfId="34419"/>
    <cellStyle name="Normal 2 3 5 2 3 2 3 5" xfId="19195"/>
    <cellStyle name="Normal 2 3 5 2 3 2 4" xfId="5746"/>
    <cellStyle name="Normal 2 3 5 2 3 2 4 2" xfId="15798"/>
    <cellStyle name="Normal 2 3 5 2 3 2 4 2 2" xfId="46120"/>
    <cellStyle name="Normal 2 3 5 2 3 2 4 2 3" xfId="30896"/>
    <cellStyle name="Normal 2 3 5 2 3 2 4 3" xfId="10778"/>
    <cellStyle name="Normal 2 3 5 2 3 2 4 3 2" xfId="41103"/>
    <cellStyle name="Normal 2 3 5 2 3 2 4 3 3" xfId="25879"/>
    <cellStyle name="Normal 2 3 5 2 3 2 4 4" xfId="36090"/>
    <cellStyle name="Normal 2 3 5 2 3 2 4 5" xfId="20866"/>
    <cellStyle name="Normal 2 3 5 2 3 2 5" xfId="12456"/>
    <cellStyle name="Normal 2 3 5 2 3 2 5 2" xfId="42778"/>
    <cellStyle name="Normal 2 3 5 2 3 2 5 3" xfId="27554"/>
    <cellStyle name="Normal 2 3 5 2 3 2 6" xfId="7435"/>
    <cellStyle name="Normal 2 3 5 2 3 2 6 2" xfId="37761"/>
    <cellStyle name="Normal 2 3 5 2 3 2 6 3" xfId="22537"/>
    <cellStyle name="Normal 2 3 5 2 3 2 7" xfId="32749"/>
    <cellStyle name="Normal 2 3 5 2 3 2 8" xfId="17524"/>
    <cellStyle name="Normal 2 3 5 2 3 3" xfId="2782"/>
    <cellStyle name="Normal 2 3 5 2 3 3 2" xfId="4472"/>
    <cellStyle name="Normal 2 3 5 2 3 3 2 2" xfId="14545"/>
    <cellStyle name="Normal 2 3 5 2 3 3 2 2 2" xfId="44867"/>
    <cellStyle name="Normal 2 3 5 2 3 3 2 2 3" xfId="29643"/>
    <cellStyle name="Normal 2 3 5 2 3 3 2 3" xfId="9525"/>
    <cellStyle name="Normal 2 3 5 2 3 3 2 3 2" xfId="39850"/>
    <cellStyle name="Normal 2 3 5 2 3 3 2 3 3" xfId="24626"/>
    <cellStyle name="Normal 2 3 5 2 3 3 2 4" xfId="34837"/>
    <cellStyle name="Normal 2 3 5 2 3 3 2 5" xfId="19613"/>
    <cellStyle name="Normal 2 3 5 2 3 3 3" xfId="6164"/>
    <cellStyle name="Normal 2 3 5 2 3 3 3 2" xfId="16216"/>
    <cellStyle name="Normal 2 3 5 2 3 3 3 2 2" xfId="46538"/>
    <cellStyle name="Normal 2 3 5 2 3 3 3 2 3" xfId="31314"/>
    <cellStyle name="Normal 2 3 5 2 3 3 3 3" xfId="11196"/>
    <cellStyle name="Normal 2 3 5 2 3 3 3 3 2" xfId="41521"/>
    <cellStyle name="Normal 2 3 5 2 3 3 3 3 3" xfId="26297"/>
    <cellStyle name="Normal 2 3 5 2 3 3 3 4" xfId="36508"/>
    <cellStyle name="Normal 2 3 5 2 3 3 3 5" xfId="21284"/>
    <cellStyle name="Normal 2 3 5 2 3 3 4" xfId="12874"/>
    <cellStyle name="Normal 2 3 5 2 3 3 4 2" xfId="43196"/>
    <cellStyle name="Normal 2 3 5 2 3 3 4 3" xfId="27972"/>
    <cellStyle name="Normal 2 3 5 2 3 3 5" xfId="7853"/>
    <cellStyle name="Normal 2 3 5 2 3 3 5 2" xfId="38179"/>
    <cellStyle name="Normal 2 3 5 2 3 3 5 3" xfId="22955"/>
    <cellStyle name="Normal 2 3 5 2 3 3 6" xfId="33167"/>
    <cellStyle name="Normal 2 3 5 2 3 3 7" xfId="17942"/>
    <cellStyle name="Normal 2 3 5 2 3 4" xfId="3635"/>
    <cellStyle name="Normal 2 3 5 2 3 4 2" xfId="13709"/>
    <cellStyle name="Normal 2 3 5 2 3 4 2 2" xfId="44031"/>
    <cellStyle name="Normal 2 3 5 2 3 4 2 3" xfId="28807"/>
    <cellStyle name="Normal 2 3 5 2 3 4 3" xfId="8689"/>
    <cellStyle name="Normal 2 3 5 2 3 4 3 2" xfId="39014"/>
    <cellStyle name="Normal 2 3 5 2 3 4 3 3" xfId="23790"/>
    <cellStyle name="Normal 2 3 5 2 3 4 4" xfId="34001"/>
    <cellStyle name="Normal 2 3 5 2 3 4 5" xfId="18777"/>
    <cellStyle name="Normal 2 3 5 2 3 5" xfId="5328"/>
    <cellStyle name="Normal 2 3 5 2 3 5 2" xfId="15380"/>
    <cellStyle name="Normal 2 3 5 2 3 5 2 2" xfId="45702"/>
    <cellStyle name="Normal 2 3 5 2 3 5 2 3" xfId="30478"/>
    <cellStyle name="Normal 2 3 5 2 3 5 3" xfId="10360"/>
    <cellStyle name="Normal 2 3 5 2 3 5 3 2" xfId="40685"/>
    <cellStyle name="Normal 2 3 5 2 3 5 3 3" xfId="25461"/>
    <cellStyle name="Normal 2 3 5 2 3 5 4" xfId="35672"/>
    <cellStyle name="Normal 2 3 5 2 3 5 5" xfId="20448"/>
    <cellStyle name="Normal 2 3 5 2 3 6" xfId="12038"/>
    <cellStyle name="Normal 2 3 5 2 3 6 2" xfId="42360"/>
    <cellStyle name="Normal 2 3 5 2 3 6 3" xfId="27136"/>
    <cellStyle name="Normal 2 3 5 2 3 7" xfId="7017"/>
    <cellStyle name="Normal 2 3 5 2 3 7 2" xfId="37343"/>
    <cellStyle name="Normal 2 3 5 2 3 7 3" xfId="22119"/>
    <cellStyle name="Normal 2 3 5 2 3 8" xfId="32331"/>
    <cellStyle name="Normal 2 3 5 2 3 9" xfId="17106"/>
    <cellStyle name="Normal 2 3 5 2 4" xfId="2153"/>
    <cellStyle name="Normal 2 3 5 2 4 2" xfId="2992"/>
    <cellStyle name="Normal 2 3 5 2 4 2 2" xfId="4682"/>
    <cellStyle name="Normal 2 3 5 2 4 2 2 2" xfId="14755"/>
    <cellStyle name="Normal 2 3 5 2 4 2 2 2 2" xfId="45077"/>
    <cellStyle name="Normal 2 3 5 2 4 2 2 2 3" xfId="29853"/>
    <cellStyle name="Normal 2 3 5 2 4 2 2 3" xfId="9735"/>
    <cellStyle name="Normal 2 3 5 2 4 2 2 3 2" xfId="40060"/>
    <cellStyle name="Normal 2 3 5 2 4 2 2 3 3" xfId="24836"/>
    <cellStyle name="Normal 2 3 5 2 4 2 2 4" xfId="35047"/>
    <cellStyle name="Normal 2 3 5 2 4 2 2 5" xfId="19823"/>
    <cellStyle name="Normal 2 3 5 2 4 2 3" xfId="6374"/>
    <cellStyle name="Normal 2 3 5 2 4 2 3 2" xfId="16426"/>
    <cellStyle name="Normal 2 3 5 2 4 2 3 2 2" xfId="46748"/>
    <cellStyle name="Normal 2 3 5 2 4 2 3 2 3" xfId="31524"/>
    <cellStyle name="Normal 2 3 5 2 4 2 3 3" xfId="11406"/>
    <cellStyle name="Normal 2 3 5 2 4 2 3 3 2" xfId="41731"/>
    <cellStyle name="Normal 2 3 5 2 4 2 3 3 3" xfId="26507"/>
    <cellStyle name="Normal 2 3 5 2 4 2 3 4" xfId="36718"/>
    <cellStyle name="Normal 2 3 5 2 4 2 3 5" xfId="21494"/>
    <cellStyle name="Normal 2 3 5 2 4 2 4" xfId="13084"/>
    <cellStyle name="Normal 2 3 5 2 4 2 4 2" xfId="43406"/>
    <cellStyle name="Normal 2 3 5 2 4 2 4 3" xfId="28182"/>
    <cellStyle name="Normal 2 3 5 2 4 2 5" xfId="8063"/>
    <cellStyle name="Normal 2 3 5 2 4 2 5 2" xfId="38389"/>
    <cellStyle name="Normal 2 3 5 2 4 2 5 3" xfId="23165"/>
    <cellStyle name="Normal 2 3 5 2 4 2 6" xfId="33377"/>
    <cellStyle name="Normal 2 3 5 2 4 2 7" xfId="18152"/>
    <cellStyle name="Normal 2 3 5 2 4 3" xfId="3845"/>
    <cellStyle name="Normal 2 3 5 2 4 3 2" xfId="13919"/>
    <cellStyle name="Normal 2 3 5 2 4 3 2 2" xfId="44241"/>
    <cellStyle name="Normal 2 3 5 2 4 3 2 3" xfId="29017"/>
    <cellStyle name="Normal 2 3 5 2 4 3 3" xfId="8899"/>
    <cellStyle name="Normal 2 3 5 2 4 3 3 2" xfId="39224"/>
    <cellStyle name="Normal 2 3 5 2 4 3 3 3" xfId="24000"/>
    <cellStyle name="Normal 2 3 5 2 4 3 4" xfId="34211"/>
    <cellStyle name="Normal 2 3 5 2 4 3 5" xfId="18987"/>
    <cellStyle name="Normal 2 3 5 2 4 4" xfId="5538"/>
    <cellStyle name="Normal 2 3 5 2 4 4 2" xfId="15590"/>
    <cellStyle name="Normal 2 3 5 2 4 4 2 2" xfId="45912"/>
    <cellStyle name="Normal 2 3 5 2 4 4 2 3" xfId="30688"/>
    <cellStyle name="Normal 2 3 5 2 4 4 3" xfId="10570"/>
    <cellStyle name="Normal 2 3 5 2 4 4 3 2" xfId="40895"/>
    <cellStyle name="Normal 2 3 5 2 4 4 3 3" xfId="25671"/>
    <cellStyle name="Normal 2 3 5 2 4 4 4" xfId="35882"/>
    <cellStyle name="Normal 2 3 5 2 4 4 5" xfId="20658"/>
    <cellStyle name="Normal 2 3 5 2 4 5" xfId="12248"/>
    <cellStyle name="Normal 2 3 5 2 4 5 2" xfId="42570"/>
    <cellStyle name="Normal 2 3 5 2 4 5 3" xfId="27346"/>
    <cellStyle name="Normal 2 3 5 2 4 6" xfId="7227"/>
    <cellStyle name="Normal 2 3 5 2 4 6 2" xfId="37553"/>
    <cellStyle name="Normal 2 3 5 2 4 6 3" xfId="22329"/>
    <cellStyle name="Normal 2 3 5 2 4 7" xfId="32541"/>
    <cellStyle name="Normal 2 3 5 2 4 8" xfId="17316"/>
    <cellStyle name="Normal 2 3 5 2 5" xfId="2574"/>
    <cellStyle name="Normal 2 3 5 2 5 2" xfId="4264"/>
    <cellStyle name="Normal 2 3 5 2 5 2 2" xfId="14337"/>
    <cellStyle name="Normal 2 3 5 2 5 2 2 2" xfId="44659"/>
    <cellStyle name="Normal 2 3 5 2 5 2 2 3" xfId="29435"/>
    <cellStyle name="Normal 2 3 5 2 5 2 3" xfId="9317"/>
    <cellStyle name="Normal 2 3 5 2 5 2 3 2" xfId="39642"/>
    <cellStyle name="Normal 2 3 5 2 5 2 3 3" xfId="24418"/>
    <cellStyle name="Normal 2 3 5 2 5 2 4" xfId="34629"/>
    <cellStyle name="Normal 2 3 5 2 5 2 5" xfId="19405"/>
    <cellStyle name="Normal 2 3 5 2 5 3" xfId="5956"/>
    <cellStyle name="Normal 2 3 5 2 5 3 2" xfId="16008"/>
    <cellStyle name="Normal 2 3 5 2 5 3 2 2" xfId="46330"/>
    <cellStyle name="Normal 2 3 5 2 5 3 2 3" xfId="31106"/>
    <cellStyle name="Normal 2 3 5 2 5 3 3" xfId="10988"/>
    <cellStyle name="Normal 2 3 5 2 5 3 3 2" xfId="41313"/>
    <cellStyle name="Normal 2 3 5 2 5 3 3 3" xfId="26089"/>
    <cellStyle name="Normal 2 3 5 2 5 3 4" xfId="36300"/>
    <cellStyle name="Normal 2 3 5 2 5 3 5" xfId="21076"/>
    <cellStyle name="Normal 2 3 5 2 5 4" xfId="12666"/>
    <cellStyle name="Normal 2 3 5 2 5 4 2" xfId="42988"/>
    <cellStyle name="Normal 2 3 5 2 5 4 3" xfId="27764"/>
    <cellStyle name="Normal 2 3 5 2 5 5" xfId="7645"/>
    <cellStyle name="Normal 2 3 5 2 5 5 2" xfId="37971"/>
    <cellStyle name="Normal 2 3 5 2 5 5 3" xfId="22747"/>
    <cellStyle name="Normal 2 3 5 2 5 6" xfId="32959"/>
    <cellStyle name="Normal 2 3 5 2 5 7" xfId="17734"/>
    <cellStyle name="Normal 2 3 5 2 6" xfId="3427"/>
    <cellStyle name="Normal 2 3 5 2 6 2" xfId="13501"/>
    <cellStyle name="Normal 2 3 5 2 6 2 2" xfId="43823"/>
    <cellStyle name="Normal 2 3 5 2 6 2 3" xfId="28599"/>
    <cellStyle name="Normal 2 3 5 2 6 3" xfId="8481"/>
    <cellStyle name="Normal 2 3 5 2 6 3 2" xfId="38806"/>
    <cellStyle name="Normal 2 3 5 2 6 3 3" xfId="23582"/>
    <cellStyle name="Normal 2 3 5 2 6 4" xfId="33793"/>
    <cellStyle name="Normal 2 3 5 2 6 5" xfId="18569"/>
    <cellStyle name="Normal 2 3 5 2 7" xfId="5120"/>
    <cellStyle name="Normal 2 3 5 2 7 2" xfId="15172"/>
    <cellStyle name="Normal 2 3 5 2 7 2 2" xfId="45494"/>
    <cellStyle name="Normal 2 3 5 2 7 2 3" xfId="30270"/>
    <cellStyle name="Normal 2 3 5 2 7 3" xfId="10152"/>
    <cellStyle name="Normal 2 3 5 2 7 3 2" xfId="40477"/>
    <cellStyle name="Normal 2 3 5 2 7 3 3" xfId="25253"/>
    <cellStyle name="Normal 2 3 5 2 7 4" xfId="35464"/>
    <cellStyle name="Normal 2 3 5 2 7 5" xfId="20240"/>
    <cellStyle name="Normal 2 3 5 2 8" xfId="11830"/>
    <cellStyle name="Normal 2 3 5 2 8 2" xfId="42152"/>
    <cellStyle name="Normal 2 3 5 2 8 3" xfId="26928"/>
    <cellStyle name="Normal 2 3 5 2 9" xfId="6809"/>
    <cellStyle name="Normal 2 3 5 2 9 2" xfId="37135"/>
    <cellStyle name="Normal 2 3 5 2 9 3" xfId="21911"/>
    <cellStyle name="Normal 2 3 5 3" xfId="1773"/>
    <cellStyle name="Normal 2 3 5 3 10" xfId="16950"/>
    <cellStyle name="Normal 2 3 5 3 2" xfId="1992"/>
    <cellStyle name="Normal 2 3 5 3 2 2" xfId="2413"/>
    <cellStyle name="Normal 2 3 5 3 2 2 2" xfId="3252"/>
    <cellStyle name="Normal 2 3 5 3 2 2 2 2" xfId="4942"/>
    <cellStyle name="Normal 2 3 5 3 2 2 2 2 2" xfId="15015"/>
    <cellStyle name="Normal 2 3 5 3 2 2 2 2 2 2" xfId="45337"/>
    <cellStyle name="Normal 2 3 5 3 2 2 2 2 2 3" xfId="30113"/>
    <cellStyle name="Normal 2 3 5 3 2 2 2 2 3" xfId="9995"/>
    <cellStyle name="Normal 2 3 5 3 2 2 2 2 3 2" xfId="40320"/>
    <cellStyle name="Normal 2 3 5 3 2 2 2 2 3 3" xfId="25096"/>
    <cellStyle name="Normal 2 3 5 3 2 2 2 2 4" xfId="35307"/>
    <cellStyle name="Normal 2 3 5 3 2 2 2 2 5" xfId="20083"/>
    <cellStyle name="Normal 2 3 5 3 2 2 2 3" xfId="6634"/>
    <cellStyle name="Normal 2 3 5 3 2 2 2 3 2" xfId="16686"/>
    <cellStyle name="Normal 2 3 5 3 2 2 2 3 2 2" xfId="47008"/>
    <cellStyle name="Normal 2 3 5 3 2 2 2 3 2 3" xfId="31784"/>
    <cellStyle name="Normal 2 3 5 3 2 2 2 3 3" xfId="11666"/>
    <cellStyle name="Normal 2 3 5 3 2 2 2 3 3 2" xfId="41991"/>
    <cellStyle name="Normal 2 3 5 3 2 2 2 3 3 3" xfId="26767"/>
    <cellStyle name="Normal 2 3 5 3 2 2 2 3 4" xfId="36978"/>
    <cellStyle name="Normal 2 3 5 3 2 2 2 3 5" xfId="21754"/>
    <cellStyle name="Normal 2 3 5 3 2 2 2 4" xfId="13344"/>
    <cellStyle name="Normal 2 3 5 3 2 2 2 4 2" xfId="43666"/>
    <cellStyle name="Normal 2 3 5 3 2 2 2 4 3" xfId="28442"/>
    <cellStyle name="Normal 2 3 5 3 2 2 2 5" xfId="8323"/>
    <cellStyle name="Normal 2 3 5 3 2 2 2 5 2" xfId="38649"/>
    <cellStyle name="Normal 2 3 5 3 2 2 2 5 3" xfId="23425"/>
    <cellStyle name="Normal 2 3 5 3 2 2 2 6" xfId="33637"/>
    <cellStyle name="Normal 2 3 5 3 2 2 2 7" xfId="18412"/>
    <cellStyle name="Normal 2 3 5 3 2 2 3" xfId="4105"/>
    <cellStyle name="Normal 2 3 5 3 2 2 3 2" xfId="14179"/>
    <cellStyle name="Normal 2 3 5 3 2 2 3 2 2" xfId="44501"/>
    <cellStyle name="Normal 2 3 5 3 2 2 3 2 3" xfId="29277"/>
    <cellStyle name="Normal 2 3 5 3 2 2 3 3" xfId="9159"/>
    <cellStyle name="Normal 2 3 5 3 2 2 3 3 2" xfId="39484"/>
    <cellStyle name="Normal 2 3 5 3 2 2 3 3 3" xfId="24260"/>
    <cellStyle name="Normal 2 3 5 3 2 2 3 4" xfId="34471"/>
    <cellStyle name="Normal 2 3 5 3 2 2 3 5" xfId="19247"/>
    <cellStyle name="Normal 2 3 5 3 2 2 4" xfId="5798"/>
    <cellStyle name="Normal 2 3 5 3 2 2 4 2" xfId="15850"/>
    <cellStyle name="Normal 2 3 5 3 2 2 4 2 2" xfId="46172"/>
    <cellStyle name="Normal 2 3 5 3 2 2 4 2 3" xfId="30948"/>
    <cellStyle name="Normal 2 3 5 3 2 2 4 3" xfId="10830"/>
    <cellStyle name="Normal 2 3 5 3 2 2 4 3 2" xfId="41155"/>
    <cellStyle name="Normal 2 3 5 3 2 2 4 3 3" xfId="25931"/>
    <cellStyle name="Normal 2 3 5 3 2 2 4 4" xfId="36142"/>
    <cellStyle name="Normal 2 3 5 3 2 2 4 5" xfId="20918"/>
    <cellStyle name="Normal 2 3 5 3 2 2 5" xfId="12508"/>
    <cellStyle name="Normal 2 3 5 3 2 2 5 2" xfId="42830"/>
    <cellStyle name="Normal 2 3 5 3 2 2 5 3" xfId="27606"/>
    <cellStyle name="Normal 2 3 5 3 2 2 6" xfId="7487"/>
    <cellStyle name="Normal 2 3 5 3 2 2 6 2" xfId="37813"/>
    <cellStyle name="Normal 2 3 5 3 2 2 6 3" xfId="22589"/>
    <cellStyle name="Normal 2 3 5 3 2 2 7" xfId="32801"/>
    <cellStyle name="Normal 2 3 5 3 2 2 8" xfId="17576"/>
    <cellStyle name="Normal 2 3 5 3 2 3" xfId="2834"/>
    <cellStyle name="Normal 2 3 5 3 2 3 2" xfId="4524"/>
    <cellStyle name="Normal 2 3 5 3 2 3 2 2" xfId="14597"/>
    <cellStyle name="Normal 2 3 5 3 2 3 2 2 2" xfId="44919"/>
    <cellStyle name="Normal 2 3 5 3 2 3 2 2 3" xfId="29695"/>
    <cellStyle name="Normal 2 3 5 3 2 3 2 3" xfId="9577"/>
    <cellStyle name="Normal 2 3 5 3 2 3 2 3 2" xfId="39902"/>
    <cellStyle name="Normal 2 3 5 3 2 3 2 3 3" xfId="24678"/>
    <cellStyle name="Normal 2 3 5 3 2 3 2 4" xfId="34889"/>
    <cellStyle name="Normal 2 3 5 3 2 3 2 5" xfId="19665"/>
    <cellStyle name="Normal 2 3 5 3 2 3 3" xfId="6216"/>
    <cellStyle name="Normal 2 3 5 3 2 3 3 2" xfId="16268"/>
    <cellStyle name="Normal 2 3 5 3 2 3 3 2 2" xfId="46590"/>
    <cellStyle name="Normal 2 3 5 3 2 3 3 2 3" xfId="31366"/>
    <cellStyle name="Normal 2 3 5 3 2 3 3 3" xfId="11248"/>
    <cellStyle name="Normal 2 3 5 3 2 3 3 3 2" xfId="41573"/>
    <cellStyle name="Normal 2 3 5 3 2 3 3 3 3" xfId="26349"/>
    <cellStyle name="Normal 2 3 5 3 2 3 3 4" xfId="36560"/>
    <cellStyle name="Normal 2 3 5 3 2 3 3 5" xfId="21336"/>
    <cellStyle name="Normal 2 3 5 3 2 3 4" xfId="12926"/>
    <cellStyle name="Normal 2 3 5 3 2 3 4 2" xfId="43248"/>
    <cellStyle name="Normal 2 3 5 3 2 3 4 3" xfId="28024"/>
    <cellStyle name="Normal 2 3 5 3 2 3 5" xfId="7905"/>
    <cellStyle name="Normal 2 3 5 3 2 3 5 2" xfId="38231"/>
    <cellStyle name="Normal 2 3 5 3 2 3 5 3" xfId="23007"/>
    <cellStyle name="Normal 2 3 5 3 2 3 6" xfId="33219"/>
    <cellStyle name="Normal 2 3 5 3 2 3 7" xfId="17994"/>
    <cellStyle name="Normal 2 3 5 3 2 4" xfId="3687"/>
    <cellStyle name="Normal 2 3 5 3 2 4 2" xfId="13761"/>
    <cellStyle name="Normal 2 3 5 3 2 4 2 2" xfId="44083"/>
    <cellStyle name="Normal 2 3 5 3 2 4 2 3" xfId="28859"/>
    <cellStyle name="Normal 2 3 5 3 2 4 3" xfId="8741"/>
    <cellStyle name="Normal 2 3 5 3 2 4 3 2" xfId="39066"/>
    <cellStyle name="Normal 2 3 5 3 2 4 3 3" xfId="23842"/>
    <cellStyle name="Normal 2 3 5 3 2 4 4" xfId="34053"/>
    <cellStyle name="Normal 2 3 5 3 2 4 5" xfId="18829"/>
    <cellStyle name="Normal 2 3 5 3 2 5" xfId="5380"/>
    <cellStyle name="Normal 2 3 5 3 2 5 2" xfId="15432"/>
    <cellStyle name="Normal 2 3 5 3 2 5 2 2" xfId="45754"/>
    <cellStyle name="Normal 2 3 5 3 2 5 2 3" xfId="30530"/>
    <cellStyle name="Normal 2 3 5 3 2 5 3" xfId="10412"/>
    <cellStyle name="Normal 2 3 5 3 2 5 3 2" xfId="40737"/>
    <cellStyle name="Normal 2 3 5 3 2 5 3 3" xfId="25513"/>
    <cellStyle name="Normal 2 3 5 3 2 5 4" xfId="35724"/>
    <cellStyle name="Normal 2 3 5 3 2 5 5" xfId="20500"/>
    <cellStyle name="Normal 2 3 5 3 2 6" xfId="12090"/>
    <cellStyle name="Normal 2 3 5 3 2 6 2" xfId="42412"/>
    <cellStyle name="Normal 2 3 5 3 2 6 3" xfId="27188"/>
    <cellStyle name="Normal 2 3 5 3 2 7" xfId="7069"/>
    <cellStyle name="Normal 2 3 5 3 2 7 2" xfId="37395"/>
    <cellStyle name="Normal 2 3 5 3 2 7 3" xfId="22171"/>
    <cellStyle name="Normal 2 3 5 3 2 8" xfId="32383"/>
    <cellStyle name="Normal 2 3 5 3 2 9" xfId="17158"/>
    <cellStyle name="Normal 2 3 5 3 3" xfId="2205"/>
    <cellStyle name="Normal 2 3 5 3 3 2" xfId="3044"/>
    <cellStyle name="Normal 2 3 5 3 3 2 2" xfId="4734"/>
    <cellStyle name="Normal 2 3 5 3 3 2 2 2" xfId="14807"/>
    <cellStyle name="Normal 2 3 5 3 3 2 2 2 2" xfId="45129"/>
    <cellStyle name="Normal 2 3 5 3 3 2 2 2 3" xfId="29905"/>
    <cellStyle name="Normal 2 3 5 3 3 2 2 3" xfId="9787"/>
    <cellStyle name="Normal 2 3 5 3 3 2 2 3 2" xfId="40112"/>
    <cellStyle name="Normal 2 3 5 3 3 2 2 3 3" xfId="24888"/>
    <cellStyle name="Normal 2 3 5 3 3 2 2 4" xfId="35099"/>
    <cellStyle name="Normal 2 3 5 3 3 2 2 5" xfId="19875"/>
    <cellStyle name="Normal 2 3 5 3 3 2 3" xfId="6426"/>
    <cellStyle name="Normal 2 3 5 3 3 2 3 2" xfId="16478"/>
    <cellStyle name="Normal 2 3 5 3 3 2 3 2 2" xfId="46800"/>
    <cellStyle name="Normal 2 3 5 3 3 2 3 2 3" xfId="31576"/>
    <cellStyle name="Normal 2 3 5 3 3 2 3 3" xfId="11458"/>
    <cellStyle name="Normal 2 3 5 3 3 2 3 3 2" xfId="41783"/>
    <cellStyle name="Normal 2 3 5 3 3 2 3 3 3" xfId="26559"/>
    <cellStyle name="Normal 2 3 5 3 3 2 3 4" xfId="36770"/>
    <cellStyle name="Normal 2 3 5 3 3 2 3 5" xfId="21546"/>
    <cellStyle name="Normal 2 3 5 3 3 2 4" xfId="13136"/>
    <cellStyle name="Normal 2 3 5 3 3 2 4 2" xfId="43458"/>
    <cellStyle name="Normal 2 3 5 3 3 2 4 3" xfId="28234"/>
    <cellStyle name="Normal 2 3 5 3 3 2 5" xfId="8115"/>
    <cellStyle name="Normal 2 3 5 3 3 2 5 2" xfId="38441"/>
    <cellStyle name="Normal 2 3 5 3 3 2 5 3" xfId="23217"/>
    <cellStyle name="Normal 2 3 5 3 3 2 6" xfId="33429"/>
    <cellStyle name="Normal 2 3 5 3 3 2 7" xfId="18204"/>
    <cellStyle name="Normal 2 3 5 3 3 3" xfId="3897"/>
    <cellStyle name="Normal 2 3 5 3 3 3 2" xfId="13971"/>
    <cellStyle name="Normal 2 3 5 3 3 3 2 2" xfId="44293"/>
    <cellStyle name="Normal 2 3 5 3 3 3 2 3" xfId="29069"/>
    <cellStyle name="Normal 2 3 5 3 3 3 3" xfId="8951"/>
    <cellStyle name="Normal 2 3 5 3 3 3 3 2" xfId="39276"/>
    <cellStyle name="Normal 2 3 5 3 3 3 3 3" xfId="24052"/>
    <cellStyle name="Normal 2 3 5 3 3 3 4" xfId="34263"/>
    <cellStyle name="Normal 2 3 5 3 3 3 5" xfId="19039"/>
    <cellStyle name="Normal 2 3 5 3 3 4" xfId="5590"/>
    <cellStyle name="Normal 2 3 5 3 3 4 2" xfId="15642"/>
    <cellStyle name="Normal 2 3 5 3 3 4 2 2" xfId="45964"/>
    <cellStyle name="Normal 2 3 5 3 3 4 2 3" xfId="30740"/>
    <cellStyle name="Normal 2 3 5 3 3 4 3" xfId="10622"/>
    <cellStyle name="Normal 2 3 5 3 3 4 3 2" xfId="40947"/>
    <cellStyle name="Normal 2 3 5 3 3 4 3 3" xfId="25723"/>
    <cellStyle name="Normal 2 3 5 3 3 4 4" xfId="35934"/>
    <cellStyle name="Normal 2 3 5 3 3 4 5" xfId="20710"/>
    <cellStyle name="Normal 2 3 5 3 3 5" xfId="12300"/>
    <cellStyle name="Normal 2 3 5 3 3 5 2" xfId="42622"/>
    <cellStyle name="Normal 2 3 5 3 3 5 3" xfId="27398"/>
    <cellStyle name="Normal 2 3 5 3 3 6" xfId="7279"/>
    <cellStyle name="Normal 2 3 5 3 3 6 2" xfId="37605"/>
    <cellStyle name="Normal 2 3 5 3 3 6 3" xfId="22381"/>
    <cellStyle name="Normal 2 3 5 3 3 7" xfId="32593"/>
    <cellStyle name="Normal 2 3 5 3 3 8" xfId="17368"/>
    <cellStyle name="Normal 2 3 5 3 4" xfId="2626"/>
    <cellStyle name="Normal 2 3 5 3 4 2" xfId="4316"/>
    <cellStyle name="Normal 2 3 5 3 4 2 2" xfId="14389"/>
    <cellStyle name="Normal 2 3 5 3 4 2 2 2" xfId="44711"/>
    <cellStyle name="Normal 2 3 5 3 4 2 2 3" xfId="29487"/>
    <cellStyle name="Normal 2 3 5 3 4 2 3" xfId="9369"/>
    <cellStyle name="Normal 2 3 5 3 4 2 3 2" xfId="39694"/>
    <cellStyle name="Normal 2 3 5 3 4 2 3 3" xfId="24470"/>
    <cellStyle name="Normal 2 3 5 3 4 2 4" xfId="34681"/>
    <cellStyle name="Normal 2 3 5 3 4 2 5" xfId="19457"/>
    <cellStyle name="Normal 2 3 5 3 4 3" xfId="6008"/>
    <cellStyle name="Normal 2 3 5 3 4 3 2" xfId="16060"/>
    <cellStyle name="Normal 2 3 5 3 4 3 2 2" xfId="46382"/>
    <cellStyle name="Normal 2 3 5 3 4 3 2 3" xfId="31158"/>
    <cellStyle name="Normal 2 3 5 3 4 3 3" xfId="11040"/>
    <cellStyle name="Normal 2 3 5 3 4 3 3 2" xfId="41365"/>
    <cellStyle name="Normal 2 3 5 3 4 3 3 3" xfId="26141"/>
    <cellStyle name="Normal 2 3 5 3 4 3 4" xfId="36352"/>
    <cellStyle name="Normal 2 3 5 3 4 3 5" xfId="21128"/>
    <cellStyle name="Normal 2 3 5 3 4 4" xfId="12718"/>
    <cellStyle name="Normal 2 3 5 3 4 4 2" xfId="43040"/>
    <cellStyle name="Normal 2 3 5 3 4 4 3" xfId="27816"/>
    <cellStyle name="Normal 2 3 5 3 4 5" xfId="7697"/>
    <cellStyle name="Normal 2 3 5 3 4 5 2" xfId="38023"/>
    <cellStyle name="Normal 2 3 5 3 4 5 3" xfId="22799"/>
    <cellStyle name="Normal 2 3 5 3 4 6" xfId="33011"/>
    <cellStyle name="Normal 2 3 5 3 4 7" xfId="17786"/>
    <cellStyle name="Normal 2 3 5 3 5" xfId="3479"/>
    <cellStyle name="Normal 2 3 5 3 5 2" xfId="13553"/>
    <cellStyle name="Normal 2 3 5 3 5 2 2" xfId="43875"/>
    <cellStyle name="Normal 2 3 5 3 5 2 3" xfId="28651"/>
    <cellStyle name="Normal 2 3 5 3 5 3" xfId="8533"/>
    <cellStyle name="Normal 2 3 5 3 5 3 2" xfId="38858"/>
    <cellStyle name="Normal 2 3 5 3 5 3 3" xfId="23634"/>
    <cellStyle name="Normal 2 3 5 3 5 4" xfId="33845"/>
    <cellStyle name="Normal 2 3 5 3 5 5" xfId="18621"/>
    <cellStyle name="Normal 2 3 5 3 6" xfId="5172"/>
    <cellStyle name="Normal 2 3 5 3 6 2" xfId="15224"/>
    <cellStyle name="Normal 2 3 5 3 6 2 2" xfId="45546"/>
    <cellStyle name="Normal 2 3 5 3 6 2 3" xfId="30322"/>
    <cellStyle name="Normal 2 3 5 3 6 3" xfId="10204"/>
    <cellStyle name="Normal 2 3 5 3 6 3 2" xfId="40529"/>
    <cellStyle name="Normal 2 3 5 3 6 3 3" xfId="25305"/>
    <cellStyle name="Normal 2 3 5 3 6 4" xfId="35516"/>
    <cellStyle name="Normal 2 3 5 3 6 5" xfId="20292"/>
    <cellStyle name="Normal 2 3 5 3 7" xfId="11882"/>
    <cellStyle name="Normal 2 3 5 3 7 2" xfId="42204"/>
    <cellStyle name="Normal 2 3 5 3 7 3" xfId="26980"/>
    <cellStyle name="Normal 2 3 5 3 8" xfId="6861"/>
    <cellStyle name="Normal 2 3 5 3 8 2" xfId="37187"/>
    <cellStyle name="Normal 2 3 5 3 8 3" xfId="21963"/>
    <cellStyle name="Normal 2 3 5 3 9" xfId="32176"/>
    <cellStyle name="Normal 2 3 5 4" xfId="1886"/>
    <cellStyle name="Normal 2 3 5 4 2" xfId="2309"/>
    <cellStyle name="Normal 2 3 5 4 2 2" xfId="3148"/>
    <cellStyle name="Normal 2 3 5 4 2 2 2" xfId="4838"/>
    <cellStyle name="Normal 2 3 5 4 2 2 2 2" xfId="14911"/>
    <cellStyle name="Normal 2 3 5 4 2 2 2 2 2" xfId="45233"/>
    <cellStyle name="Normal 2 3 5 4 2 2 2 2 3" xfId="30009"/>
    <cellStyle name="Normal 2 3 5 4 2 2 2 3" xfId="9891"/>
    <cellStyle name="Normal 2 3 5 4 2 2 2 3 2" xfId="40216"/>
    <cellStyle name="Normal 2 3 5 4 2 2 2 3 3" xfId="24992"/>
    <cellStyle name="Normal 2 3 5 4 2 2 2 4" xfId="35203"/>
    <cellStyle name="Normal 2 3 5 4 2 2 2 5" xfId="19979"/>
    <cellStyle name="Normal 2 3 5 4 2 2 3" xfId="6530"/>
    <cellStyle name="Normal 2 3 5 4 2 2 3 2" xfId="16582"/>
    <cellStyle name="Normal 2 3 5 4 2 2 3 2 2" xfId="46904"/>
    <cellStyle name="Normal 2 3 5 4 2 2 3 2 3" xfId="31680"/>
    <cellStyle name="Normal 2 3 5 4 2 2 3 3" xfId="11562"/>
    <cellStyle name="Normal 2 3 5 4 2 2 3 3 2" xfId="41887"/>
    <cellStyle name="Normal 2 3 5 4 2 2 3 3 3" xfId="26663"/>
    <cellStyle name="Normal 2 3 5 4 2 2 3 4" xfId="36874"/>
    <cellStyle name="Normal 2 3 5 4 2 2 3 5" xfId="21650"/>
    <cellStyle name="Normal 2 3 5 4 2 2 4" xfId="13240"/>
    <cellStyle name="Normal 2 3 5 4 2 2 4 2" xfId="43562"/>
    <cellStyle name="Normal 2 3 5 4 2 2 4 3" xfId="28338"/>
    <cellStyle name="Normal 2 3 5 4 2 2 5" xfId="8219"/>
    <cellStyle name="Normal 2 3 5 4 2 2 5 2" xfId="38545"/>
    <cellStyle name="Normal 2 3 5 4 2 2 5 3" xfId="23321"/>
    <cellStyle name="Normal 2 3 5 4 2 2 6" xfId="33533"/>
    <cellStyle name="Normal 2 3 5 4 2 2 7" xfId="18308"/>
    <cellStyle name="Normal 2 3 5 4 2 3" xfId="4001"/>
    <cellStyle name="Normal 2 3 5 4 2 3 2" xfId="14075"/>
    <cellStyle name="Normal 2 3 5 4 2 3 2 2" xfId="44397"/>
    <cellStyle name="Normal 2 3 5 4 2 3 2 3" xfId="29173"/>
    <cellStyle name="Normal 2 3 5 4 2 3 3" xfId="9055"/>
    <cellStyle name="Normal 2 3 5 4 2 3 3 2" xfId="39380"/>
    <cellStyle name="Normal 2 3 5 4 2 3 3 3" xfId="24156"/>
    <cellStyle name="Normal 2 3 5 4 2 3 4" xfId="34367"/>
    <cellStyle name="Normal 2 3 5 4 2 3 5" xfId="19143"/>
    <cellStyle name="Normal 2 3 5 4 2 4" xfId="5694"/>
    <cellStyle name="Normal 2 3 5 4 2 4 2" xfId="15746"/>
    <cellStyle name="Normal 2 3 5 4 2 4 2 2" xfId="46068"/>
    <cellStyle name="Normal 2 3 5 4 2 4 2 3" xfId="30844"/>
    <cellStyle name="Normal 2 3 5 4 2 4 3" xfId="10726"/>
    <cellStyle name="Normal 2 3 5 4 2 4 3 2" xfId="41051"/>
    <cellStyle name="Normal 2 3 5 4 2 4 3 3" xfId="25827"/>
    <cellStyle name="Normal 2 3 5 4 2 4 4" xfId="36038"/>
    <cellStyle name="Normal 2 3 5 4 2 4 5" xfId="20814"/>
    <cellStyle name="Normal 2 3 5 4 2 5" xfId="12404"/>
    <cellStyle name="Normal 2 3 5 4 2 5 2" xfId="42726"/>
    <cellStyle name="Normal 2 3 5 4 2 5 3" xfId="27502"/>
    <cellStyle name="Normal 2 3 5 4 2 6" xfId="7383"/>
    <cellStyle name="Normal 2 3 5 4 2 6 2" xfId="37709"/>
    <cellStyle name="Normal 2 3 5 4 2 6 3" xfId="22485"/>
    <cellStyle name="Normal 2 3 5 4 2 7" xfId="32697"/>
    <cellStyle name="Normal 2 3 5 4 2 8" xfId="17472"/>
    <cellStyle name="Normal 2 3 5 4 3" xfId="2730"/>
    <cellStyle name="Normal 2 3 5 4 3 2" xfId="4420"/>
    <cellStyle name="Normal 2 3 5 4 3 2 2" xfId="14493"/>
    <cellStyle name="Normal 2 3 5 4 3 2 2 2" xfId="44815"/>
    <cellStyle name="Normal 2 3 5 4 3 2 2 3" xfId="29591"/>
    <cellStyle name="Normal 2 3 5 4 3 2 3" xfId="9473"/>
    <cellStyle name="Normal 2 3 5 4 3 2 3 2" xfId="39798"/>
    <cellStyle name="Normal 2 3 5 4 3 2 3 3" xfId="24574"/>
    <cellStyle name="Normal 2 3 5 4 3 2 4" xfId="34785"/>
    <cellStyle name="Normal 2 3 5 4 3 2 5" xfId="19561"/>
    <cellStyle name="Normal 2 3 5 4 3 3" xfId="6112"/>
    <cellStyle name="Normal 2 3 5 4 3 3 2" xfId="16164"/>
    <cellStyle name="Normal 2 3 5 4 3 3 2 2" xfId="46486"/>
    <cellStyle name="Normal 2 3 5 4 3 3 2 3" xfId="31262"/>
    <cellStyle name="Normal 2 3 5 4 3 3 3" xfId="11144"/>
    <cellStyle name="Normal 2 3 5 4 3 3 3 2" xfId="41469"/>
    <cellStyle name="Normal 2 3 5 4 3 3 3 3" xfId="26245"/>
    <cellStyle name="Normal 2 3 5 4 3 3 4" xfId="36456"/>
    <cellStyle name="Normal 2 3 5 4 3 3 5" xfId="21232"/>
    <cellStyle name="Normal 2 3 5 4 3 4" xfId="12822"/>
    <cellStyle name="Normal 2 3 5 4 3 4 2" xfId="43144"/>
    <cellStyle name="Normal 2 3 5 4 3 4 3" xfId="27920"/>
    <cellStyle name="Normal 2 3 5 4 3 5" xfId="7801"/>
    <cellStyle name="Normal 2 3 5 4 3 5 2" xfId="38127"/>
    <cellStyle name="Normal 2 3 5 4 3 5 3" xfId="22903"/>
    <cellStyle name="Normal 2 3 5 4 3 6" xfId="33115"/>
    <cellStyle name="Normal 2 3 5 4 3 7" xfId="17890"/>
    <cellStyle name="Normal 2 3 5 4 4" xfId="3583"/>
    <cellStyle name="Normal 2 3 5 4 4 2" xfId="13657"/>
    <cellStyle name="Normal 2 3 5 4 4 2 2" xfId="43979"/>
    <cellStyle name="Normal 2 3 5 4 4 2 3" xfId="28755"/>
    <cellStyle name="Normal 2 3 5 4 4 3" xfId="8637"/>
    <cellStyle name="Normal 2 3 5 4 4 3 2" xfId="38962"/>
    <cellStyle name="Normal 2 3 5 4 4 3 3" xfId="23738"/>
    <cellStyle name="Normal 2 3 5 4 4 4" xfId="33949"/>
    <cellStyle name="Normal 2 3 5 4 4 5" xfId="18725"/>
    <cellStyle name="Normal 2 3 5 4 5" xfId="5276"/>
    <cellStyle name="Normal 2 3 5 4 5 2" xfId="15328"/>
    <cellStyle name="Normal 2 3 5 4 5 2 2" xfId="45650"/>
    <cellStyle name="Normal 2 3 5 4 5 2 3" xfId="30426"/>
    <cellStyle name="Normal 2 3 5 4 5 3" xfId="10308"/>
    <cellStyle name="Normal 2 3 5 4 5 3 2" xfId="40633"/>
    <cellStyle name="Normal 2 3 5 4 5 3 3" xfId="25409"/>
    <cellStyle name="Normal 2 3 5 4 5 4" xfId="35620"/>
    <cellStyle name="Normal 2 3 5 4 5 5" xfId="20396"/>
    <cellStyle name="Normal 2 3 5 4 6" xfId="11986"/>
    <cellStyle name="Normal 2 3 5 4 6 2" xfId="42308"/>
    <cellStyle name="Normal 2 3 5 4 6 3" xfId="27084"/>
    <cellStyle name="Normal 2 3 5 4 7" xfId="6965"/>
    <cellStyle name="Normal 2 3 5 4 7 2" xfId="37291"/>
    <cellStyle name="Normal 2 3 5 4 7 3" xfId="22067"/>
    <cellStyle name="Normal 2 3 5 4 8" xfId="32279"/>
    <cellStyle name="Normal 2 3 5 4 9" xfId="17054"/>
    <cellStyle name="Normal 2 3 5 5" xfId="2099"/>
    <cellStyle name="Normal 2 3 5 5 2" xfId="2940"/>
    <cellStyle name="Normal 2 3 5 5 2 2" xfId="4630"/>
    <cellStyle name="Normal 2 3 5 5 2 2 2" xfId="14703"/>
    <cellStyle name="Normal 2 3 5 5 2 2 2 2" xfId="45025"/>
    <cellStyle name="Normal 2 3 5 5 2 2 2 3" xfId="29801"/>
    <cellStyle name="Normal 2 3 5 5 2 2 3" xfId="9683"/>
    <cellStyle name="Normal 2 3 5 5 2 2 3 2" xfId="40008"/>
    <cellStyle name="Normal 2 3 5 5 2 2 3 3" xfId="24784"/>
    <cellStyle name="Normal 2 3 5 5 2 2 4" xfId="34995"/>
    <cellStyle name="Normal 2 3 5 5 2 2 5" xfId="19771"/>
    <cellStyle name="Normal 2 3 5 5 2 3" xfId="6322"/>
    <cellStyle name="Normal 2 3 5 5 2 3 2" xfId="16374"/>
    <cellStyle name="Normal 2 3 5 5 2 3 2 2" xfId="46696"/>
    <cellStyle name="Normal 2 3 5 5 2 3 2 3" xfId="31472"/>
    <cellStyle name="Normal 2 3 5 5 2 3 3" xfId="11354"/>
    <cellStyle name="Normal 2 3 5 5 2 3 3 2" xfId="41679"/>
    <cellStyle name="Normal 2 3 5 5 2 3 3 3" xfId="26455"/>
    <cellStyle name="Normal 2 3 5 5 2 3 4" xfId="36666"/>
    <cellStyle name="Normal 2 3 5 5 2 3 5" xfId="21442"/>
    <cellStyle name="Normal 2 3 5 5 2 4" xfId="13032"/>
    <cellStyle name="Normal 2 3 5 5 2 4 2" xfId="43354"/>
    <cellStyle name="Normal 2 3 5 5 2 4 3" xfId="28130"/>
    <cellStyle name="Normal 2 3 5 5 2 5" xfId="8011"/>
    <cellStyle name="Normal 2 3 5 5 2 5 2" xfId="38337"/>
    <cellStyle name="Normal 2 3 5 5 2 5 3" xfId="23113"/>
    <cellStyle name="Normal 2 3 5 5 2 6" xfId="33325"/>
    <cellStyle name="Normal 2 3 5 5 2 7" xfId="18100"/>
    <cellStyle name="Normal 2 3 5 5 3" xfId="3793"/>
    <cellStyle name="Normal 2 3 5 5 3 2" xfId="13867"/>
    <cellStyle name="Normal 2 3 5 5 3 2 2" xfId="44189"/>
    <cellStyle name="Normal 2 3 5 5 3 2 3" xfId="28965"/>
    <cellStyle name="Normal 2 3 5 5 3 3" xfId="8847"/>
    <cellStyle name="Normal 2 3 5 5 3 3 2" xfId="39172"/>
    <cellStyle name="Normal 2 3 5 5 3 3 3" xfId="23948"/>
    <cellStyle name="Normal 2 3 5 5 3 4" xfId="34159"/>
    <cellStyle name="Normal 2 3 5 5 3 5" xfId="18935"/>
    <cellStyle name="Normal 2 3 5 5 4" xfId="5486"/>
    <cellStyle name="Normal 2 3 5 5 4 2" xfId="15538"/>
    <cellStyle name="Normal 2 3 5 5 4 2 2" xfId="45860"/>
    <cellStyle name="Normal 2 3 5 5 4 2 3" xfId="30636"/>
    <cellStyle name="Normal 2 3 5 5 4 3" xfId="10518"/>
    <cellStyle name="Normal 2 3 5 5 4 3 2" xfId="40843"/>
    <cellStyle name="Normal 2 3 5 5 4 3 3" xfId="25619"/>
    <cellStyle name="Normal 2 3 5 5 4 4" xfId="35830"/>
    <cellStyle name="Normal 2 3 5 5 4 5" xfId="20606"/>
    <cellStyle name="Normal 2 3 5 5 5" xfId="12196"/>
    <cellStyle name="Normal 2 3 5 5 5 2" xfId="42518"/>
    <cellStyle name="Normal 2 3 5 5 5 3" xfId="27294"/>
    <cellStyle name="Normal 2 3 5 5 6" xfId="7175"/>
    <cellStyle name="Normal 2 3 5 5 6 2" xfId="37501"/>
    <cellStyle name="Normal 2 3 5 5 6 3" xfId="22277"/>
    <cellStyle name="Normal 2 3 5 5 7" xfId="32489"/>
    <cellStyle name="Normal 2 3 5 5 8" xfId="17264"/>
    <cellStyle name="Normal 2 3 5 6" xfId="2520"/>
    <cellStyle name="Normal 2 3 5 6 2" xfId="4212"/>
    <cellStyle name="Normal 2 3 5 6 2 2" xfId="14285"/>
    <cellStyle name="Normal 2 3 5 6 2 2 2" xfId="44607"/>
    <cellStyle name="Normal 2 3 5 6 2 2 3" xfId="29383"/>
    <cellStyle name="Normal 2 3 5 6 2 3" xfId="9265"/>
    <cellStyle name="Normal 2 3 5 6 2 3 2" xfId="39590"/>
    <cellStyle name="Normal 2 3 5 6 2 3 3" xfId="24366"/>
    <cellStyle name="Normal 2 3 5 6 2 4" xfId="34577"/>
    <cellStyle name="Normal 2 3 5 6 2 5" xfId="19353"/>
    <cellStyle name="Normal 2 3 5 6 3" xfId="5904"/>
    <cellStyle name="Normal 2 3 5 6 3 2" xfId="15956"/>
    <cellStyle name="Normal 2 3 5 6 3 2 2" xfId="46278"/>
    <cellStyle name="Normal 2 3 5 6 3 2 3" xfId="31054"/>
    <cellStyle name="Normal 2 3 5 6 3 3" xfId="10936"/>
    <cellStyle name="Normal 2 3 5 6 3 3 2" xfId="41261"/>
    <cellStyle name="Normal 2 3 5 6 3 3 3" xfId="26037"/>
    <cellStyle name="Normal 2 3 5 6 3 4" xfId="36248"/>
    <cellStyle name="Normal 2 3 5 6 3 5" xfId="21024"/>
    <cellStyle name="Normal 2 3 5 6 4" xfId="12614"/>
    <cellStyle name="Normal 2 3 5 6 4 2" xfId="42936"/>
    <cellStyle name="Normal 2 3 5 6 4 3" xfId="27712"/>
    <cellStyle name="Normal 2 3 5 6 5" xfId="7593"/>
    <cellStyle name="Normal 2 3 5 6 5 2" xfId="37919"/>
    <cellStyle name="Normal 2 3 5 6 5 3" xfId="22695"/>
    <cellStyle name="Normal 2 3 5 6 6" xfId="32907"/>
    <cellStyle name="Normal 2 3 5 6 7" xfId="17682"/>
    <cellStyle name="Normal 2 3 5 7" xfId="3371"/>
    <cellStyle name="Normal 2 3 5 7 2" xfId="13449"/>
    <cellStyle name="Normal 2 3 5 7 2 2" xfId="43771"/>
    <cellStyle name="Normal 2 3 5 7 2 3" xfId="28547"/>
    <cellStyle name="Normal 2 3 5 7 3" xfId="8429"/>
    <cellStyle name="Normal 2 3 5 7 3 2" xfId="38754"/>
    <cellStyle name="Normal 2 3 5 7 3 3" xfId="23530"/>
    <cellStyle name="Normal 2 3 5 7 4" xfId="33741"/>
    <cellStyle name="Normal 2 3 5 7 5" xfId="18517"/>
    <cellStyle name="Normal 2 3 5 8" xfId="5065"/>
    <cellStyle name="Normal 2 3 5 8 2" xfId="15120"/>
    <cellStyle name="Normal 2 3 5 8 2 2" xfId="45442"/>
    <cellStyle name="Normal 2 3 5 8 2 3" xfId="30218"/>
    <cellStyle name="Normal 2 3 5 8 3" xfId="10100"/>
    <cellStyle name="Normal 2 3 5 8 3 2" xfId="40425"/>
    <cellStyle name="Normal 2 3 5 8 3 3" xfId="25201"/>
    <cellStyle name="Normal 2 3 5 8 4" xfId="35412"/>
    <cellStyle name="Normal 2 3 5 8 5" xfId="20188"/>
    <cellStyle name="Normal 2 3 5 9" xfId="11776"/>
    <cellStyle name="Normal 2 3 5 9 2" xfId="42100"/>
    <cellStyle name="Normal 2 3 5 9 3" xfId="26876"/>
    <cellStyle name="Normal 2 3 6" xfId="1422"/>
    <cellStyle name="Normal 2 3 6 10" xfId="6752"/>
    <cellStyle name="Normal 2 3 6 10 2" xfId="37080"/>
    <cellStyle name="Normal 2 3 6 10 3" xfId="21856"/>
    <cellStyle name="Normal 2 3 6 11" xfId="32071"/>
    <cellStyle name="Normal 2 3 6 12" xfId="16841"/>
    <cellStyle name="Normal 2 3 6 2" xfId="1716"/>
    <cellStyle name="Normal 2 3 6 2 10" xfId="32123"/>
    <cellStyle name="Normal 2 3 6 2 11" xfId="16895"/>
    <cellStyle name="Normal 2 3 6 2 2" xfId="1824"/>
    <cellStyle name="Normal 2 3 6 2 2 10" xfId="16999"/>
    <cellStyle name="Normal 2 3 6 2 2 2" xfId="2041"/>
    <cellStyle name="Normal 2 3 6 2 2 2 2" xfId="2462"/>
    <cellStyle name="Normal 2 3 6 2 2 2 2 2" xfId="3301"/>
    <cellStyle name="Normal 2 3 6 2 2 2 2 2 2" xfId="4991"/>
    <cellStyle name="Normal 2 3 6 2 2 2 2 2 2 2" xfId="15064"/>
    <cellStyle name="Normal 2 3 6 2 2 2 2 2 2 2 2" xfId="45386"/>
    <cellStyle name="Normal 2 3 6 2 2 2 2 2 2 2 3" xfId="30162"/>
    <cellStyle name="Normal 2 3 6 2 2 2 2 2 2 3" xfId="10044"/>
    <cellStyle name="Normal 2 3 6 2 2 2 2 2 2 3 2" xfId="40369"/>
    <cellStyle name="Normal 2 3 6 2 2 2 2 2 2 3 3" xfId="25145"/>
    <cellStyle name="Normal 2 3 6 2 2 2 2 2 2 4" xfId="35356"/>
    <cellStyle name="Normal 2 3 6 2 2 2 2 2 2 5" xfId="20132"/>
    <cellStyle name="Normal 2 3 6 2 2 2 2 2 3" xfId="6683"/>
    <cellStyle name="Normal 2 3 6 2 2 2 2 2 3 2" xfId="16735"/>
    <cellStyle name="Normal 2 3 6 2 2 2 2 2 3 2 2" xfId="47057"/>
    <cellStyle name="Normal 2 3 6 2 2 2 2 2 3 2 3" xfId="31833"/>
    <cellStyle name="Normal 2 3 6 2 2 2 2 2 3 3" xfId="11715"/>
    <cellStyle name="Normal 2 3 6 2 2 2 2 2 3 3 2" xfId="42040"/>
    <cellStyle name="Normal 2 3 6 2 2 2 2 2 3 3 3" xfId="26816"/>
    <cellStyle name="Normal 2 3 6 2 2 2 2 2 3 4" xfId="37027"/>
    <cellStyle name="Normal 2 3 6 2 2 2 2 2 3 5" xfId="21803"/>
    <cellStyle name="Normal 2 3 6 2 2 2 2 2 4" xfId="13393"/>
    <cellStyle name="Normal 2 3 6 2 2 2 2 2 4 2" xfId="43715"/>
    <cellStyle name="Normal 2 3 6 2 2 2 2 2 4 3" xfId="28491"/>
    <cellStyle name="Normal 2 3 6 2 2 2 2 2 5" xfId="8372"/>
    <cellStyle name="Normal 2 3 6 2 2 2 2 2 5 2" xfId="38698"/>
    <cellStyle name="Normal 2 3 6 2 2 2 2 2 5 3" xfId="23474"/>
    <cellStyle name="Normal 2 3 6 2 2 2 2 2 6" xfId="33686"/>
    <cellStyle name="Normal 2 3 6 2 2 2 2 2 7" xfId="18461"/>
    <cellStyle name="Normal 2 3 6 2 2 2 2 3" xfId="4154"/>
    <cellStyle name="Normal 2 3 6 2 2 2 2 3 2" xfId="14228"/>
    <cellStyle name="Normal 2 3 6 2 2 2 2 3 2 2" xfId="44550"/>
    <cellStyle name="Normal 2 3 6 2 2 2 2 3 2 3" xfId="29326"/>
    <cellStyle name="Normal 2 3 6 2 2 2 2 3 3" xfId="9208"/>
    <cellStyle name="Normal 2 3 6 2 2 2 2 3 3 2" xfId="39533"/>
    <cellStyle name="Normal 2 3 6 2 2 2 2 3 3 3" xfId="24309"/>
    <cellStyle name="Normal 2 3 6 2 2 2 2 3 4" xfId="34520"/>
    <cellStyle name="Normal 2 3 6 2 2 2 2 3 5" xfId="19296"/>
    <cellStyle name="Normal 2 3 6 2 2 2 2 4" xfId="5847"/>
    <cellStyle name="Normal 2 3 6 2 2 2 2 4 2" xfId="15899"/>
    <cellStyle name="Normal 2 3 6 2 2 2 2 4 2 2" xfId="46221"/>
    <cellStyle name="Normal 2 3 6 2 2 2 2 4 2 3" xfId="30997"/>
    <cellStyle name="Normal 2 3 6 2 2 2 2 4 3" xfId="10879"/>
    <cellStyle name="Normal 2 3 6 2 2 2 2 4 3 2" xfId="41204"/>
    <cellStyle name="Normal 2 3 6 2 2 2 2 4 3 3" xfId="25980"/>
    <cellStyle name="Normal 2 3 6 2 2 2 2 4 4" xfId="36191"/>
    <cellStyle name="Normal 2 3 6 2 2 2 2 4 5" xfId="20967"/>
    <cellStyle name="Normal 2 3 6 2 2 2 2 5" xfId="12557"/>
    <cellStyle name="Normal 2 3 6 2 2 2 2 5 2" xfId="42879"/>
    <cellStyle name="Normal 2 3 6 2 2 2 2 5 3" xfId="27655"/>
    <cellStyle name="Normal 2 3 6 2 2 2 2 6" xfId="7536"/>
    <cellStyle name="Normal 2 3 6 2 2 2 2 6 2" xfId="37862"/>
    <cellStyle name="Normal 2 3 6 2 2 2 2 6 3" xfId="22638"/>
    <cellStyle name="Normal 2 3 6 2 2 2 2 7" xfId="32850"/>
    <cellStyle name="Normal 2 3 6 2 2 2 2 8" xfId="17625"/>
    <cellStyle name="Normal 2 3 6 2 2 2 3" xfId="2883"/>
    <cellStyle name="Normal 2 3 6 2 2 2 3 2" xfId="4573"/>
    <cellStyle name="Normal 2 3 6 2 2 2 3 2 2" xfId="14646"/>
    <cellStyle name="Normal 2 3 6 2 2 2 3 2 2 2" xfId="44968"/>
    <cellStyle name="Normal 2 3 6 2 2 2 3 2 2 3" xfId="29744"/>
    <cellStyle name="Normal 2 3 6 2 2 2 3 2 3" xfId="9626"/>
    <cellStyle name="Normal 2 3 6 2 2 2 3 2 3 2" xfId="39951"/>
    <cellStyle name="Normal 2 3 6 2 2 2 3 2 3 3" xfId="24727"/>
    <cellStyle name="Normal 2 3 6 2 2 2 3 2 4" xfId="34938"/>
    <cellStyle name="Normal 2 3 6 2 2 2 3 2 5" xfId="19714"/>
    <cellStyle name="Normal 2 3 6 2 2 2 3 3" xfId="6265"/>
    <cellStyle name="Normal 2 3 6 2 2 2 3 3 2" xfId="16317"/>
    <cellStyle name="Normal 2 3 6 2 2 2 3 3 2 2" xfId="46639"/>
    <cellStyle name="Normal 2 3 6 2 2 2 3 3 2 3" xfId="31415"/>
    <cellStyle name="Normal 2 3 6 2 2 2 3 3 3" xfId="11297"/>
    <cellStyle name="Normal 2 3 6 2 2 2 3 3 3 2" xfId="41622"/>
    <cellStyle name="Normal 2 3 6 2 2 2 3 3 3 3" xfId="26398"/>
    <cellStyle name="Normal 2 3 6 2 2 2 3 3 4" xfId="36609"/>
    <cellStyle name="Normal 2 3 6 2 2 2 3 3 5" xfId="21385"/>
    <cellStyle name="Normal 2 3 6 2 2 2 3 4" xfId="12975"/>
    <cellStyle name="Normal 2 3 6 2 2 2 3 4 2" xfId="43297"/>
    <cellStyle name="Normal 2 3 6 2 2 2 3 4 3" xfId="28073"/>
    <cellStyle name="Normal 2 3 6 2 2 2 3 5" xfId="7954"/>
    <cellStyle name="Normal 2 3 6 2 2 2 3 5 2" xfId="38280"/>
    <cellStyle name="Normal 2 3 6 2 2 2 3 5 3" xfId="23056"/>
    <cellStyle name="Normal 2 3 6 2 2 2 3 6" xfId="33268"/>
    <cellStyle name="Normal 2 3 6 2 2 2 3 7" xfId="18043"/>
    <cellStyle name="Normal 2 3 6 2 2 2 4" xfId="3736"/>
    <cellStyle name="Normal 2 3 6 2 2 2 4 2" xfId="13810"/>
    <cellStyle name="Normal 2 3 6 2 2 2 4 2 2" xfId="44132"/>
    <cellStyle name="Normal 2 3 6 2 2 2 4 2 3" xfId="28908"/>
    <cellStyle name="Normal 2 3 6 2 2 2 4 3" xfId="8790"/>
    <cellStyle name="Normal 2 3 6 2 2 2 4 3 2" xfId="39115"/>
    <cellStyle name="Normal 2 3 6 2 2 2 4 3 3" xfId="23891"/>
    <cellStyle name="Normal 2 3 6 2 2 2 4 4" xfId="34102"/>
    <cellStyle name="Normal 2 3 6 2 2 2 4 5" xfId="18878"/>
    <cellStyle name="Normal 2 3 6 2 2 2 5" xfId="5429"/>
    <cellStyle name="Normal 2 3 6 2 2 2 5 2" xfId="15481"/>
    <cellStyle name="Normal 2 3 6 2 2 2 5 2 2" xfId="45803"/>
    <cellStyle name="Normal 2 3 6 2 2 2 5 2 3" xfId="30579"/>
    <cellStyle name="Normal 2 3 6 2 2 2 5 3" xfId="10461"/>
    <cellStyle name="Normal 2 3 6 2 2 2 5 3 2" xfId="40786"/>
    <cellStyle name="Normal 2 3 6 2 2 2 5 3 3" xfId="25562"/>
    <cellStyle name="Normal 2 3 6 2 2 2 5 4" xfId="35773"/>
    <cellStyle name="Normal 2 3 6 2 2 2 5 5" xfId="20549"/>
    <cellStyle name="Normal 2 3 6 2 2 2 6" xfId="12139"/>
    <cellStyle name="Normal 2 3 6 2 2 2 6 2" xfId="42461"/>
    <cellStyle name="Normal 2 3 6 2 2 2 6 3" xfId="27237"/>
    <cellStyle name="Normal 2 3 6 2 2 2 7" xfId="7118"/>
    <cellStyle name="Normal 2 3 6 2 2 2 7 2" xfId="37444"/>
    <cellStyle name="Normal 2 3 6 2 2 2 7 3" xfId="22220"/>
    <cellStyle name="Normal 2 3 6 2 2 2 8" xfId="32432"/>
    <cellStyle name="Normal 2 3 6 2 2 2 9" xfId="17207"/>
    <cellStyle name="Normal 2 3 6 2 2 3" xfId="2254"/>
    <cellStyle name="Normal 2 3 6 2 2 3 2" xfId="3093"/>
    <cellStyle name="Normal 2 3 6 2 2 3 2 2" xfId="4783"/>
    <cellStyle name="Normal 2 3 6 2 2 3 2 2 2" xfId="14856"/>
    <cellStyle name="Normal 2 3 6 2 2 3 2 2 2 2" xfId="45178"/>
    <cellStyle name="Normal 2 3 6 2 2 3 2 2 2 3" xfId="29954"/>
    <cellStyle name="Normal 2 3 6 2 2 3 2 2 3" xfId="9836"/>
    <cellStyle name="Normal 2 3 6 2 2 3 2 2 3 2" xfId="40161"/>
    <cellStyle name="Normal 2 3 6 2 2 3 2 2 3 3" xfId="24937"/>
    <cellStyle name="Normal 2 3 6 2 2 3 2 2 4" xfId="35148"/>
    <cellStyle name="Normal 2 3 6 2 2 3 2 2 5" xfId="19924"/>
    <cellStyle name="Normal 2 3 6 2 2 3 2 3" xfId="6475"/>
    <cellStyle name="Normal 2 3 6 2 2 3 2 3 2" xfId="16527"/>
    <cellStyle name="Normal 2 3 6 2 2 3 2 3 2 2" xfId="46849"/>
    <cellStyle name="Normal 2 3 6 2 2 3 2 3 2 3" xfId="31625"/>
    <cellStyle name="Normal 2 3 6 2 2 3 2 3 3" xfId="11507"/>
    <cellStyle name="Normal 2 3 6 2 2 3 2 3 3 2" xfId="41832"/>
    <cellStyle name="Normal 2 3 6 2 2 3 2 3 3 3" xfId="26608"/>
    <cellStyle name="Normal 2 3 6 2 2 3 2 3 4" xfId="36819"/>
    <cellStyle name="Normal 2 3 6 2 2 3 2 3 5" xfId="21595"/>
    <cellStyle name="Normal 2 3 6 2 2 3 2 4" xfId="13185"/>
    <cellStyle name="Normal 2 3 6 2 2 3 2 4 2" xfId="43507"/>
    <cellStyle name="Normal 2 3 6 2 2 3 2 4 3" xfId="28283"/>
    <cellStyle name="Normal 2 3 6 2 2 3 2 5" xfId="8164"/>
    <cellStyle name="Normal 2 3 6 2 2 3 2 5 2" xfId="38490"/>
    <cellStyle name="Normal 2 3 6 2 2 3 2 5 3" xfId="23266"/>
    <cellStyle name="Normal 2 3 6 2 2 3 2 6" xfId="33478"/>
    <cellStyle name="Normal 2 3 6 2 2 3 2 7" xfId="18253"/>
    <cellStyle name="Normal 2 3 6 2 2 3 3" xfId="3946"/>
    <cellStyle name="Normal 2 3 6 2 2 3 3 2" xfId="14020"/>
    <cellStyle name="Normal 2 3 6 2 2 3 3 2 2" xfId="44342"/>
    <cellStyle name="Normal 2 3 6 2 2 3 3 2 3" xfId="29118"/>
    <cellStyle name="Normal 2 3 6 2 2 3 3 3" xfId="9000"/>
    <cellStyle name="Normal 2 3 6 2 2 3 3 3 2" xfId="39325"/>
    <cellStyle name="Normal 2 3 6 2 2 3 3 3 3" xfId="24101"/>
    <cellStyle name="Normal 2 3 6 2 2 3 3 4" xfId="34312"/>
    <cellStyle name="Normal 2 3 6 2 2 3 3 5" xfId="19088"/>
    <cellStyle name="Normal 2 3 6 2 2 3 4" xfId="5639"/>
    <cellStyle name="Normal 2 3 6 2 2 3 4 2" xfId="15691"/>
    <cellStyle name="Normal 2 3 6 2 2 3 4 2 2" xfId="46013"/>
    <cellStyle name="Normal 2 3 6 2 2 3 4 2 3" xfId="30789"/>
    <cellStyle name="Normal 2 3 6 2 2 3 4 3" xfId="10671"/>
    <cellStyle name="Normal 2 3 6 2 2 3 4 3 2" xfId="40996"/>
    <cellStyle name="Normal 2 3 6 2 2 3 4 3 3" xfId="25772"/>
    <cellStyle name="Normal 2 3 6 2 2 3 4 4" xfId="35983"/>
    <cellStyle name="Normal 2 3 6 2 2 3 4 5" xfId="20759"/>
    <cellStyle name="Normal 2 3 6 2 2 3 5" xfId="12349"/>
    <cellStyle name="Normal 2 3 6 2 2 3 5 2" xfId="42671"/>
    <cellStyle name="Normal 2 3 6 2 2 3 5 3" xfId="27447"/>
    <cellStyle name="Normal 2 3 6 2 2 3 6" xfId="7328"/>
    <cellStyle name="Normal 2 3 6 2 2 3 6 2" xfId="37654"/>
    <cellStyle name="Normal 2 3 6 2 2 3 6 3" xfId="22430"/>
    <cellStyle name="Normal 2 3 6 2 2 3 7" xfId="32642"/>
    <cellStyle name="Normal 2 3 6 2 2 3 8" xfId="17417"/>
    <cellStyle name="Normal 2 3 6 2 2 4" xfId="2675"/>
    <cellStyle name="Normal 2 3 6 2 2 4 2" xfId="4365"/>
    <cellStyle name="Normal 2 3 6 2 2 4 2 2" xfId="14438"/>
    <cellStyle name="Normal 2 3 6 2 2 4 2 2 2" xfId="44760"/>
    <cellStyle name="Normal 2 3 6 2 2 4 2 2 3" xfId="29536"/>
    <cellStyle name="Normal 2 3 6 2 2 4 2 3" xfId="9418"/>
    <cellStyle name="Normal 2 3 6 2 2 4 2 3 2" xfId="39743"/>
    <cellStyle name="Normal 2 3 6 2 2 4 2 3 3" xfId="24519"/>
    <cellStyle name="Normal 2 3 6 2 2 4 2 4" xfId="34730"/>
    <cellStyle name="Normal 2 3 6 2 2 4 2 5" xfId="19506"/>
    <cellStyle name="Normal 2 3 6 2 2 4 3" xfId="6057"/>
    <cellStyle name="Normal 2 3 6 2 2 4 3 2" xfId="16109"/>
    <cellStyle name="Normal 2 3 6 2 2 4 3 2 2" xfId="46431"/>
    <cellStyle name="Normal 2 3 6 2 2 4 3 2 3" xfId="31207"/>
    <cellStyle name="Normal 2 3 6 2 2 4 3 3" xfId="11089"/>
    <cellStyle name="Normal 2 3 6 2 2 4 3 3 2" xfId="41414"/>
    <cellStyle name="Normal 2 3 6 2 2 4 3 3 3" xfId="26190"/>
    <cellStyle name="Normal 2 3 6 2 2 4 3 4" xfId="36401"/>
    <cellStyle name="Normal 2 3 6 2 2 4 3 5" xfId="21177"/>
    <cellStyle name="Normal 2 3 6 2 2 4 4" xfId="12767"/>
    <cellStyle name="Normal 2 3 6 2 2 4 4 2" xfId="43089"/>
    <cellStyle name="Normal 2 3 6 2 2 4 4 3" xfId="27865"/>
    <cellStyle name="Normal 2 3 6 2 2 4 5" xfId="7746"/>
    <cellStyle name="Normal 2 3 6 2 2 4 5 2" xfId="38072"/>
    <cellStyle name="Normal 2 3 6 2 2 4 5 3" xfId="22848"/>
    <cellStyle name="Normal 2 3 6 2 2 4 6" xfId="33060"/>
    <cellStyle name="Normal 2 3 6 2 2 4 7" xfId="17835"/>
    <cellStyle name="Normal 2 3 6 2 2 5" xfId="3528"/>
    <cellStyle name="Normal 2 3 6 2 2 5 2" xfId="13602"/>
    <cellStyle name="Normal 2 3 6 2 2 5 2 2" xfId="43924"/>
    <cellStyle name="Normal 2 3 6 2 2 5 2 3" xfId="28700"/>
    <cellStyle name="Normal 2 3 6 2 2 5 3" xfId="8582"/>
    <cellStyle name="Normal 2 3 6 2 2 5 3 2" xfId="38907"/>
    <cellStyle name="Normal 2 3 6 2 2 5 3 3" xfId="23683"/>
    <cellStyle name="Normal 2 3 6 2 2 5 4" xfId="33894"/>
    <cellStyle name="Normal 2 3 6 2 2 5 5" xfId="18670"/>
    <cellStyle name="Normal 2 3 6 2 2 6" xfId="5221"/>
    <cellStyle name="Normal 2 3 6 2 2 6 2" xfId="15273"/>
    <cellStyle name="Normal 2 3 6 2 2 6 2 2" xfId="45595"/>
    <cellStyle name="Normal 2 3 6 2 2 6 2 3" xfId="30371"/>
    <cellStyle name="Normal 2 3 6 2 2 6 3" xfId="10253"/>
    <cellStyle name="Normal 2 3 6 2 2 6 3 2" xfId="40578"/>
    <cellStyle name="Normal 2 3 6 2 2 6 3 3" xfId="25354"/>
    <cellStyle name="Normal 2 3 6 2 2 6 4" xfId="35565"/>
    <cellStyle name="Normal 2 3 6 2 2 6 5" xfId="20341"/>
    <cellStyle name="Normal 2 3 6 2 2 7" xfId="11931"/>
    <cellStyle name="Normal 2 3 6 2 2 7 2" xfId="42253"/>
    <cellStyle name="Normal 2 3 6 2 2 7 3" xfId="27029"/>
    <cellStyle name="Normal 2 3 6 2 2 8" xfId="6910"/>
    <cellStyle name="Normal 2 3 6 2 2 8 2" xfId="37236"/>
    <cellStyle name="Normal 2 3 6 2 2 8 3" xfId="22012"/>
    <cellStyle name="Normal 2 3 6 2 2 9" xfId="32224"/>
    <cellStyle name="Normal 2 3 6 2 3" xfId="1937"/>
    <cellStyle name="Normal 2 3 6 2 3 2" xfId="2358"/>
    <cellStyle name="Normal 2 3 6 2 3 2 2" xfId="3197"/>
    <cellStyle name="Normal 2 3 6 2 3 2 2 2" xfId="4887"/>
    <cellStyle name="Normal 2 3 6 2 3 2 2 2 2" xfId="14960"/>
    <cellStyle name="Normal 2 3 6 2 3 2 2 2 2 2" xfId="45282"/>
    <cellStyle name="Normal 2 3 6 2 3 2 2 2 2 3" xfId="30058"/>
    <cellStyle name="Normal 2 3 6 2 3 2 2 2 3" xfId="9940"/>
    <cellStyle name="Normal 2 3 6 2 3 2 2 2 3 2" xfId="40265"/>
    <cellStyle name="Normal 2 3 6 2 3 2 2 2 3 3" xfId="25041"/>
    <cellStyle name="Normal 2 3 6 2 3 2 2 2 4" xfId="35252"/>
    <cellStyle name="Normal 2 3 6 2 3 2 2 2 5" xfId="20028"/>
    <cellStyle name="Normal 2 3 6 2 3 2 2 3" xfId="6579"/>
    <cellStyle name="Normal 2 3 6 2 3 2 2 3 2" xfId="16631"/>
    <cellStyle name="Normal 2 3 6 2 3 2 2 3 2 2" xfId="46953"/>
    <cellStyle name="Normal 2 3 6 2 3 2 2 3 2 3" xfId="31729"/>
    <cellStyle name="Normal 2 3 6 2 3 2 2 3 3" xfId="11611"/>
    <cellStyle name="Normal 2 3 6 2 3 2 2 3 3 2" xfId="41936"/>
    <cellStyle name="Normal 2 3 6 2 3 2 2 3 3 3" xfId="26712"/>
    <cellStyle name="Normal 2 3 6 2 3 2 2 3 4" xfId="36923"/>
    <cellStyle name="Normal 2 3 6 2 3 2 2 3 5" xfId="21699"/>
    <cellStyle name="Normal 2 3 6 2 3 2 2 4" xfId="13289"/>
    <cellStyle name="Normal 2 3 6 2 3 2 2 4 2" xfId="43611"/>
    <cellStyle name="Normal 2 3 6 2 3 2 2 4 3" xfId="28387"/>
    <cellStyle name="Normal 2 3 6 2 3 2 2 5" xfId="8268"/>
    <cellStyle name="Normal 2 3 6 2 3 2 2 5 2" xfId="38594"/>
    <cellStyle name="Normal 2 3 6 2 3 2 2 5 3" xfId="23370"/>
    <cellStyle name="Normal 2 3 6 2 3 2 2 6" xfId="33582"/>
    <cellStyle name="Normal 2 3 6 2 3 2 2 7" xfId="18357"/>
    <cellStyle name="Normal 2 3 6 2 3 2 3" xfId="4050"/>
    <cellStyle name="Normal 2 3 6 2 3 2 3 2" xfId="14124"/>
    <cellStyle name="Normal 2 3 6 2 3 2 3 2 2" xfId="44446"/>
    <cellStyle name="Normal 2 3 6 2 3 2 3 2 3" xfId="29222"/>
    <cellStyle name="Normal 2 3 6 2 3 2 3 3" xfId="9104"/>
    <cellStyle name="Normal 2 3 6 2 3 2 3 3 2" xfId="39429"/>
    <cellStyle name="Normal 2 3 6 2 3 2 3 3 3" xfId="24205"/>
    <cellStyle name="Normal 2 3 6 2 3 2 3 4" xfId="34416"/>
    <cellStyle name="Normal 2 3 6 2 3 2 3 5" xfId="19192"/>
    <cellStyle name="Normal 2 3 6 2 3 2 4" xfId="5743"/>
    <cellStyle name="Normal 2 3 6 2 3 2 4 2" xfId="15795"/>
    <cellStyle name="Normal 2 3 6 2 3 2 4 2 2" xfId="46117"/>
    <cellStyle name="Normal 2 3 6 2 3 2 4 2 3" xfId="30893"/>
    <cellStyle name="Normal 2 3 6 2 3 2 4 3" xfId="10775"/>
    <cellStyle name="Normal 2 3 6 2 3 2 4 3 2" xfId="41100"/>
    <cellStyle name="Normal 2 3 6 2 3 2 4 3 3" xfId="25876"/>
    <cellStyle name="Normal 2 3 6 2 3 2 4 4" xfId="36087"/>
    <cellStyle name="Normal 2 3 6 2 3 2 4 5" xfId="20863"/>
    <cellStyle name="Normal 2 3 6 2 3 2 5" xfId="12453"/>
    <cellStyle name="Normal 2 3 6 2 3 2 5 2" xfId="42775"/>
    <cellStyle name="Normal 2 3 6 2 3 2 5 3" xfId="27551"/>
    <cellStyle name="Normal 2 3 6 2 3 2 6" xfId="7432"/>
    <cellStyle name="Normal 2 3 6 2 3 2 6 2" xfId="37758"/>
    <cellStyle name="Normal 2 3 6 2 3 2 6 3" xfId="22534"/>
    <cellStyle name="Normal 2 3 6 2 3 2 7" xfId="32746"/>
    <cellStyle name="Normal 2 3 6 2 3 2 8" xfId="17521"/>
    <cellStyle name="Normal 2 3 6 2 3 3" xfId="2779"/>
    <cellStyle name="Normal 2 3 6 2 3 3 2" xfId="4469"/>
    <cellStyle name="Normal 2 3 6 2 3 3 2 2" xfId="14542"/>
    <cellStyle name="Normal 2 3 6 2 3 3 2 2 2" xfId="44864"/>
    <cellStyle name="Normal 2 3 6 2 3 3 2 2 3" xfId="29640"/>
    <cellStyle name="Normal 2 3 6 2 3 3 2 3" xfId="9522"/>
    <cellStyle name="Normal 2 3 6 2 3 3 2 3 2" xfId="39847"/>
    <cellStyle name="Normal 2 3 6 2 3 3 2 3 3" xfId="24623"/>
    <cellStyle name="Normal 2 3 6 2 3 3 2 4" xfId="34834"/>
    <cellStyle name="Normal 2 3 6 2 3 3 2 5" xfId="19610"/>
    <cellStyle name="Normal 2 3 6 2 3 3 3" xfId="6161"/>
    <cellStyle name="Normal 2 3 6 2 3 3 3 2" xfId="16213"/>
    <cellStyle name="Normal 2 3 6 2 3 3 3 2 2" xfId="46535"/>
    <cellStyle name="Normal 2 3 6 2 3 3 3 2 3" xfId="31311"/>
    <cellStyle name="Normal 2 3 6 2 3 3 3 3" xfId="11193"/>
    <cellStyle name="Normal 2 3 6 2 3 3 3 3 2" xfId="41518"/>
    <cellStyle name="Normal 2 3 6 2 3 3 3 3 3" xfId="26294"/>
    <cellStyle name="Normal 2 3 6 2 3 3 3 4" xfId="36505"/>
    <cellStyle name="Normal 2 3 6 2 3 3 3 5" xfId="21281"/>
    <cellStyle name="Normal 2 3 6 2 3 3 4" xfId="12871"/>
    <cellStyle name="Normal 2 3 6 2 3 3 4 2" xfId="43193"/>
    <cellStyle name="Normal 2 3 6 2 3 3 4 3" xfId="27969"/>
    <cellStyle name="Normal 2 3 6 2 3 3 5" xfId="7850"/>
    <cellStyle name="Normal 2 3 6 2 3 3 5 2" xfId="38176"/>
    <cellStyle name="Normal 2 3 6 2 3 3 5 3" xfId="22952"/>
    <cellStyle name="Normal 2 3 6 2 3 3 6" xfId="33164"/>
    <cellStyle name="Normal 2 3 6 2 3 3 7" xfId="17939"/>
    <cellStyle name="Normal 2 3 6 2 3 4" xfId="3632"/>
    <cellStyle name="Normal 2 3 6 2 3 4 2" xfId="13706"/>
    <cellStyle name="Normal 2 3 6 2 3 4 2 2" xfId="44028"/>
    <cellStyle name="Normal 2 3 6 2 3 4 2 3" xfId="28804"/>
    <cellStyle name="Normal 2 3 6 2 3 4 3" xfId="8686"/>
    <cellStyle name="Normal 2 3 6 2 3 4 3 2" xfId="39011"/>
    <cellStyle name="Normal 2 3 6 2 3 4 3 3" xfId="23787"/>
    <cellStyle name="Normal 2 3 6 2 3 4 4" xfId="33998"/>
    <cellStyle name="Normal 2 3 6 2 3 4 5" xfId="18774"/>
    <cellStyle name="Normal 2 3 6 2 3 5" xfId="5325"/>
    <cellStyle name="Normal 2 3 6 2 3 5 2" xfId="15377"/>
    <cellStyle name="Normal 2 3 6 2 3 5 2 2" xfId="45699"/>
    <cellStyle name="Normal 2 3 6 2 3 5 2 3" xfId="30475"/>
    <cellStyle name="Normal 2 3 6 2 3 5 3" xfId="10357"/>
    <cellStyle name="Normal 2 3 6 2 3 5 3 2" xfId="40682"/>
    <cellStyle name="Normal 2 3 6 2 3 5 3 3" xfId="25458"/>
    <cellStyle name="Normal 2 3 6 2 3 5 4" xfId="35669"/>
    <cellStyle name="Normal 2 3 6 2 3 5 5" xfId="20445"/>
    <cellStyle name="Normal 2 3 6 2 3 6" xfId="12035"/>
    <cellStyle name="Normal 2 3 6 2 3 6 2" xfId="42357"/>
    <cellStyle name="Normal 2 3 6 2 3 6 3" xfId="27133"/>
    <cellStyle name="Normal 2 3 6 2 3 7" xfId="7014"/>
    <cellStyle name="Normal 2 3 6 2 3 7 2" xfId="37340"/>
    <cellStyle name="Normal 2 3 6 2 3 7 3" xfId="22116"/>
    <cellStyle name="Normal 2 3 6 2 3 8" xfId="32328"/>
    <cellStyle name="Normal 2 3 6 2 3 9" xfId="17103"/>
    <cellStyle name="Normal 2 3 6 2 4" xfId="2150"/>
    <cellStyle name="Normal 2 3 6 2 4 2" xfId="2989"/>
    <cellStyle name="Normal 2 3 6 2 4 2 2" xfId="4679"/>
    <cellStyle name="Normal 2 3 6 2 4 2 2 2" xfId="14752"/>
    <cellStyle name="Normal 2 3 6 2 4 2 2 2 2" xfId="45074"/>
    <cellStyle name="Normal 2 3 6 2 4 2 2 2 3" xfId="29850"/>
    <cellStyle name="Normal 2 3 6 2 4 2 2 3" xfId="9732"/>
    <cellStyle name="Normal 2 3 6 2 4 2 2 3 2" xfId="40057"/>
    <cellStyle name="Normal 2 3 6 2 4 2 2 3 3" xfId="24833"/>
    <cellStyle name="Normal 2 3 6 2 4 2 2 4" xfId="35044"/>
    <cellStyle name="Normal 2 3 6 2 4 2 2 5" xfId="19820"/>
    <cellStyle name="Normal 2 3 6 2 4 2 3" xfId="6371"/>
    <cellStyle name="Normal 2 3 6 2 4 2 3 2" xfId="16423"/>
    <cellStyle name="Normal 2 3 6 2 4 2 3 2 2" xfId="46745"/>
    <cellStyle name="Normal 2 3 6 2 4 2 3 2 3" xfId="31521"/>
    <cellStyle name="Normal 2 3 6 2 4 2 3 3" xfId="11403"/>
    <cellStyle name="Normal 2 3 6 2 4 2 3 3 2" xfId="41728"/>
    <cellStyle name="Normal 2 3 6 2 4 2 3 3 3" xfId="26504"/>
    <cellStyle name="Normal 2 3 6 2 4 2 3 4" xfId="36715"/>
    <cellStyle name="Normal 2 3 6 2 4 2 3 5" xfId="21491"/>
    <cellStyle name="Normal 2 3 6 2 4 2 4" xfId="13081"/>
    <cellStyle name="Normal 2 3 6 2 4 2 4 2" xfId="43403"/>
    <cellStyle name="Normal 2 3 6 2 4 2 4 3" xfId="28179"/>
    <cellStyle name="Normal 2 3 6 2 4 2 5" xfId="8060"/>
    <cellStyle name="Normal 2 3 6 2 4 2 5 2" xfId="38386"/>
    <cellStyle name="Normal 2 3 6 2 4 2 5 3" xfId="23162"/>
    <cellStyle name="Normal 2 3 6 2 4 2 6" xfId="33374"/>
    <cellStyle name="Normal 2 3 6 2 4 2 7" xfId="18149"/>
    <cellStyle name="Normal 2 3 6 2 4 3" xfId="3842"/>
    <cellStyle name="Normal 2 3 6 2 4 3 2" xfId="13916"/>
    <cellStyle name="Normal 2 3 6 2 4 3 2 2" xfId="44238"/>
    <cellStyle name="Normal 2 3 6 2 4 3 2 3" xfId="29014"/>
    <cellStyle name="Normal 2 3 6 2 4 3 3" xfId="8896"/>
    <cellStyle name="Normal 2 3 6 2 4 3 3 2" xfId="39221"/>
    <cellStyle name="Normal 2 3 6 2 4 3 3 3" xfId="23997"/>
    <cellStyle name="Normal 2 3 6 2 4 3 4" xfId="34208"/>
    <cellStyle name="Normal 2 3 6 2 4 3 5" xfId="18984"/>
    <cellStyle name="Normal 2 3 6 2 4 4" xfId="5535"/>
    <cellStyle name="Normal 2 3 6 2 4 4 2" xfId="15587"/>
    <cellStyle name="Normal 2 3 6 2 4 4 2 2" xfId="45909"/>
    <cellStyle name="Normal 2 3 6 2 4 4 2 3" xfId="30685"/>
    <cellStyle name="Normal 2 3 6 2 4 4 3" xfId="10567"/>
    <cellStyle name="Normal 2 3 6 2 4 4 3 2" xfId="40892"/>
    <cellStyle name="Normal 2 3 6 2 4 4 3 3" xfId="25668"/>
    <cellStyle name="Normal 2 3 6 2 4 4 4" xfId="35879"/>
    <cellStyle name="Normal 2 3 6 2 4 4 5" xfId="20655"/>
    <cellStyle name="Normal 2 3 6 2 4 5" xfId="12245"/>
    <cellStyle name="Normal 2 3 6 2 4 5 2" xfId="42567"/>
    <cellStyle name="Normal 2 3 6 2 4 5 3" xfId="27343"/>
    <cellStyle name="Normal 2 3 6 2 4 6" xfId="7224"/>
    <cellStyle name="Normal 2 3 6 2 4 6 2" xfId="37550"/>
    <cellStyle name="Normal 2 3 6 2 4 6 3" xfId="22326"/>
    <cellStyle name="Normal 2 3 6 2 4 7" xfId="32538"/>
    <cellStyle name="Normal 2 3 6 2 4 8" xfId="17313"/>
    <cellStyle name="Normal 2 3 6 2 5" xfId="2571"/>
    <cellStyle name="Normal 2 3 6 2 5 2" xfId="4261"/>
    <cellStyle name="Normal 2 3 6 2 5 2 2" xfId="14334"/>
    <cellStyle name="Normal 2 3 6 2 5 2 2 2" xfId="44656"/>
    <cellStyle name="Normal 2 3 6 2 5 2 2 3" xfId="29432"/>
    <cellStyle name="Normal 2 3 6 2 5 2 3" xfId="9314"/>
    <cellStyle name="Normal 2 3 6 2 5 2 3 2" xfId="39639"/>
    <cellStyle name="Normal 2 3 6 2 5 2 3 3" xfId="24415"/>
    <cellStyle name="Normal 2 3 6 2 5 2 4" xfId="34626"/>
    <cellStyle name="Normal 2 3 6 2 5 2 5" xfId="19402"/>
    <cellStyle name="Normal 2 3 6 2 5 3" xfId="5953"/>
    <cellStyle name="Normal 2 3 6 2 5 3 2" xfId="16005"/>
    <cellStyle name="Normal 2 3 6 2 5 3 2 2" xfId="46327"/>
    <cellStyle name="Normal 2 3 6 2 5 3 2 3" xfId="31103"/>
    <cellStyle name="Normal 2 3 6 2 5 3 3" xfId="10985"/>
    <cellStyle name="Normal 2 3 6 2 5 3 3 2" xfId="41310"/>
    <cellStyle name="Normal 2 3 6 2 5 3 3 3" xfId="26086"/>
    <cellStyle name="Normal 2 3 6 2 5 3 4" xfId="36297"/>
    <cellStyle name="Normal 2 3 6 2 5 3 5" xfId="21073"/>
    <cellStyle name="Normal 2 3 6 2 5 4" xfId="12663"/>
    <cellStyle name="Normal 2 3 6 2 5 4 2" xfId="42985"/>
    <cellStyle name="Normal 2 3 6 2 5 4 3" xfId="27761"/>
    <cellStyle name="Normal 2 3 6 2 5 5" xfId="7642"/>
    <cellStyle name="Normal 2 3 6 2 5 5 2" xfId="37968"/>
    <cellStyle name="Normal 2 3 6 2 5 5 3" xfId="22744"/>
    <cellStyle name="Normal 2 3 6 2 5 6" xfId="32956"/>
    <cellStyle name="Normal 2 3 6 2 5 7" xfId="17731"/>
    <cellStyle name="Normal 2 3 6 2 6" xfId="3424"/>
    <cellStyle name="Normal 2 3 6 2 6 2" xfId="13498"/>
    <cellStyle name="Normal 2 3 6 2 6 2 2" xfId="43820"/>
    <cellStyle name="Normal 2 3 6 2 6 2 3" xfId="28596"/>
    <cellStyle name="Normal 2 3 6 2 6 3" xfId="8478"/>
    <cellStyle name="Normal 2 3 6 2 6 3 2" xfId="38803"/>
    <cellStyle name="Normal 2 3 6 2 6 3 3" xfId="23579"/>
    <cellStyle name="Normal 2 3 6 2 6 4" xfId="33790"/>
    <cellStyle name="Normal 2 3 6 2 6 5" xfId="18566"/>
    <cellStyle name="Normal 2 3 6 2 7" xfId="5117"/>
    <cellStyle name="Normal 2 3 6 2 7 2" xfId="15169"/>
    <cellStyle name="Normal 2 3 6 2 7 2 2" xfId="45491"/>
    <cellStyle name="Normal 2 3 6 2 7 2 3" xfId="30267"/>
    <cellStyle name="Normal 2 3 6 2 7 3" xfId="10149"/>
    <cellStyle name="Normal 2 3 6 2 7 3 2" xfId="40474"/>
    <cellStyle name="Normal 2 3 6 2 7 3 3" xfId="25250"/>
    <cellStyle name="Normal 2 3 6 2 7 4" xfId="35461"/>
    <cellStyle name="Normal 2 3 6 2 7 5" xfId="20237"/>
    <cellStyle name="Normal 2 3 6 2 8" xfId="11827"/>
    <cellStyle name="Normal 2 3 6 2 8 2" xfId="42149"/>
    <cellStyle name="Normal 2 3 6 2 8 3" xfId="26925"/>
    <cellStyle name="Normal 2 3 6 2 9" xfId="6806"/>
    <cellStyle name="Normal 2 3 6 2 9 2" xfId="37132"/>
    <cellStyle name="Normal 2 3 6 2 9 3" xfId="21908"/>
    <cellStyle name="Normal 2 3 6 3" xfId="1770"/>
    <cellStyle name="Normal 2 3 6 3 10" xfId="16947"/>
    <cellStyle name="Normal 2 3 6 3 2" xfId="1989"/>
    <cellStyle name="Normal 2 3 6 3 2 2" xfId="2410"/>
    <cellStyle name="Normal 2 3 6 3 2 2 2" xfId="3249"/>
    <cellStyle name="Normal 2 3 6 3 2 2 2 2" xfId="4939"/>
    <cellStyle name="Normal 2 3 6 3 2 2 2 2 2" xfId="15012"/>
    <cellStyle name="Normal 2 3 6 3 2 2 2 2 2 2" xfId="45334"/>
    <cellStyle name="Normal 2 3 6 3 2 2 2 2 2 3" xfId="30110"/>
    <cellStyle name="Normal 2 3 6 3 2 2 2 2 3" xfId="9992"/>
    <cellStyle name="Normal 2 3 6 3 2 2 2 2 3 2" xfId="40317"/>
    <cellStyle name="Normal 2 3 6 3 2 2 2 2 3 3" xfId="25093"/>
    <cellStyle name="Normal 2 3 6 3 2 2 2 2 4" xfId="35304"/>
    <cellStyle name="Normal 2 3 6 3 2 2 2 2 5" xfId="20080"/>
    <cellStyle name="Normal 2 3 6 3 2 2 2 3" xfId="6631"/>
    <cellStyle name="Normal 2 3 6 3 2 2 2 3 2" xfId="16683"/>
    <cellStyle name="Normal 2 3 6 3 2 2 2 3 2 2" xfId="47005"/>
    <cellStyle name="Normal 2 3 6 3 2 2 2 3 2 3" xfId="31781"/>
    <cellStyle name="Normal 2 3 6 3 2 2 2 3 3" xfId="11663"/>
    <cellStyle name="Normal 2 3 6 3 2 2 2 3 3 2" xfId="41988"/>
    <cellStyle name="Normal 2 3 6 3 2 2 2 3 3 3" xfId="26764"/>
    <cellStyle name="Normal 2 3 6 3 2 2 2 3 4" xfId="36975"/>
    <cellStyle name="Normal 2 3 6 3 2 2 2 3 5" xfId="21751"/>
    <cellStyle name="Normal 2 3 6 3 2 2 2 4" xfId="13341"/>
    <cellStyle name="Normal 2 3 6 3 2 2 2 4 2" xfId="43663"/>
    <cellStyle name="Normal 2 3 6 3 2 2 2 4 3" xfId="28439"/>
    <cellStyle name="Normal 2 3 6 3 2 2 2 5" xfId="8320"/>
    <cellStyle name="Normal 2 3 6 3 2 2 2 5 2" xfId="38646"/>
    <cellStyle name="Normal 2 3 6 3 2 2 2 5 3" xfId="23422"/>
    <cellStyle name="Normal 2 3 6 3 2 2 2 6" xfId="33634"/>
    <cellStyle name="Normal 2 3 6 3 2 2 2 7" xfId="18409"/>
    <cellStyle name="Normal 2 3 6 3 2 2 3" xfId="4102"/>
    <cellStyle name="Normal 2 3 6 3 2 2 3 2" xfId="14176"/>
    <cellStyle name="Normal 2 3 6 3 2 2 3 2 2" xfId="44498"/>
    <cellStyle name="Normal 2 3 6 3 2 2 3 2 3" xfId="29274"/>
    <cellStyle name="Normal 2 3 6 3 2 2 3 3" xfId="9156"/>
    <cellStyle name="Normal 2 3 6 3 2 2 3 3 2" xfId="39481"/>
    <cellStyle name="Normal 2 3 6 3 2 2 3 3 3" xfId="24257"/>
    <cellStyle name="Normal 2 3 6 3 2 2 3 4" xfId="34468"/>
    <cellStyle name="Normal 2 3 6 3 2 2 3 5" xfId="19244"/>
    <cellStyle name="Normal 2 3 6 3 2 2 4" xfId="5795"/>
    <cellStyle name="Normal 2 3 6 3 2 2 4 2" xfId="15847"/>
    <cellStyle name="Normal 2 3 6 3 2 2 4 2 2" xfId="46169"/>
    <cellStyle name="Normal 2 3 6 3 2 2 4 2 3" xfId="30945"/>
    <cellStyle name="Normal 2 3 6 3 2 2 4 3" xfId="10827"/>
    <cellStyle name="Normal 2 3 6 3 2 2 4 3 2" xfId="41152"/>
    <cellStyle name="Normal 2 3 6 3 2 2 4 3 3" xfId="25928"/>
    <cellStyle name="Normal 2 3 6 3 2 2 4 4" xfId="36139"/>
    <cellStyle name="Normal 2 3 6 3 2 2 4 5" xfId="20915"/>
    <cellStyle name="Normal 2 3 6 3 2 2 5" xfId="12505"/>
    <cellStyle name="Normal 2 3 6 3 2 2 5 2" xfId="42827"/>
    <cellStyle name="Normal 2 3 6 3 2 2 5 3" xfId="27603"/>
    <cellStyle name="Normal 2 3 6 3 2 2 6" xfId="7484"/>
    <cellStyle name="Normal 2 3 6 3 2 2 6 2" xfId="37810"/>
    <cellStyle name="Normal 2 3 6 3 2 2 6 3" xfId="22586"/>
    <cellStyle name="Normal 2 3 6 3 2 2 7" xfId="32798"/>
    <cellStyle name="Normal 2 3 6 3 2 2 8" xfId="17573"/>
    <cellStyle name="Normal 2 3 6 3 2 3" xfId="2831"/>
    <cellStyle name="Normal 2 3 6 3 2 3 2" xfId="4521"/>
    <cellStyle name="Normal 2 3 6 3 2 3 2 2" xfId="14594"/>
    <cellStyle name="Normal 2 3 6 3 2 3 2 2 2" xfId="44916"/>
    <cellStyle name="Normal 2 3 6 3 2 3 2 2 3" xfId="29692"/>
    <cellStyle name="Normal 2 3 6 3 2 3 2 3" xfId="9574"/>
    <cellStyle name="Normal 2 3 6 3 2 3 2 3 2" xfId="39899"/>
    <cellStyle name="Normal 2 3 6 3 2 3 2 3 3" xfId="24675"/>
    <cellStyle name="Normal 2 3 6 3 2 3 2 4" xfId="34886"/>
    <cellStyle name="Normal 2 3 6 3 2 3 2 5" xfId="19662"/>
    <cellStyle name="Normal 2 3 6 3 2 3 3" xfId="6213"/>
    <cellStyle name="Normal 2 3 6 3 2 3 3 2" xfId="16265"/>
    <cellStyle name="Normal 2 3 6 3 2 3 3 2 2" xfId="46587"/>
    <cellStyle name="Normal 2 3 6 3 2 3 3 2 3" xfId="31363"/>
    <cellStyle name="Normal 2 3 6 3 2 3 3 3" xfId="11245"/>
    <cellStyle name="Normal 2 3 6 3 2 3 3 3 2" xfId="41570"/>
    <cellStyle name="Normal 2 3 6 3 2 3 3 3 3" xfId="26346"/>
    <cellStyle name="Normal 2 3 6 3 2 3 3 4" xfId="36557"/>
    <cellStyle name="Normal 2 3 6 3 2 3 3 5" xfId="21333"/>
    <cellStyle name="Normal 2 3 6 3 2 3 4" xfId="12923"/>
    <cellStyle name="Normal 2 3 6 3 2 3 4 2" xfId="43245"/>
    <cellStyle name="Normal 2 3 6 3 2 3 4 3" xfId="28021"/>
    <cellStyle name="Normal 2 3 6 3 2 3 5" xfId="7902"/>
    <cellStyle name="Normal 2 3 6 3 2 3 5 2" xfId="38228"/>
    <cellStyle name="Normal 2 3 6 3 2 3 5 3" xfId="23004"/>
    <cellStyle name="Normal 2 3 6 3 2 3 6" xfId="33216"/>
    <cellStyle name="Normal 2 3 6 3 2 3 7" xfId="17991"/>
    <cellStyle name="Normal 2 3 6 3 2 4" xfId="3684"/>
    <cellStyle name="Normal 2 3 6 3 2 4 2" xfId="13758"/>
    <cellStyle name="Normal 2 3 6 3 2 4 2 2" xfId="44080"/>
    <cellStyle name="Normal 2 3 6 3 2 4 2 3" xfId="28856"/>
    <cellStyle name="Normal 2 3 6 3 2 4 3" xfId="8738"/>
    <cellStyle name="Normal 2 3 6 3 2 4 3 2" xfId="39063"/>
    <cellStyle name="Normal 2 3 6 3 2 4 3 3" xfId="23839"/>
    <cellStyle name="Normal 2 3 6 3 2 4 4" xfId="34050"/>
    <cellStyle name="Normal 2 3 6 3 2 4 5" xfId="18826"/>
    <cellStyle name="Normal 2 3 6 3 2 5" xfId="5377"/>
    <cellStyle name="Normal 2 3 6 3 2 5 2" xfId="15429"/>
    <cellStyle name="Normal 2 3 6 3 2 5 2 2" xfId="45751"/>
    <cellStyle name="Normal 2 3 6 3 2 5 2 3" xfId="30527"/>
    <cellStyle name="Normal 2 3 6 3 2 5 3" xfId="10409"/>
    <cellStyle name="Normal 2 3 6 3 2 5 3 2" xfId="40734"/>
    <cellStyle name="Normal 2 3 6 3 2 5 3 3" xfId="25510"/>
    <cellStyle name="Normal 2 3 6 3 2 5 4" xfId="35721"/>
    <cellStyle name="Normal 2 3 6 3 2 5 5" xfId="20497"/>
    <cellStyle name="Normal 2 3 6 3 2 6" xfId="12087"/>
    <cellStyle name="Normal 2 3 6 3 2 6 2" xfId="42409"/>
    <cellStyle name="Normal 2 3 6 3 2 6 3" xfId="27185"/>
    <cellStyle name="Normal 2 3 6 3 2 7" xfId="7066"/>
    <cellStyle name="Normal 2 3 6 3 2 7 2" xfId="37392"/>
    <cellStyle name="Normal 2 3 6 3 2 7 3" xfId="22168"/>
    <cellStyle name="Normal 2 3 6 3 2 8" xfId="32380"/>
    <cellStyle name="Normal 2 3 6 3 2 9" xfId="17155"/>
    <cellStyle name="Normal 2 3 6 3 3" xfId="2202"/>
    <cellStyle name="Normal 2 3 6 3 3 2" xfId="3041"/>
    <cellStyle name="Normal 2 3 6 3 3 2 2" xfId="4731"/>
    <cellStyle name="Normal 2 3 6 3 3 2 2 2" xfId="14804"/>
    <cellStyle name="Normal 2 3 6 3 3 2 2 2 2" xfId="45126"/>
    <cellStyle name="Normal 2 3 6 3 3 2 2 2 3" xfId="29902"/>
    <cellStyle name="Normal 2 3 6 3 3 2 2 3" xfId="9784"/>
    <cellStyle name="Normal 2 3 6 3 3 2 2 3 2" xfId="40109"/>
    <cellStyle name="Normal 2 3 6 3 3 2 2 3 3" xfId="24885"/>
    <cellStyle name="Normal 2 3 6 3 3 2 2 4" xfId="35096"/>
    <cellStyle name="Normal 2 3 6 3 3 2 2 5" xfId="19872"/>
    <cellStyle name="Normal 2 3 6 3 3 2 3" xfId="6423"/>
    <cellStyle name="Normal 2 3 6 3 3 2 3 2" xfId="16475"/>
    <cellStyle name="Normal 2 3 6 3 3 2 3 2 2" xfId="46797"/>
    <cellStyle name="Normal 2 3 6 3 3 2 3 2 3" xfId="31573"/>
    <cellStyle name="Normal 2 3 6 3 3 2 3 3" xfId="11455"/>
    <cellStyle name="Normal 2 3 6 3 3 2 3 3 2" xfId="41780"/>
    <cellStyle name="Normal 2 3 6 3 3 2 3 3 3" xfId="26556"/>
    <cellStyle name="Normal 2 3 6 3 3 2 3 4" xfId="36767"/>
    <cellStyle name="Normal 2 3 6 3 3 2 3 5" xfId="21543"/>
    <cellStyle name="Normal 2 3 6 3 3 2 4" xfId="13133"/>
    <cellStyle name="Normal 2 3 6 3 3 2 4 2" xfId="43455"/>
    <cellStyle name="Normal 2 3 6 3 3 2 4 3" xfId="28231"/>
    <cellStyle name="Normal 2 3 6 3 3 2 5" xfId="8112"/>
    <cellStyle name="Normal 2 3 6 3 3 2 5 2" xfId="38438"/>
    <cellStyle name="Normal 2 3 6 3 3 2 5 3" xfId="23214"/>
    <cellStyle name="Normal 2 3 6 3 3 2 6" xfId="33426"/>
    <cellStyle name="Normal 2 3 6 3 3 2 7" xfId="18201"/>
    <cellStyle name="Normal 2 3 6 3 3 3" xfId="3894"/>
    <cellStyle name="Normal 2 3 6 3 3 3 2" xfId="13968"/>
    <cellStyle name="Normal 2 3 6 3 3 3 2 2" xfId="44290"/>
    <cellStyle name="Normal 2 3 6 3 3 3 2 3" xfId="29066"/>
    <cellStyle name="Normal 2 3 6 3 3 3 3" xfId="8948"/>
    <cellStyle name="Normal 2 3 6 3 3 3 3 2" xfId="39273"/>
    <cellStyle name="Normal 2 3 6 3 3 3 3 3" xfId="24049"/>
    <cellStyle name="Normal 2 3 6 3 3 3 4" xfId="34260"/>
    <cellStyle name="Normal 2 3 6 3 3 3 5" xfId="19036"/>
    <cellStyle name="Normal 2 3 6 3 3 4" xfId="5587"/>
    <cellStyle name="Normal 2 3 6 3 3 4 2" xfId="15639"/>
    <cellStyle name="Normal 2 3 6 3 3 4 2 2" xfId="45961"/>
    <cellStyle name="Normal 2 3 6 3 3 4 2 3" xfId="30737"/>
    <cellStyle name="Normal 2 3 6 3 3 4 3" xfId="10619"/>
    <cellStyle name="Normal 2 3 6 3 3 4 3 2" xfId="40944"/>
    <cellStyle name="Normal 2 3 6 3 3 4 3 3" xfId="25720"/>
    <cellStyle name="Normal 2 3 6 3 3 4 4" xfId="35931"/>
    <cellStyle name="Normal 2 3 6 3 3 4 5" xfId="20707"/>
    <cellStyle name="Normal 2 3 6 3 3 5" xfId="12297"/>
    <cellStyle name="Normal 2 3 6 3 3 5 2" xfId="42619"/>
    <cellStyle name="Normal 2 3 6 3 3 5 3" xfId="27395"/>
    <cellStyle name="Normal 2 3 6 3 3 6" xfId="7276"/>
    <cellStyle name="Normal 2 3 6 3 3 6 2" xfId="37602"/>
    <cellStyle name="Normal 2 3 6 3 3 6 3" xfId="22378"/>
    <cellStyle name="Normal 2 3 6 3 3 7" xfId="32590"/>
    <cellStyle name="Normal 2 3 6 3 3 8" xfId="17365"/>
    <cellStyle name="Normal 2 3 6 3 4" xfId="2623"/>
    <cellStyle name="Normal 2 3 6 3 4 2" xfId="4313"/>
    <cellStyle name="Normal 2 3 6 3 4 2 2" xfId="14386"/>
    <cellStyle name="Normal 2 3 6 3 4 2 2 2" xfId="44708"/>
    <cellStyle name="Normal 2 3 6 3 4 2 2 3" xfId="29484"/>
    <cellStyle name="Normal 2 3 6 3 4 2 3" xfId="9366"/>
    <cellStyle name="Normal 2 3 6 3 4 2 3 2" xfId="39691"/>
    <cellStyle name="Normal 2 3 6 3 4 2 3 3" xfId="24467"/>
    <cellStyle name="Normal 2 3 6 3 4 2 4" xfId="34678"/>
    <cellStyle name="Normal 2 3 6 3 4 2 5" xfId="19454"/>
    <cellStyle name="Normal 2 3 6 3 4 3" xfId="6005"/>
    <cellStyle name="Normal 2 3 6 3 4 3 2" xfId="16057"/>
    <cellStyle name="Normal 2 3 6 3 4 3 2 2" xfId="46379"/>
    <cellStyle name="Normal 2 3 6 3 4 3 2 3" xfId="31155"/>
    <cellStyle name="Normal 2 3 6 3 4 3 3" xfId="11037"/>
    <cellStyle name="Normal 2 3 6 3 4 3 3 2" xfId="41362"/>
    <cellStyle name="Normal 2 3 6 3 4 3 3 3" xfId="26138"/>
    <cellStyle name="Normal 2 3 6 3 4 3 4" xfId="36349"/>
    <cellStyle name="Normal 2 3 6 3 4 3 5" xfId="21125"/>
    <cellStyle name="Normal 2 3 6 3 4 4" xfId="12715"/>
    <cellStyle name="Normal 2 3 6 3 4 4 2" xfId="43037"/>
    <cellStyle name="Normal 2 3 6 3 4 4 3" xfId="27813"/>
    <cellStyle name="Normal 2 3 6 3 4 5" xfId="7694"/>
    <cellStyle name="Normal 2 3 6 3 4 5 2" xfId="38020"/>
    <cellStyle name="Normal 2 3 6 3 4 5 3" xfId="22796"/>
    <cellStyle name="Normal 2 3 6 3 4 6" xfId="33008"/>
    <cellStyle name="Normal 2 3 6 3 4 7" xfId="17783"/>
    <cellStyle name="Normal 2 3 6 3 5" xfId="3476"/>
    <cellStyle name="Normal 2 3 6 3 5 2" xfId="13550"/>
    <cellStyle name="Normal 2 3 6 3 5 2 2" xfId="43872"/>
    <cellStyle name="Normal 2 3 6 3 5 2 3" xfId="28648"/>
    <cellStyle name="Normal 2 3 6 3 5 3" xfId="8530"/>
    <cellStyle name="Normal 2 3 6 3 5 3 2" xfId="38855"/>
    <cellStyle name="Normal 2 3 6 3 5 3 3" xfId="23631"/>
    <cellStyle name="Normal 2 3 6 3 5 4" xfId="33842"/>
    <cellStyle name="Normal 2 3 6 3 5 5" xfId="18618"/>
    <cellStyle name="Normal 2 3 6 3 6" xfId="5169"/>
    <cellStyle name="Normal 2 3 6 3 6 2" xfId="15221"/>
    <cellStyle name="Normal 2 3 6 3 6 2 2" xfId="45543"/>
    <cellStyle name="Normal 2 3 6 3 6 2 3" xfId="30319"/>
    <cellStyle name="Normal 2 3 6 3 6 3" xfId="10201"/>
    <cellStyle name="Normal 2 3 6 3 6 3 2" xfId="40526"/>
    <cellStyle name="Normal 2 3 6 3 6 3 3" xfId="25302"/>
    <cellStyle name="Normal 2 3 6 3 6 4" xfId="35513"/>
    <cellStyle name="Normal 2 3 6 3 6 5" xfId="20289"/>
    <cellStyle name="Normal 2 3 6 3 7" xfId="11879"/>
    <cellStyle name="Normal 2 3 6 3 7 2" xfId="42201"/>
    <cellStyle name="Normal 2 3 6 3 7 3" xfId="26977"/>
    <cellStyle name="Normal 2 3 6 3 8" xfId="6858"/>
    <cellStyle name="Normal 2 3 6 3 8 2" xfId="37184"/>
    <cellStyle name="Normal 2 3 6 3 8 3" xfId="21960"/>
    <cellStyle name="Normal 2 3 6 3 9" xfId="32173"/>
    <cellStyle name="Normal 2 3 6 4" xfId="1883"/>
    <cellStyle name="Normal 2 3 6 4 2" xfId="2306"/>
    <cellStyle name="Normal 2 3 6 4 2 2" xfId="3145"/>
    <cellStyle name="Normal 2 3 6 4 2 2 2" xfId="4835"/>
    <cellStyle name="Normal 2 3 6 4 2 2 2 2" xfId="14908"/>
    <cellStyle name="Normal 2 3 6 4 2 2 2 2 2" xfId="45230"/>
    <cellStyle name="Normal 2 3 6 4 2 2 2 2 3" xfId="30006"/>
    <cellStyle name="Normal 2 3 6 4 2 2 2 3" xfId="9888"/>
    <cellStyle name="Normal 2 3 6 4 2 2 2 3 2" xfId="40213"/>
    <cellStyle name="Normal 2 3 6 4 2 2 2 3 3" xfId="24989"/>
    <cellStyle name="Normal 2 3 6 4 2 2 2 4" xfId="35200"/>
    <cellStyle name="Normal 2 3 6 4 2 2 2 5" xfId="19976"/>
    <cellStyle name="Normal 2 3 6 4 2 2 3" xfId="6527"/>
    <cellStyle name="Normal 2 3 6 4 2 2 3 2" xfId="16579"/>
    <cellStyle name="Normal 2 3 6 4 2 2 3 2 2" xfId="46901"/>
    <cellStyle name="Normal 2 3 6 4 2 2 3 2 3" xfId="31677"/>
    <cellStyle name="Normal 2 3 6 4 2 2 3 3" xfId="11559"/>
    <cellStyle name="Normal 2 3 6 4 2 2 3 3 2" xfId="41884"/>
    <cellStyle name="Normal 2 3 6 4 2 2 3 3 3" xfId="26660"/>
    <cellStyle name="Normal 2 3 6 4 2 2 3 4" xfId="36871"/>
    <cellStyle name="Normal 2 3 6 4 2 2 3 5" xfId="21647"/>
    <cellStyle name="Normal 2 3 6 4 2 2 4" xfId="13237"/>
    <cellStyle name="Normal 2 3 6 4 2 2 4 2" xfId="43559"/>
    <cellStyle name="Normal 2 3 6 4 2 2 4 3" xfId="28335"/>
    <cellStyle name="Normal 2 3 6 4 2 2 5" xfId="8216"/>
    <cellStyle name="Normal 2 3 6 4 2 2 5 2" xfId="38542"/>
    <cellStyle name="Normal 2 3 6 4 2 2 5 3" xfId="23318"/>
    <cellStyle name="Normal 2 3 6 4 2 2 6" xfId="33530"/>
    <cellStyle name="Normal 2 3 6 4 2 2 7" xfId="18305"/>
    <cellStyle name="Normal 2 3 6 4 2 3" xfId="3998"/>
    <cellStyle name="Normal 2 3 6 4 2 3 2" xfId="14072"/>
    <cellStyle name="Normal 2 3 6 4 2 3 2 2" xfId="44394"/>
    <cellStyle name="Normal 2 3 6 4 2 3 2 3" xfId="29170"/>
    <cellStyle name="Normal 2 3 6 4 2 3 3" xfId="9052"/>
    <cellStyle name="Normal 2 3 6 4 2 3 3 2" xfId="39377"/>
    <cellStyle name="Normal 2 3 6 4 2 3 3 3" xfId="24153"/>
    <cellStyle name="Normal 2 3 6 4 2 3 4" xfId="34364"/>
    <cellStyle name="Normal 2 3 6 4 2 3 5" xfId="19140"/>
    <cellStyle name="Normal 2 3 6 4 2 4" xfId="5691"/>
    <cellStyle name="Normal 2 3 6 4 2 4 2" xfId="15743"/>
    <cellStyle name="Normal 2 3 6 4 2 4 2 2" xfId="46065"/>
    <cellStyle name="Normal 2 3 6 4 2 4 2 3" xfId="30841"/>
    <cellStyle name="Normal 2 3 6 4 2 4 3" xfId="10723"/>
    <cellStyle name="Normal 2 3 6 4 2 4 3 2" xfId="41048"/>
    <cellStyle name="Normal 2 3 6 4 2 4 3 3" xfId="25824"/>
    <cellStyle name="Normal 2 3 6 4 2 4 4" xfId="36035"/>
    <cellStyle name="Normal 2 3 6 4 2 4 5" xfId="20811"/>
    <cellStyle name="Normal 2 3 6 4 2 5" xfId="12401"/>
    <cellStyle name="Normal 2 3 6 4 2 5 2" xfId="42723"/>
    <cellStyle name="Normal 2 3 6 4 2 5 3" xfId="27499"/>
    <cellStyle name="Normal 2 3 6 4 2 6" xfId="7380"/>
    <cellStyle name="Normal 2 3 6 4 2 6 2" xfId="37706"/>
    <cellStyle name="Normal 2 3 6 4 2 6 3" xfId="22482"/>
    <cellStyle name="Normal 2 3 6 4 2 7" xfId="32694"/>
    <cellStyle name="Normal 2 3 6 4 2 8" xfId="17469"/>
    <cellStyle name="Normal 2 3 6 4 3" xfId="2727"/>
    <cellStyle name="Normal 2 3 6 4 3 2" xfId="4417"/>
    <cellStyle name="Normal 2 3 6 4 3 2 2" xfId="14490"/>
    <cellStyle name="Normal 2 3 6 4 3 2 2 2" xfId="44812"/>
    <cellStyle name="Normal 2 3 6 4 3 2 2 3" xfId="29588"/>
    <cellStyle name="Normal 2 3 6 4 3 2 3" xfId="9470"/>
    <cellStyle name="Normal 2 3 6 4 3 2 3 2" xfId="39795"/>
    <cellStyle name="Normal 2 3 6 4 3 2 3 3" xfId="24571"/>
    <cellStyle name="Normal 2 3 6 4 3 2 4" xfId="34782"/>
    <cellStyle name="Normal 2 3 6 4 3 2 5" xfId="19558"/>
    <cellStyle name="Normal 2 3 6 4 3 3" xfId="6109"/>
    <cellStyle name="Normal 2 3 6 4 3 3 2" xfId="16161"/>
    <cellStyle name="Normal 2 3 6 4 3 3 2 2" xfId="46483"/>
    <cellStyle name="Normal 2 3 6 4 3 3 2 3" xfId="31259"/>
    <cellStyle name="Normal 2 3 6 4 3 3 3" xfId="11141"/>
    <cellStyle name="Normal 2 3 6 4 3 3 3 2" xfId="41466"/>
    <cellStyle name="Normal 2 3 6 4 3 3 3 3" xfId="26242"/>
    <cellStyle name="Normal 2 3 6 4 3 3 4" xfId="36453"/>
    <cellStyle name="Normal 2 3 6 4 3 3 5" xfId="21229"/>
    <cellStyle name="Normal 2 3 6 4 3 4" xfId="12819"/>
    <cellStyle name="Normal 2 3 6 4 3 4 2" xfId="43141"/>
    <cellStyle name="Normal 2 3 6 4 3 4 3" xfId="27917"/>
    <cellStyle name="Normal 2 3 6 4 3 5" xfId="7798"/>
    <cellStyle name="Normal 2 3 6 4 3 5 2" xfId="38124"/>
    <cellStyle name="Normal 2 3 6 4 3 5 3" xfId="22900"/>
    <cellStyle name="Normal 2 3 6 4 3 6" xfId="33112"/>
    <cellStyle name="Normal 2 3 6 4 3 7" xfId="17887"/>
    <cellStyle name="Normal 2 3 6 4 4" xfId="3580"/>
    <cellStyle name="Normal 2 3 6 4 4 2" xfId="13654"/>
    <cellStyle name="Normal 2 3 6 4 4 2 2" xfId="43976"/>
    <cellStyle name="Normal 2 3 6 4 4 2 3" xfId="28752"/>
    <cellStyle name="Normal 2 3 6 4 4 3" xfId="8634"/>
    <cellStyle name="Normal 2 3 6 4 4 3 2" xfId="38959"/>
    <cellStyle name="Normal 2 3 6 4 4 3 3" xfId="23735"/>
    <cellStyle name="Normal 2 3 6 4 4 4" xfId="33946"/>
    <cellStyle name="Normal 2 3 6 4 4 5" xfId="18722"/>
    <cellStyle name="Normal 2 3 6 4 5" xfId="5273"/>
    <cellStyle name="Normal 2 3 6 4 5 2" xfId="15325"/>
    <cellStyle name="Normal 2 3 6 4 5 2 2" xfId="45647"/>
    <cellStyle name="Normal 2 3 6 4 5 2 3" xfId="30423"/>
    <cellStyle name="Normal 2 3 6 4 5 3" xfId="10305"/>
    <cellStyle name="Normal 2 3 6 4 5 3 2" xfId="40630"/>
    <cellStyle name="Normal 2 3 6 4 5 3 3" xfId="25406"/>
    <cellStyle name="Normal 2 3 6 4 5 4" xfId="35617"/>
    <cellStyle name="Normal 2 3 6 4 5 5" xfId="20393"/>
    <cellStyle name="Normal 2 3 6 4 6" xfId="11983"/>
    <cellStyle name="Normal 2 3 6 4 6 2" xfId="42305"/>
    <cellStyle name="Normal 2 3 6 4 6 3" xfId="27081"/>
    <cellStyle name="Normal 2 3 6 4 7" xfId="6962"/>
    <cellStyle name="Normal 2 3 6 4 7 2" xfId="37288"/>
    <cellStyle name="Normal 2 3 6 4 7 3" xfId="22064"/>
    <cellStyle name="Normal 2 3 6 4 8" xfId="32276"/>
    <cellStyle name="Normal 2 3 6 4 9" xfId="17051"/>
    <cellStyle name="Normal 2 3 6 5" xfId="2096"/>
    <cellStyle name="Normal 2 3 6 5 2" xfId="2937"/>
    <cellStyle name="Normal 2 3 6 5 2 2" xfId="4627"/>
    <cellStyle name="Normal 2 3 6 5 2 2 2" xfId="14700"/>
    <cellStyle name="Normal 2 3 6 5 2 2 2 2" xfId="45022"/>
    <cellStyle name="Normal 2 3 6 5 2 2 2 3" xfId="29798"/>
    <cellStyle name="Normal 2 3 6 5 2 2 3" xfId="9680"/>
    <cellStyle name="Normal 2 3 6 5 2 2 3 2" xfId="40005"/>
    <cellStyle name="Normal 2 3 6 5 2 2 3 3" xfId="24781"/>
    <cellStyle name="Normal 2 3 6 5 2 2 4" xfId="34992"/>
    <cellStyle name="Normal 2 3 6 5 2 2 5" xfId="19768"/>
    <cellStyle name="Normal 2 3 6 5 2 3" xfId="6319"/>
    <cellStyle name="Normal 2 3 6 5 2 3 2" xfId="16371"/>
    <cellStyle name="Normal 2 3 6 5 2 3 2 2" xfId="46693"/>
    <cellStyle name="Normal 2 3 6 5 2 3 2 3" xfId="31469"/>
    <cellStyle name="Normal 2 3 6 5 2 3 3" xfId="11351"/>
    <cellStyle name="Normal 2 3 6 5 2 3 3 2" xfId="41676"/>
    <cellStyle name="Normal 2 3 6 5 2 3 3 3" xfId="26452"/>
    <cellStyle name="Normal 2 3 6 5 2 3 4" xfId="36663"/>
    <cellStyle name="Normal 2 3 6 5 2 3 5" xfId="21439"/>
    <cellStyle name="Normal 2 3 6 5 2 4" xfId="13029"/>
    <cellStyle name="Normal 2 3 6 5 2 4 2" xfId="43351"/>
    <cellStyle name="Normal 2 3 6 5 2 4 3" xfId="28127"/>
    <cellStyle name="Normal 2 3 6 5 2 5" xfId="8008"/>
    <cellStyle name="Normal 2 3 6 5 2 5 2" xfId="38334"/>
    <cellStyle name="Normal 2 3 6 5 2 5 3" xfId="23110"/>
    <cellStyle name="Normal 2 3 6 5 2 6" xfId="33322"/>
    <cellStyle name="Normal 2 3 6 5 2 7" xfId="18097"/>
    <cellStyle name="Normal 2 3 6 5 3" xfId="3790"/>
    <cellStyle name="Normal 2 3 6 5 3 2" xfId="13864"/>
    <cellStyle name="Normal 2 3 6 5 3 2 2" xfId="44186"/>
    <cellStyle name="Normal 2 3 6 5 3 2 3" xfId="28962"/>
    <cellStyle name="Normal 2 3 6 5 3 3" xfId="8844"/>
    <cellStyle name="Normal 2 3 6 5 3 3 2" xfId="39169"/>
    <cellStyle name="Normal 2 3 6 5 3 3 3" xfId="23945"/>
    <cellStyle name="Normal 2 3 6 5 3 4" xfId="34156"/>
    <cellStyle name="Normal 2 3 6 5 3 5" xfId="18932"/>
    <cellStyle name="Normal 2 3 6 5 4" xfId="5483"/>
    <cellStyle name="Normal 2 3 6 5 4 2" xfId="15535"/>
    <cellStyle name="Normal 2 3 6 5 4 2 2" xfId="45857"/>
    <cellStyle name="Normal 2 3 6 5 4 2 3" xfId="30633"/>
    <cellStyle name="Normal 2 3 6 5 4 3" xfId="10515"/>
    <cellStyle name="Normal 2 3 6 5 4 3 2" xfId="40840"/>
    <cellStyle name="Normal 2 3 6 5 4 3 3" xfId="25616"/>
    <cellStyle name="Normal 2 3 6 5 4 4" xfId="35827"/>
    <cellStyle name="Normal 2 3 6 5 4 5" xfId="20603"/>
    <cellStyle name="Normal 2 3 6 5 5" xfId="12193"/>
    <cellStyle name="Normal 2 3 6 5 5 2" xfId="42515"/>
    <cellStyle name="Normal 2 3 6 5 5 3" xfId="27291"/>
    <cellStyle name="Normal 2 3 6 5 6" xfId="7172"/>
    <cellStyle name="Normal 2 3 6 5 6 2" xfId="37498"/>
    <cellStyle name="Normal 2 3 6 5 6 3" xfId="22274"/>
    <cellStyle name="Normal 2 3 6 5 7" xfId="32486"/>
    <cellStyle name="Normal 2 3 6 5 8" xfId="17261"/>
    <cellStyle name="Normal 2 3 6 6" xfId="2517"/>
    <cellStyle name="Normal 2 3 6 6 2" xfId="4209"/>
    <cellStyle name="Normal 2 3 6 6 2 2" xfId="14282"/>
    <cellStyle name="Normal 2 3 6 6 2 2 2" xfId="44604"/>
    <cellStyle name="Normal 2 3 6 6 2 2 3" xfId="29380"/>
    <cellStyle name="Normal 2 3 6 6 2 3" xfId="9262"/>
    <cellStyle name="Normal 2 3 6 6 2 3 2" xfId="39587"/>
    <cellStyle name="Normal 2 3 6 6 2 3 3" xfId="24363"/>
    <cellStyle name="Normal 2 3 6 6 2 4" xfId="34574"/>
    <cellStyle name="Normal 2 3 6 6 2 5" xfId="19350"/>
    <cellStyle name="Normal 2 3 6 6 3" xfId="5901"/>
    <cellStyle name="Normal 2 3 6 6 3 2" xfId="15953"/>
    <cellStyle name="Normal 2 3 6 6 3 2 2" xfId="46275"/>
    <cellStyle name="Normal 2 3 6 6 3 2 3" xfId="31051"/>
    <cellStyle name="Normal 2 3 6 6 3 3" xfId="10933"/>
    <cellStyle name="Normal 2 3 6 6 3 3 2" xfId="41258"/>
    <cellStyle name="Normal 2 3 6 6 3 3 3" xfId="26034"/>
    <cellStyle name="Normal 2 3 6 6 3 4" xfId="36245"/>
    <cellStyle name="Normal 2 3 6 6 3 5" xfId="21021"/>
    <cellStyle name="Normal 2 3 6 6 4" xfId="12611"/>
    <cellStyle name="Normal 2 3 6 6 4 2" xfId="42933"/>
    <cellStyle name="Normal 2 3 6 6 4 3" xfId="27709"/>
    <cellStyle name="Normal 2 3 6 6 5" xfId="7590"/>
    <cellStyle name="Normal 2 3 6 6 5 2" xfId="37916"/>
    <cellStyle name="Normal 2 3 6 6 5 3" xfId="22692"/>
    <cellStyle name="Normal 2 3 6 6 6" xfId="32904"/>
    <cellStyle name="Normal 2 3 6 6 7" xfId="17679"/>
    <cellStyle name="Normal 2 3 6 7" xfId="3368"/>
    <cellStyle name="Normal 2 3 6 7 2" xfId="13446"/>
    <cellStyle name="Normal 2 3 6 7 2 2" xfId="43768"/>
    <cellStyle name="Normal 2 3 6 7 2 3" xfId="28544"/>
    <cellStyle name="Normal 2 3 6 7 3" xfId="8426"/>
    <cellStyle name="Normal 2 3 6 7 3 2" xfId="38751"/>
    <cellStyle name="Normal 2 3 6 7 3 3" xfId="23527"/>
    <cellStyle name="Normal 2 3 6 7 4" xfId="33738"/>
    <cellStyle name="Normal 2 3 6 7 5" xfId="18514"/>
    <cellStyle name="Normal 2 3 6 8" xfId="5062"/>
    <cellStyle name="Normal 2 3 6 8 2" xfId="15117"/>
    <cellStyle name="Normal 2 3 6 8 2 2" xfId="45439"/>
    <cellStyle name="Normal 2 3 6 8 2 3" xfId="30215"/>
    <cellStyle name="Normal 2 3 6 8 3" xfId="10097"/>
    <cellStyle name="Normal 2 3 6 8 3 2" xfId="40422"/>
    <cellStyle name="Normal 2 3 6 8 3 3" xfId="25198"/>
    <cellStyle name="Normal 2 3 6 8 4" xfId="35409"/>
    <cellStyle name="Normal 2 3 6 8 5" xfId="20185"/>
    <cellStyle name="Normal 2 3 6 9" xfId="11773"/>
    <cellStyle name="Normal 2 3 6 9 2" xfId="42097"/>
    <cellStyle name="Normal 2 3 6 9 3" xfId="26873"/>
    <cellStyle name="Normal 2 3 7" xfId="1156"/>
    <cellStyle name="Normal 2 3 8" xfId="32018"/>
    <cellStyle name="Normal 2 3 9" xfId="935"/>
    <cellStyle name="Normal 2 4" xfId="776"/>
    <cellStyle name="Normal 2 4 2" xfId="1427"/>
    <cellStyle name="Normal 2 4 2 10" xfId="6756"/>
    <cellStyle name="Normal 2 4 2 10 2" xfId="37084"/>
    <cellStyle name="Normal 2 4 2 10 3" xfId="21860"/>
    <cellStyle name="Normal 2 4 2 11" xfId="32075"/>
    <cellStyle name="Normal 2 4 2 12" xfId="16845"/>
    <cellStyle name="Normal 2 4 2 2" xfId="1720"/>
    <cellStyle name="Normal 2 4 2 2 10" xfId="32127"/>
    <cellStyle name="Normal 2 4 2 2 11" xfId="16899"/>
    <cellStyle name="Normal 2 4 2 2 2" xfId="1828"/>
    <cellStyle name="Normal 2 4 2 2 2 10" xfId="17003"/>
    <cellStyle name="Normal 2 4 2 2 2 2" xfId="2045"/>
    <cellStyle name="Normal 2 4 2 2 2 2 2" xfId="2466"/>
    <cellStyle name="Normal 2 4 2 2 2 2 2 2" xfId="3305"/>
    <cellStyle name="Normal 2 4 2 2 2 2 2 2 2" xfId="4995"/>
    <cellStyle name="Normal 2 4 2 2 2 2 2 2 2 2" xfId="15068"/>
    <cellStyle name="Normal 2 4 2 2 2 2 2 2 2 2 2" xfId="45390"/>
    <cellStyle name="Normal 2 4 2 2 2 2 2 2 2 2 3" xfId="30166"/>
    <cellStyle name="Normal 2 4 2 2 2 2 2 2 2 3" xfId="10048"/>
    <cellStyle name="Normal 2 4 2 2 2 2 2 2 2 3 2" xfId="40373"/>
    <cellStyle name="Normal 2 4 2 2 2 2 2 2 2 3 3" xfId="25149"/>
    <cellStyle name="Normal 2 4 2 2 2 2 2 2 2 4" xfId="35360"/>
    <cellStyle name="Normal 2 4 2 2 2 2 2 2 2 5" xfId="20136"/>
    <cellStyle name="Normal 2 4 2 2 2 2 2 2 3" xfId="6687"/>
    <cellStyle name="Normal 2 4 2 2 2 2 2 2 3 2" xfId="16739"/>
    <cellStyle name="Normal 2 4 2 2 2 2 2 2 3 2 2" xfId="47061"/>
    <cellStyle name="Normal 2 4 2 2 2 2 2 2 3 2 3" xfId="31837"/>
    <cellStyle name="Normal 2 4 2 2 2 2 2 2 3 3" xfId="11719"/>
    <cellStyle name="Normal 2 4 2 2 2 2 2 2 3 3 2" xfId="42044"/>
    <cellStyle name="Normal 2 4 2 2 2 2 2 2 3 3 3" xfId="26820"/>
    <cellStyle name="Normal 2 4 2 2 2 2 2 2 3 4" xfId="37031"/>
    <cellStyle name="Normal 2 4 2 2 2 2 2 2 3 5" xfId="21807"/>
    <cellStyle name="Normal 2 4 2 2 2 2 2 2 4" xfId="13397"/>
    <cellStyle name="Normal 2 4 2 2 2 2 2 2 4 2" xfId="43719"/>
    <cellStyle name="Normal 2 4 2 2 2 2 2 2 4 3" xfId="28495"/>
    <cellStyle name="Normal 2 4 2 2 2 2 2 2 5" xfId="8376"/>
    <cellStyle name="Normal 2 4 2 2 2 2 2 2 5 2" xfId="38702"/>
    <cellStyle name="Normal 2 4 2 2 2 2 2 2 5 3" xfId="23478"/>
    <cellStyle name="Normal 2 4 2 2 2 2 2 2 6" xfId="33690"/>
    <cellStyle name="Normal 2 4 2 2 2 2 2 2 7" xfId="18465"/>
    <cellStyle name="Normal 2 4 2 2 2 2 2 3" xfId="4158"/>
    <cellStyle name="Normal 2 4 2 2 2 2 2 3 2" xfId="14232"/>
    <cellStyle name="Normal 2 4 2 2 2 2 2 3 2 2" xfId="44554"/>
    <cellStyle name="Normal 2 4 2 2 2 2 2 3 2 3" xfId="29330"/>
    <cellStyle name="Normal 2 4 2 2 2 2 2 3 3" xfId="9212"/>
    <cellStyle name="Normal 2 4 2 2 2 2 2 3 3 2" xfId="39537"/>
    <cellStyle name="Normal 2 4 2 2 2 2 2 3 3 3" xfId="24313"/>
    <cellStyle name="Normal 2 4 2 2 2 2 2 3 4" xfId="34524"/>
    <cellStyle name="Normal 2 4 2 2 2 2 2 3 5" xfId="19300"/>
    <cellStyle name="Normal 2 4 2 2 2 2 2 4" xfId="5851"/>
    <cellStyle name="Normal 2 4 2 2 2 2 2 4 2" xfId="15903"/>
    <cellStyle name="Normal 2 4 2 2 2 2 2 4 2 2" xfId="46225"/>
    <cellStyle name="Normal 2 4 2 2 2 2 2 4 2 3" xfId="31001"/>
    <cellStyle name="Normal 2 4 2 2 2 2 2 4 3" xfId="10883"/>
    <cellStyle name="Normal 2 4 2 2 2 2 2 4 3 2" xfId="41208"/>
    <cellStyle name="Normal 2 4 2 2 2 2 2 4 3 3" xfId="25984"/>
    <cellStyle name="Normal 2 4 2 2 2 2 2 4 4" xfId="36195"/>
    <cellStyle name="Normal 2 4 2 2 2 2 2 4 5" xfId="20971"/>
    <cellStyle name="Normal 2 4 2 2 2 2 2 5" xfId="12561"/>
    <cellStyle name="Normal 2 4 2 2 2 2 2 5 2" xfId="42883"/>
    <cellStyle name="Normal 2 4 2 2 2 2 2 5 3" xfId="27659"/>
    <cellStyle name="Normal 2 4 2 2 2 2 2 6" xfId="7540"/>
    <cellStyle name="Normal 2 4 2 2 2 2 2 6 2" xfId="37866"/>
    <cellStyle name="Normal 2 4 2 2 2 2 2 6 3" xfId="22642"/>
    <cellStyle name="Normal 2 4 2 2 2 2 2 7" xfId="32854"/>
    <cellStyle name="Normal 2 4 2 2 2 2 2 8" xfId="17629"/>
    <cellStyle name="Normal 2 4 2 2 2 2 3" xfId="2887"/>
    <cellStyle name="Normal 2 4 2 2 2 2 3 2" xfId="4577"/>
    <cellStyle name="Normal 2 4 2 2 2 2 3 2 2" xfId="14650"/>
    <cellStyle name="Normal 2 4 2 2 2 2 3 2 2 2" xfId="44972"/>
    <cellStyle name="Normal 2 4 2 2 2 2 3 2 2 3" xfId="29748"/>
    <cellStyle name="Normal 2 4 2 2 2 2 3 2 3" xfId="9630"/>
    <cellStyle name="Normal 2 4 2 2 2 2 3 2 3 2" xfId="39955"/>
    <cellStyle name="Normal 2 4 2 2 2 2 3 2 3 3" xfId="24731"/>
    <cellStyle name="Normal 2 4 2 2 2 2 3 2 4" xfId="34942"/>
    <cellStyle name="Normal 2 4 2 2 2 2 3 2 5" xfId="19718"/>
    <cellStyle name="Normal 2 4 2 2 2 2 3 3" xfId="6269"/>
    <cellStyle name="Normal 2 4 2 2 2 2 3 3 2" xfId="16321"/>
    <cellStyle name="Normal 2 4 2 2 2 2 3 3 2 2" xfId="46643"/>
    <cellStyle name="Normal 2 4 2 2 2 2 3 3 2 3" xfId="31419"/>
    <cellStyle name="Normal 2 4 2 2 2 2 3 3 3" xfId="11301"/>
    <cellStyle name="Normal 2 4 2 2 2 2 3 3 3 2" xfId="41626"/>
    <cellStyle name="Normal 2 4 2 2 2 2 3 3 3 3" xfId="26402"/>
    <cellStyle name="Normal 2 4 2 2 2 2 3 3 4" xfId="36613"/>
    <cellStyle name="Normal 2 4 2 2 2 2 3 3 5" xfId="21389"/>
    <cellStyle name="Normal 2 4 2 2 2 2 3 4" xfId="12979"/>
    <cellStyle name="Normal 2 4 2 2 2 2 3 4 2" xfId="43301"/>
    <cellStyle name="Normal 2 4 2 2 2 2 3 4 3" xfId="28077"/>
    <cellStyle name="Normal 2 4 2 2 2 2 3 5" xfId="7958"/>
    <cellStyle name="Normal 2 4 2 2 2 2 3 5 2" xfId="38284"/>
    <cellStyle name="Normal 2 4 2 2 2 2 3 5 3" xfId="23060"/>
    <cellStyle name="Normal 2 4 2 2 2 2 3 6" xfId="33272"/>
    <cellStyle name="Normal 2 4 2 2 2 2 3 7" xfId="18047"/>
    <cellStyle name="Normal 2 4 2 2 2 2 4" xfId="3740"/>
    <cellStyle name="Normal 2 4 2 2 2 2 4 2" xfId="13814"/>
    <cellStyle name="Normal 2 4 2 2 2 2 4 2 2" xfId="44136"/>
    <cellStyle name="Normal 2 4 2 2 2 2 4 2 3" xfId="28912"/>
    <cellStyle name="Normal 2 4 2 2 2 2 4 3" xfId="8794"/>
    <cellStyle name="Normal 2 4 2 2 2 2 4 3 2" xfId="39119"/>
    <cellStyle name="Normal 2 4 2 2 2 2 4 3 3" xfId="23895"/>
    <cellStyle name="Normal 2 4 2 2 2 2 4 4" xfId="34106"/>
    <cellStyle name="Normal 2 4 2 2 2 2 4 5" xfId="18882"/>
    <cellStyle name="Normal 2 4 2 2 2 2 5" xfId="5433"/>
    <cellStyle name="Normal 2 4 2 2 2 2 5 2" xfId="15485"/>
    <cellStyle name="Normal 2 4 2 2 2 2 5 2 2" xfId="45807"/>
    <cellStyle name="Normal 2 4 2 2 2 2 5 2 3" xfId="30583"/>
    <cellStyle name="Normal 2 4 2 2 2 2 5 3" xfId="10465"/>
    <cellStyle name="Normal 2 4 2 2 2 2 5 3 2" xfId="40790"/>
    <cellStyle name="Normal 2 4 2 2 2 2 5 3 3" xfId="25566"/>
    <cellStyle name="Normal 2 4 2 2 2 2 5 4" xfId="35777"/>
    <cellStyle name="Normal 2 4 2 2 2 2 5 5" xfId="20553"/>
    <cellStyle name="Normal 2 4 2 2 2 2 6" xfId="12143"/>
    <cellStyle name="Normal 2 4 2 2 2 2 6 2" xfId="42465"/>
    <cellStyle name="Normal 2 4 2 2 2 2 6 3" xfId="27241"/>
    <cellStyle name="Normal 2 4 2 2 2 2 7" xfId="7122"/>
    <cellStyle name="Normal 2 4 2 2 2 2 7 2" xfId="37448"/>
    <cellStyle name="Normal 2 4 2 2 2 2 7 3" xfId="22224"/>
    <cellStyle name="Normal 2 4 2 2 2 2 8" xfId="32436"/>
    <cellStyle name="Normal 2 4 2 2 2 2 9" xfId="17211"/>
    <cellStyle name="Normal 2 4 2 2 2 3" xfId="2258"/>
    <cellStyle name="Normal 2 4 2 2 2 3 2" xfId="3097"/>
    <cellStyle name="Normal 2 4 2 2 2 3 2 2" xfId="4787"/>
    <cellStyle name="Normal 2 4 2 2 2 3 2 2 2" xfId="14860"/>
    <cellStyle name="Normal 2 4 2 2 2 3 2 2 2 2" xfId="45182"/>
    <cellStyle name="Normal 2 4 2 2 2 3 2 2 2 3" xfId="29958"/>
    <cellStyle name="Normal 2 4 2 2 2 3 2 2 3" xfId="9840"/>
    <cellStyle name="Normal 2 4 2 2 2 3 2 2 3 2" xfId="40165"/>
    <cellStyle name="Normal 2 4 2 2 2 3 2 2 3 3" xfId="24941"/>
    <cellStyle name="Normal 2 4 2 2 2 3 2 2 4" xfId="35152"/>
    <cellStyle name="Normal 2 4 2 2 2 3 2 2 5" xfId="19928"/>
    <cellStyle name="Normal 2 4 2 2 2 3 2 3" xfId="6479"/>
    <cellStyle name="Normal 2 4 2 2 2 3 2 3 2" xfId="16531"/>
    <cellStyle name="Normal 2 4 2 2 2 3 2 3 2 2" xfId="46853"/>
    <cellStyle name="Normal 2 4 2 2 2 3 2 3 2 3" xfId="31629"/>
    <cellStyle name="Normal 2 4 2 2 2 3 2 3 3" xfId="11511"/>
    <cellStyle name="Normal 2 4 2 2 2 3 2 3 3 2" xfId="41836"/>
    <cellStyle name="Normal 2 4 2 2 2 3 2 3 3 3" xfId="26612"/>
    <cellStyle name="Normal 2 4 2 2 2 3 2 3 4" xfId="36823"/>
    <cellStyle name="Normal 2 4 2 2 2 3 2 3 5" xfId="21599"/>
    <cellStyle name="Normal 2 4 2 2 2 3 2 4" xfId="13189"/>
    <cellStyle name="Normal 2 4 2 2 2 3 2 4 2" xfId="43511"/>
    <cellStyle name="Normal 2 4 2 2 2 3 2 4 3" xfId="28287"/>
    <cellStyle name="Normal 2 4 2 2 2 3 2 5" xfId="8168"/>
    <cellStyle name="Normal 2 4 2 2 2 3 2 5 2" xfId="38494"/>
    <cellStyle name="Normal 2 4 2 2 2 3 2 5 3" xfId="23270"/>
    <cellStyle name="Normal 2 4 2 2 2 3 2 6" xfId="33482"/>
    <cellStyle name="Normal 2 4 2 2 2 3 2 7" xfId="18257"/>
    <cellStyle name="Normal 2 4 2 2 2 3 3" xfId="3950"/>
    <cellStyle name="Normal 2 4 2 2 2 3 3 2" xfId="14024"/>
    <cellStyle name="Normal 2 4 2 2 2 3 3 2 2" xfId="44346"/>
    <cellStyle name="Normal 2 4 2 2 2 3 3 2 3" xfId="29122"/>
    <cellStyle name="Normal 2 4 2 2 2 3 3 3" xfId="9004"/>
    <cellStyle name="Normal 2 4 2 2 2 3 3 3 2" xfId="39329"/>
    <cellStyle name="Normal 2 4 2 2 2 3 3 3 3" xfId="24105"/>
    <cellStyle name="Normal 2 4 2 2 2 3 3 4" xfId="34316"/>
    <cellStyle name="Normal 2 4 2 2 2 3 3 5" xfId="19092"/>
    <cellStyle name="Normal 2 4 2 2 2 3 4" xfId="5643"/>
    <cellStyle name="Normal 2 4 2 2 2 3 4 2" xfId="15695"/>
    <cellStyle name="Normal 2 4 2 2 2 3 4 2 2" xfId="46017"/>
    <cellStyle name="Normal 2 4 2 2 2 3 4 2 3" xfId="30793"/>
    <cellStyle name="Normal 2 4 2 2 2 3 4 3" xfId="10675"/>
    <cellStyle name="Normal 2 4 2 2 2 3 4 3 2" xfId="41000"/>
    <cellStyle name="Normal 2 4 2 2 2 3 4 3 3" xfId="25776"/>
    <cellStyle name="Normal 2 4 2 2 2 3 4 4" xfId="35987"/>
    <cellStyle name="Normal 2 4 2 2 2 3 4 5" xfId="20763"/>
    <cellStyle name="Normal 2 4 2 2 2 3 5" xfId="12353"/>
    <cellStyle name="Normal 2 4 2 2 2 3 5 2" xfId="42675"/>
    <cellStyle name="Normal 2 4 2 2 2 3 5 3" xfId="27451"/>
    <cellStyle name="Normal 2 4 2 2 2 3 6" xfId="7332"/>
    <cellStyle name="Normal 2 4 2 2 2 3 6 2" xfId="37658"/>
    <cellStyle name="Normal 2 4 2 2 2 3 6 3" xfId="22434"/>
    <cellStyle name="Normal 2 4 2 2 2 3 7" xfId="32646"/>
    <cellStyle name="Normal 2 4 2 2 2 3 8" xfId="17421"/>
    <cellStyle name="Normal 2 4 2 2 2 4" xfId="2679"/>
    <cellStyle name="Normal 2 4 2 2 2 4 2" xfId="4369"/>
    <cellStyle name="Normal 2 4 2 2 2 4 2 2" xfId="14442"/>
    <cellStyle name="Normal 2 4 2 2 2 4 2 2 2" xfId="44764"/>
    <cellStyle name="Normal 2 4 2 2 2 4 2 2 3" xfId="29540"/>
    <cellStyle name="Normal 2 4 2 2 2 4 2 3" xfId="9422"/>
    <cellStyle name="Normal 2 4 2 2 2 4 2 3 2" xfId="39747"/>
    <cellStyle name="Normal 2 4 2 2 2 4 2 3 3" xfId="24523"/>
    <cellStyle name="Normal 2 4 2 2 2 4 2 4" xfId="34734"/>
    <cellStyle name="Normal 2 4 2 2 2 4 2 5" xfId="19510"/>
    <cellStyle name="Normal 2 4 2 2 2 4 3" xfId="6061"/>
    <cellStyle name="Normal 2 4 2 2 2 4 3 2" xfId="16113"/>
    <cellStyle name="Normal 2 4 2 2 2 4 3 2 2" xfId="46435"/>
    <cellStyle name="Normal 2 4 2 2 2 4 3 2 3" xfId="31211"/>
    <cellStyle name="Normal 2 4 2 2 2 4 3 3" xfId="11093"/>
    <cellStyle name="Normal 2 4 2 2 2 4 3 3 2" xfId="41418"/>
    <cellStyle name="Normal 2 4 2 2 2 4 3 3 3" xfId="26194"/>
    <cellStyle name="Normal 2 4 2 2 2 4 3 4" xfId="36405"/>
    <cellStyle name="Normal 2 4 2 2 2 4 3 5" xfId="21181"/>
    <cellStyle name="Normal 2 4 2 2 2 4 4" xfId="12771"/>
    <cellStyle name="Normal 2 4 2 2 2 4 4 2" xfId="43093"/>
    <cellStyle name="Normal 2 4 2 2 2 4 4 3" xfId="27869"/>
    <cellStyle name="Normal 2 4 2 2 2 4 5" xfId="7750"/>
    <cellStyle name="Normal 2 4 2 2 2 4 5 2" xfId="38076"/>
    <cellStyle name="Normal 2 4 2 2 2 4 5 3" xfId="22852"/>
    <cellStyle name="Normal 2 4 2 2 2 4 6" xfId="33064"/>
    <cellStyle name="Normal 2 4 2 2 2 4 7" xfId="17839"/>
    <cellStyle name="Normal 2 4 2 2 2 5" xfId="3532"/>
    <cellStyle name="Normal 2 4 2 2 2 5 2" xfId="13606"/>
    <cellStyle name="Normal 2 4 2 2 2 5 2 2" xfId="43928"/>
    <cellStyle name="Normal 2 4 2 2 2 5 2 3" xfId="28704"/>
    <cellStyle name="Normal 2 4 2 2 2 5 3" xfId="8586"/>
    <cellStyle name="Normal 2 4 2 2 2 5 3 2" xfId="38911"/>
    <cellStyle name="Normal 2 4 2 2 2 5 3 3" xfId="23687"/>
    <cellStyle name="Normal 2 4 2 2 2 5 4" xfId="33898"/>
    <cellStyle name="Normal 2 4 2 2 2 5 5" xfId="18674"/>
    <cellStyle name="Normal 2 4 2 2 2 6" xfId="5225"/>
    <cellStyle name="Normal 2 4 2 2 2 6 2" xfId="15277"/>
    <cellStyle name="Normal 2 4 2 2 2 6 2 2" xfId="45599"/>
    <cellStyle name="Normal 2 4 2 2 2 6 2 3" xfId="30375"/>
    <cellStyle name="Normal 2 4 2 2 2 6 3" xfId="10257"/>
    <cellStyle name="Normal 2 4 2 2 2 6 3 2" xfId="40582"/>
    <cellStyle name="Normal 2 4 2 2 2 6 3 3" xfId="25358"/>
    <cellStyle name="Normal 2 4 2 2 2 6 4" xfId="35569"/>
    <cellStyle name="Normal 2 4 2 2 2 6 5" xfId="20345"/>
    <cellStyle name="Normal 2 4 2 2 2 7" xfId="11935"/>
    <cellStyle name="Normal 2 4 2 2 2 7 2" xfId="42257"/>
    <cellStyle name="Normal 2 4 2 2 2 7 3" xfId="27033"/>
    <cellStyle name="Normal 2 4 2 2 2 8" xfId="6914"/>
    <cellStyle name="Normal 2 4 2 2 2 8 2" xfId="37240"/>
    <cellStyle name="Normal 2 4 2 2 2 8 3" xfId="22016"/>
    <cellStyle name="Normal 2 4 2 2 2 9" xfId="32228"/>
    <cellStyle name="Normal 2 4 2 2 3" xfId="1941"/>
    <cellStyle name="Normal 2 4 2 2 3 2" xfId="2362"/>
    <cellStyle name="Normal 2 4 2 2 3 2 2" xfId="3201"/>
    <cellStyle name="Normal 2 4 2 2 3 2 2 2" xfId="4891"/>
    <cellStyle name="Normal 2 4 2 2 3 2 2 2 2" xfId="14964"/>
    <cellStyle name="Normal 2 4 2 2 3 2 2 2 2 2" xfId="45286"/>
    <cellStyle name="Normal 2 4 2 2 3 2 2 2 2 3" xfId="30062"/>
    <cellStyle name="Normal 2 4 2 2 3 2 2 2 3" xfId="9944"/>
    <cellStyle name="Normal 2 4 2 2 3 2 2 2 3 2" xfId="40269"/>
    <cellStyle name="Normal 2 4 2 2 3 2 2 2 3 3" xfId="25045"/>
    <cellStyle name="Normal 2 4 2 2 3 2 2 2 4" xfId="35256"/>
    <cellStyle name="Normal 2 4 2 2 3 2 2 2 5" xfId="20032"/>
    <cellStyle name="Normal 2 4 2 2 3 2 2 3" xfId="6583"/>
    <cellStyle name="Normal 2 4 2 2 3 2 2 3 2" xfId="16635"/>
    <cellStyle name="Normal 2 4 2 2 3 2 2 3 2 2" xfId="46957"/>
    <cellStyle name="Normal 2 4 2 2 3 2 2 3 2 3" xfId="31733"/>
    <cellStyle name="Normal 2 4 2 2 3 2 2 3 3" xfId="11615"/>
    <cellStyle name="Normal 2 4 2 2 3 2 2 3 3 2" xfId="41940"/>
    <cellStyle name="Normal 2 4 2 2 3 2 2 3 3 3" xfId="26716"/>
    <cellStyle name="Normal 2 4 2 2 3 2 2 3 4" xfId="36927"/>
    <cellStyle name="Normal 2 4 2 2 3 2 2 3 5" xfId="21703"/>
    <cellStyle name="Normal 2 4 2 2 3 2 2 4" xfId="13293"/>
    <cellStyle name="Normal 2 4 2 2 3 2 2 4 2" xfId="43615"/>
    <cellStyle name="Normal 2 4 2 2 3 2 2 4 3" xfId="28391"/>
    <cellStyle name="Normal 2 4 2 2 3 2 2 5" xfId="8272"/>
    <cellStyle name="Normal 2 4 2 2 3 2 2 5 2" xfId="38598"/>
    <cellStyle name="Normal 2 4 2 2 3 2 2 5 3" xfId="23374"/>
    <cellStyle name="Normal 2 4 2 2 3 2 2 6" xfId="33586"/>
    <cellStyle name="Normal 2 4 2 2 3 2 2 7" xfId="18361"/>
    <cellStyle name="Normal 2 4 2 2 3 2 3" xfId="4054"/>
    <cellStyle name="Normal 2 4 2 2 3 2 3 2" xfId="14128"/>
    <cellStyle name="Normal 2 4 2 2 3 2 3 2 2" xfId="44450"/>
    <cellStyle name="Normal 2 4 2 2 3 2 3 2 3" xfId="29226"/>
    <cellStyle name="Normal 2 4 2 2 3 2 3 3" xfId="9108"/>
    <cellStyle name="Normal 2 4 2 2 3 2 3 3 2" xfId="39433"/>
    <cellStyle name="Normal 2 4 2 2 3 2 3 3 3" xfId="24209"/>
    <cellStyle name="Normal 2 4 2 2 3 2 3 4" xfId="34420"/>
    <cellStyle name="Normal 2 4 2 2 3 2 3 5" xfId="19196"/>
    <cellStyle name="Normal 2 4 2 2 3 2 4" xfId="5747"/>
    <cellStyle name="Normal 2 4 2 2 3 2 4 2" xfId="15799"/>
    <cellStyle name="Normal 2 4 2 2 3 2 4 2 2" xfId="46121"/>
    <cellStyle name="Normal 2 4 2 2 3 2 4 2 3" xfId="30897"/>
    <cellStyle name="Normal 2 4 2 2 3 2 4 3" xfId="10779"/>
    <cellStyle name="Normal 2 4 2 2 3 2 4 3 2" xfId="41104"/>
    <cellStyle name="Normal 2 4 2 2 3 2 4 3 3" xfId="25880"/>
    <cellStyle name="Normal 2 4 2 2 3 2 4 4" xfId="36091"/>
    <cellStyle name="Normal 2 4 2 2 3 2 4 5" xfId="20867"/>
    <cellStyle name="Normal 2 4 2 2 3 2 5" xfId="12457"/>
    <cellStyle name="Normal 2 4 2 2 3 2 5 2" xfId="42779"/>
    <cellStyle name="Normal 2 4 2 2 3 2 5 3" xfId="27555"/>
    <cellStyle name="Normal 2 4 2 2 3 2 6" xfId="7436"/>
    <cellStyle name="Normal 2 4 2 2 3 2 6 2" xfId="37762"/>
    <cellStyle name="Normal 2 4 2 2 3 2 6 3" xfId="22538"/>
    <cellStyle name="Normal 2 4 2 2 3 2 7" xfId="32750"/>
    <cellStyle name="Normal 2 4 2 2 3 2 8" xfId="17525"/>
    <cellStyle name="Normal 2 4 2 2 3 3" xfId="2783"/>
    <cellStyle name="Normal 2 4 2 2 3 3 2" xfId="4473"/>
    <cellStyle name="Normal 2 4 2 2 3 3 2 2" xfId="14546"/>
    <cellStyle name="Normal 2 4 2 2 3 3 2 2 2" xfId="44868"/>
    <cellStyle name="Normal 2 4 2 2 3 3 2 2 3" xfId="29644"/>
    <cellStyle name="Normal 2 4 2 2 3 3 2 3" xfId="9526"/>
    <cellStyle name="Normal 2 4 2 2 3 3 2 3 2" xfId="39851"/>
    <cellStyle name="Normal 2 4 2 2 3 3 2 3 3" xfId="24627"/>
    <cellStyle name="Normal 2 4 2 2 3 3 2 4" xfId="34838"/>
    <cellStyle name="Normal 2 4 2 2 3 3 2 5" xfId="19614"/>
    <cellStyle name="Normal 2 4 2 2 3 3 3" xfId="6165"/>
    <cellStyle name="Normal 2 4 2 2 3 3 3 2" xfId="16217"/>
    <cellStyle name="Normal 2 4 2 2 3 3 3 2 2" xfId="46539"/>
    <cellStyle name="Normal 2 4 2 2 3 3 3 2 3" xfId="31315"/>
    <cellStyle name="Normal 2 4 2 2 3 3 3 3" xfId="11197"/>
    <cellStyle name="Normal 2 4 2 2 3 3 3 3 2" xfId="41522"/>
    <cellStyle name="Normal 2 4 2 2 3 3 3 3 3" xfId="26298"/>
    <cellStyle name="Normal 2 4 2 2 3 3 3 4" xfId="36509"/>
    <cellStyle name="Normal 2 4 2 2 3 3 3 5" xfId="21285"/>
    <cellStyle name="Normal 2 4 2 2 3 3 4" xfId="12875"/>
    <cellStyle name="Normal 2 4 2 2 3 3 4 2" xfId="43197"/>
    <cellStyle name="Normal 2 4 2 2 3 3 4 3" xfId="27973"/>
    <cellStyle name="Normal 2 4 2 2 3 3 5" xfId="7854"/>
    <cellStyle name="Normal 2 4 2 2 3 3 5 2" xfId="38180"/>
    <cellStyle name="Normal 2 4 2 2 3 3 5 3" xfId="22956"/>
    <cellStyle name="Normal 2 4 2 2 3 3 6" xfId="33168"/>
    <cellStyle name="Normal 2 4 2 2 3 3 7" xfId="17943"/>
    <cellStyle name="Normal 2 4 2 2 3 4" xfId="3636"/>
    <cellStyle name="Normal 2 4 2 2 3 4 2" xfId="13710"/>
    <cellStyle name="Normal 2 4 2 2 3 4 2 2" xfId="44032"/>
    <cellStyle name="Normal 2 4 2 2 3 4 2 3" xfId="28808"/>
    <cellStyle name="Normal 2 4 2 2 3 4 3" xfId="8690"/>
    <cellStyle name="Normal 2 4 2 2 3 4 3 2" xfId="39015"/>
    <cellStyle name="Normal 2 4 2 2 3 4 3 3" xfId="23791"/>
    <cellStyle name="Normal 2 4 2 2 3 4 4" xfId="34002"/>
    <cellStyle name="Normal 2 4 2 2 3 4 5" xfId="18778"/>
    <cellStyle name="Normal 2 4 2 2 3 5" xfId="5329"/>
    <cellStyle name="Normal 2 4 2 2 3 5 2" xfId="15381"/>
    <cellStyle name="Normal 2 4 2 2 3 5 2 2" xfId="45703"/>
    <cellStyle name="Normal 2 4 2 2 3 5 2 3" xfId="30479"/>
    <cellStyle name="Normal 2 4 2 2 3 5 3" xfId="10361"/>
    <cellStyle name="Normal 2 4 2 2 3 5 3 2" xfId="40686"/>
    <cellStyle name="Normal 2 4 2 2 3 5 3 3" xfId="25462"/>
    <cellStyle name="Normal 2 4 2 2 3 5 4" xfId="35673"/>
    <cellStyle name="Normal 2 4 2 2 3 5 5" xfId="20449"/>
    <cellStyle name="Normal 2 4 2 2 3 6" xfId="12039"/>
    <cellStyle name="Normal 2 4 2 2 3 6 2" xfId="42361"/>
    <cellStyle name="Normal 2 4 2 2 3 6 3" xfId="27137"/>
    <cellStyle name="Normal 2 4 2 2 3 7" xfId="7018"/>
    <cellStyle name="Normal 2 4 2 2 3 7 2" xfId="37344"/>
    <cellStyle name="Normal 2 4 2 2 3 7 3" xfId="22120"/>
    <cellStyle name="Normal 2 4 2 2 3 8" xfId="32332"/>
    <cellStyle name="Normal 2 4 2 2 3 9" xfId="17107"/>
    <cellStyle name="Normal 2 4 2 2 4" xfId="2154"/>
    <cellStyle name="Normal 2 4 2 2 4 2" xfId="2993"/>
    <cellStyle name="Normal 2 4 2 2 4 2 2" xfId="4683"/>
    <cellStyle name="Normal 2 4 2 2 4 2 2 2" xfId="14756"/>
    <cellStyle name="Normal 2 4 2 2 4 2 2 2 2" xfId="45078"/>
    <cellStyle name="Normal 2 4 2 2 4 2 2 2 3" xfId="29854"/>
    <cellStyle name="Normal 2 4 2 2 4 2 2 3" xfId="9736"/>
    <cellStyle name="Normal 2 4 2 2 4 2 2 3 2" xfId="40061"/>
    <cellStyle name="Normal 2 4 2 2 4 2 2 3 3" xfId="24837"/>
    <cellStyle name="Normal 2 4 2 2 4 2 2 4" xfId="35048"/>
    <cellStyle name="Normal 2 4 2 2 4 2 2 5" xfId="19824"/>
    <cellStyle name="Normal 2 4 2 2 4 2 3" xfId="6375"/>
    <cellStyle name="Normal 2 4 2 2 4 2 3 2" xfId="16427"/>
    <cellStyle name="Normal 2 4 2 2 4 2 3 2 2" xfId="46749"/>
    <cellStyle name="Normal 2 4 2 2 4 2 3 2 3" xfId="31525"/>
    <cellStyle name="Normal 2 4 2 2 4 2 3 3" xfId="11407"/>
    <cellStyle name="Normal 2 4 2 2 4 2 3 3 2" xfId="41732"/>
    <cellStyle name="Normal 2 4 2 2 4 2 3 3 3" xfId="26508"/>
    <cellStyle name="Normal 2 4 2 2 4 2 3 4" xfId="36719"/>
    <cellStyle name="Normal 2 4 2 2 4 2 3 5" xfId="21495"/>
    <cellStyle name="Normal 2 4 2 2 4 2 4" xfId="13085"/>
    <cellStyle name="Normal 2 4 2 2 4 2 4 2" xfId="43407"/>
    <cellStyle name="Normal 2 4 2 2 4 2 4 3" xfId="28183"/>
    <cellStyle name="Normal 2 4 2 2 4 2 5" xfId="8064"/>
    <cellStyle name="Normal 2 4 2 2 4 2 5 2" xfId="38390"/>
    <cellStyle name="Normal 2 4 2 2 4 2 5 3" xfId="23166"/>
    <cellStyle name="Normal 2 4 2 2 4 2 6" xfId="33378"/>
    <cellStyle name="Normal 2 4 2 2 4 2 7" xfId="18153"/>
    <cellStyle name="Normal 2 4 2 2 4 3" xfId="3846"/>
    <cellStyle name="Normal 2 4 2 2 4 3 2" xfId="13920"/>
    <cellStyle name="Normal 2 4 2 2 4 3 2 2" xfId="44242"/>
    <cellStyle name="Normal 2 4 2 2 4 3 2 3" xfId="29018"/>
    <cellStyle name="Normal 2 4 2 2 4 3 3" xfId="8900"/>
    <cellStyle name="Normal 2 4 2 2 4 3 3 2" xfId="39225"/>
    <cellStyle name="Normal 2 4 2 2 4 3 3 3" xfId="24001"/>
    <cellStyle name="Normal 2 4 2 2 4 3 4" xfId="34212"/>
    <cellStyle name="Normal 2 4 2 2 4 3 5" xfId="18988"/>
    <cellStyle name="Normal 2 4 2 2 4 4" xfId="5539"/>
    <cellStyle name="Normal 2 4 2 2 4 4 2" xfId="15591"/>
    <cellStyle name="Normal 2 4 2 2 4 4 2 2" xfId="45913"/>
    <cellStyle name="Normal 2 4 2 2 4 4 2 3" xfId="30689"/>
    <cellStyle name="Normal 2 4 2 2 4 4 3" xfId="10571"/>
    <cellStyle name="Normal 2 4 2 2 4 4 3 2" xfId="40896"/>
    <cellStyle name="Normal 2 4 2 2 4 4 3 3" xfId="25672"/>
    <cellStyle name="Normal 2 4 2 2 4 4 4" xfId="35883"/>
    <cellStyle name="Normal 2 4 2 2 4 4 5" xfId="20659"/>
    <cellStyle name="Normal 2 4 2 2 4 5" xfId="12249"/>
    <cellStyle name="Normal 2 4 2 2 4 5 2" xfId="42571"/>
    <cellStyle name="Normal 2 4 2 2 4 5 3" xfId="27347"/>
    <cellStyle name="Normal 2 4 2 2 4 6" xfId="7228"/>
    <cellStyle name="Normal 2 4 2 2 4 6 2" xfId="37554"/>
    <cellStyle name="Normal 2 4 2 2 4 6 3" xfId="22330"/>
    <cellStyle name="Normal 2 4 2 2 4 7" xfId="32542"/>
    <cellStyle name="Normal 2 4 2 2 4 8" xfId="17317"/>
    <cellStyle name="Normal 2 4 2 2 5" xfId="2575"/>
    <cellStyle name="Normal 2 4 2 2 5 2" xfId="4265"/>
    <cellStyle name="Normal 2 4 2 2 5 2 2" xfId="14338"/>
    <cellStyle name="Normal 2 4 2 2 5 2 2 2" xfId="44660"/>
    <cellStyle name="Normal 2 4 2 2 5 2 2 3" xfId="29436"/>
    <cellStyle name="Normal 2 4 2 2 5 2 3" xfId="9318"/>
    <cellStyle name="Normal 2 4 2 2 5 2 3 2" xfId="39643"/>
    <cellStyle name="Normal 2 4 2 2 5 2 3 3" xfId="24419"/>
    <cellStyle name="Normal 2 4 2 2 5 2 4" xfId="34630"/>
    <cellStyle name="Normal 2 4 2 2 5 2 5" xfId="19406"/>
    <cellStyle name="Normal 2 4 2 2 5 3" xfId="5957"/>
    <cellStyle name="Normal 2 4 2 2 5 3 2" xfId="16009"/>
    <cellStyle name="Normal 2 4 2 2 5 3 2 2" xfId="46331"/>
    <cellStyle name="Normal 2 4 2 2 5 3 2 3" xfId="31107"/>
    <cellStyle name="Normal 2 4 2 2 5 3 3" xfId="10989"/>
    <cellStyle name="Normal 2 4 2 2 5 3 3 2" xfId="41314"/>
    <cellStyle name="Normal 2 4 2 2 5 3 3 3" xfId="26090"/>
    <cellStyle name="Normal 2 4 2 2 5 3 4" xfId="36301"/>
    <cellStyle name="Normal 2 4 2 2 5 3 5" xfId="21077"/>
    <cellStyle name="Normal 2 4 2 2 5 4" xfId="12667"/>
    <cellStyle name="Normal 2 4 2 2 5 4 2" xfId="42989"/>
    <cellStyle name="Normal 2 4 2 2 5 4 3" xfId="27765"/>
    <cellStyle name="Normal 2 4 2 2 5 5" xfId="7646"/>
    <cellStyle name="Normal 2 4 2 2 5 5 2" xfId="37972"/>
    <cellStyle name="Normal 2 4 2 2 5 5 3" xfId="22748"/>
    <cellStyle name="Normal 2 4 2 2 5 6" xfId="32960"/>
    <cellStyle name="Normal 2 4 2 2 5 7" xfId="17735"/>
    <cellStyle name="Normal 2 4 2 2 6" xfId="3428"/>
    <cellStyle name="Normal 2 4 2 2 6 2" xfId="13502"/>
    <cellStyle name="Normal 2 4 2 2 6 2 2" xfId="43824"/>
    <cellStyle name="Normal 2 4 2 2 6 2 3" xfId="28600"/>
    <cellStyle name="Normal 2 4 2 2 6 3" xfId="8482"/>
    <cellStyle name="Normal 2 4 2 2 6 3 2" xfId="38807"/>
    <cellStyle name="Normal 2 4 2 2 6 3 3" xfId="23583"/>
    <cellStyle name="Normal 2 4 2 2 6 4" xfId="33794"/>
    <cellStyle name="Normal 2 4 2 2 6 5" xfId="18570"/>
    <cellStyle name="Normal 2 4 2 2 7" xfId="5121"/>
    <cellStyle name="Normal 2 4 2 2 7 2" xfId="15173"/>
    <cellStyle name="Normal 2 4 2 2 7 2 2" xfId="45495"/>
    <cellStyle name="Normal 2 4 2 2 7 2 3" xfId="30271"/>
    <cellStyle name="Normal 2 4 2 2 7 3" xfId="10153"/>
    <cellStyle name="Normal 2 4 2 2 7 3 2" xfId="40478"/>
    <cellStyle name="Normal 2 4 2 2 7 3 3" xfId="25254"/>
    <cellStyle name="Normal 2 4 2 2 7 4" xfId="35465"/>
    <cellStyle name="Normal 2 4 2 2 7 5" xfId="20241"/>
    <cellStyle name="Normal 2 4 2 2 8" xfId="11831"/>
    <cellStyle name="Normal 2 4 2 2 8 2" xfId="42153"/>
    <cellStyle name="Normal 2 4 2 2 8 3" xfId="26929"/>
    <cellStyle name="Normal 2 4 2 2 9" xfId="6810"/>
    <cellStyle name="Normal 2 4 2 2 9 2" xfId="37136"/>
    <cellStyle name="Normal 2 4 2 2 9 3" xfId="21912"/>
    <cellStyle name="Normal 2 4 2 3" xfId="1774"/>
    <cellStyle name="Normal 2 4 2 3 10" xfId="16951"/>
    <cellStyle name="Normal 2 4 2 3 2" xfId="1993"/>
    <cellStyle name="Normal 2 4 2 3 2 2" xfId="2414"/>
    <cellStyle name="Normal 2 4 2 3 2 2 2" xfId="3253"/>
    <cellStyle name="Normal 2 4 2 3 2 2 2 2" xfId="4943"/>
    <cellStyle name="Normal 2 4 2 3 2 2 2 2 2" xfId="15016"/>
    <cellStyle name="Normal 2 4 2 3 2 2 2 2 2 2" xfId="45338"/>
    <cellStyle name="Normal 2 4 2 3 2 2 2 2 2 3" xfId="30114"/>
    <cellStyle name="Normal 2 4 2 3 2 2 2 2 3" xfId="9996"/>
    <cellStyle name="Normal 2 4 2 3 2 2 2 2 3 2" xfId="40321"/>
    <cellStyle name="Normal 2 4 2 3 2 2 2 2 3 3" xfId="25097"/>
    <cellStyle name="Normal 2 4 2 3 2 2 2 2 4" xfId="35308"/>
    <cellStyle name="Normal 2 4 2 3 2 2 2 2 5" xfId="20084"/>
    <cellStyle name="Normal 2 4 2 3 2 2 2 3" xfId="6635"/>
    <cellStyle name="Normal 2 4 2 3 2 2 2 3 2" xfId="16687"/>
    <cellStyle name="Normal 2 4 2 3 2 2 2 3 2 2" xfId="47009"/>
    <cellStyle name="Normal 2 4 2 3 2 2 2 3 2 3" xfId="31785"/>
    <cellStyle name="Normal 2 4 2 3 2 2 2 3 3" xfId="11667"/>
    <cellStyle name="Normal 2 4 2 3 2 2 2 3 3 2" xfId="41992"/>
    <cellStyle name="Normal 2 4 2 3 2 2 2 3 3 3" xfId="26768"/>
    <cellStyle name="Normal 2 4 2 3 2 2 2 3 4" xfId="36979"/>
    <cellStyle name="Normal 2 4 2 3 2 2 2 3 5" xfId="21755"/>
    <cellStyle name="Normal 2 4 2 3 2 2 2 4" xfId="13345"/>
    <cellStyle name="Normal 2 4 2 3 2 2 2 4 2" xfId="43667"/>
    <cellStyle name="Normal 2 4 2 3 2 2 2 4 3" xfId="28443"/>
    <cellStyle name="Normal 2 4 2 3 2 2 2 5" xfId="8324"/>
    <cellStyle name="Normal 2 4 2 3 2 2 2 5 2" xfId="38650"/>
    <cellStyle name="Normal 2 4 2 3 2 2 2 5 3" xfId="23426"/>
    <cellStyle name="Normal 2 4 2 3 2 2 2 6" xfId="33638"/>
    <cellStyle name="Normal 2 4 2 3 2 2 2 7" xfId="18413"/>
    <cellStyle name="Normal 2 4 2 3 2 2 3" xfId="4106"/>
    <cellStyle name="Normal 2 4 2 3 2 2 3 2" xfId="14180"/>
    <cellStyle name="Normal 2 4 2 3 2 2 3 2 2" xfId="44502"/>
    <cellStyle name="Normal 2 4 2 3 2 2 3 2 3" xfId="29278"/>
    <cellStyle name="Normal 2 4 2 3 2 2 3 3" xfId="9160"/>
    <cellStyle name="Normal 2 4 2 3 2 2 3 3 2" xfId="39485"/>
    <cellStyle name="Normal 2 4 2 3 2 2 3 3 3" xfId="24261"/>
    <cellStyle name="Normal 2 4 2 3 2 2 3 4" xfId="34472"/>
    <cellStyle name="Normal 2 4 2 3 2 2 3 5" xfId="19248"/>
    <cellStyle name="Normal 2 4 2 3 2 2 4" xfId="5799"/>
    <cellStyle name="Normal 2 4 2 3 2 2 4 2" xfId="15851"/>
    <cellStyle name="Normal 2 4 2 3 2 2 4 2 2" xfId="46173"/>
    <cellStyle name="Normal 2 4 2 3 2 2 4 2 3" xfId="30949"/>
    <cellStyle name="Normal 2 4 2 3 2 2 4 3" xfId="10831"/>
    <cellStyle name="Normal 2 4 2 3 2 2 4 3 2" xfId="41156"/>
    <cellStyle name="Normal 2 4 2 3 2 2 4 3 3" xfId="25932"/>
    <cellStyle name="Normal 2 4 2 3 2 2 4 4" xfId="36143"/>
    <cellStyle name="Normal 2 4 2 3 2 2 4 5" xfId="20919"/>
    <cellStyle name="Normal 2 4 2 3 2 2 5" xfId="12509"/>
    <cellStyle name="Normal 2 4 2 3 2 2 5 2" xfId="42831"/>
    <cellStyle name="Normal 2 4 2 3 2 2 5 3" xfId="27607"/>
    <cellStyle name="Normal 2 4 2 3 2 2 6" xfId="7488"/>
    <cellStyle name="Normal 2 4 2 3 2 2 6 2" xfId="37814"/>
    <cellStyle name="Normal 2 4 2 3 2 2 6 3" xfId="22590"/>
    <cellStyle name="Normal 2 4 2 3 2 2 7" xfId="32802"/>
    <cellStyle name="Normal 2 4 2 3 2 2 8" xfId="17577"/>
    <cellStyle name="Normal 2 4 2 3 2 3" xfId="2835"/>
    <cellStyle name="Normal 2 4 2 3 2 3 2" xfId="4525"/>
    <cellStyle name="Normal 2 4 2 3 2 3 2 2" xfId="14598"/>
    <cellStyle name="Normal 2 4 2 3 2 3 2 2 2" xfId="44920"/>
    <cellStyle name="Normal 2 4 2 3 2 3 2 2 3" xfId="29696"/>
    <cellStyle name="Normal 2 4 2 3 2 3 2 3" xfId="9578"/>
    <cellStyle name="Normal 2 4 2 3 2 3 2 3 2" xfId="39903"/>
    <cellStyle name="Normal 2 4 2 3 2 3 2 3 3" xfId="24679"/>
    <cellStyle name="Normal 2 4 2 3 2 3 2 4" xfId="34890"/>
    <cellStyle name="Normal 2 4 2 3 2 3 2 5" xfId="19666"/>
    <cellStyle name="Normal 2 4 2 3 2 3 3" xfId="6217"/>
    <cellStyle name="Normal 2 4 2 3 2 3 3 2" xfId="16269"/>
    <cellStyle name="Normal 2 4 2 3 2 3 3 2 2" xfId="46591"/>
    <cellStyle name="Normal 2 4 2 3 2 3 3 2 3" xfId="31367"/>
    <cellStyle name="Normal 2 4 2 3 2 3 3 3" xfId="11249"/>
    <cellStyle name="Normal 2 4 2 3 2 3 3 3 2" xfId="41574"/>
    <cellStyle name="Normal 2 4 2 3 2 3 3 3 3" xfId="26350"/>
    <cellStyle name="Normal 2 4 2 3 2 3 3 4" xfId="36561"/>
    <cellStyle name="Normal 2 4 2 3 2 3 3 5" xfId="21337"/>
    <cellStyle name="Normal 2 4 2 3 2 3 4" xfId="12927"/>
    <cellStyle name="Normal 2 4 2 3 2 3 4 2" xfId="43249"/>
    <cellStyle name="Normal 2 4 2 3 2 3 4 3" xfId="28025"/>
    <cellStyle name="Normal 2 4 2 3 2 3 5" xfId="7906"/>
    <cellStyle name="Normal 2 4 2 3 2 3 5 2" xfId="38232"/>
    <cellStyle name="Normal 2 4 2 3 2 3 5 3" xfId="23008"/>
    <cellStyle name="Normal 2 4 2 3 2 3 6" xfId="33220"/>
    <cellStyle name="Normal 2 4 2 3 2 3 7" xfId="17995"/>
    <cellStyle name="Normal 2 4 2 3 2 4" xfId="3688"/>
    <cellStyle name="Normal 2 4 2 3 2 4 2" xfId="13762"/>
    <cellStyle name="Normal 2 4 2 3 2 4 2 2" xfId="44084"/>
    <cellStyle name="Normal 2 4 2 3 2 4 2 3" xfId="28860"/>
    <cellStyle name="Normal 2 4 2 3 2 4 3" xfId="8742"/>
    <cellStyle name="Normal 2 4 2 3 2 4 3 2" xfId="39067"/>
    <cellStyle name="Normal 2 4 2 3 2 4 3 3" xfId="23843"/>
    <cellStyle name="Normal 2 4 2 3 2 4 4" xfId="34054"/>
    <cellStyle name="Normal 2 4 2 3 2 4 5" xfId="18830"/>
    <cellStyle name="Normal 2 4 2 3 2 5" xfId="5381"/>
    <cellStyle name="Normal 2 4 2 3 2 5 2" xfId="15433"/>
    <cellStyle name="Normal 2 4 2 3 2 5 2 2" xfId="45755"/>
    <cellStyle name="Normal 2 4 2 3 2 5 2 3" xfId="30531"/>
    <cellStyle name="Normal 2 4 2 3 2 5 3" xfId="10413"/>
    <cellStyle name="Normal 2 4 2 3 2 5 3 2" xfId="40738"/>
    <cellStyle name="Normal 2 4 2 3 2 5 3 3" xfId="25514"/>
    <cellStyle name="Normal 2 4 2 3 2 5 4" xfId="35725"/>
    <cellStyle name="Normal 2 4 2 3 2 5 5" xfId="20501"/>
    <cellStyle name="Normal 2 4 2 3 2 6" xfId="12091"/>
    <cellStyle name="Normal 2 4 2 3 2 6 2" xfId="42413"/>
    <cellStyle name="Normal 2 4 2 3 2 6 3" xfId="27189"/>
    <cellStyle name="Normal 2 4 2 3 2 7" xfId="7070"/>
    <cellStyle name="Normal 2 4 2 3 2 7 2" xfId="37396"/>
    <cellStyle name="Normal 2 4 2 3 2 7 3" xfId="22172"/>
    <cellStyle name="Normal 2 4 2 3 2 8" xfId="32384"/>
    <cellStyle name="Normal 2 4 2 3 2 9" xfId="17159"/>
    <cellStyle name="Normal 2 4 2 3 3" xfId="2206"/>
    <cellStyle name="Normal 2 4 2 3 3 2" xfId="3045"/>
    <cellStyle name="Normal 2 4 2 3 3 2 2" xfId="4735"/>
    <cellStyle name="Normal 2 4 2 3 3 2 2 2" xfId="14808"/>
    <cellStyle name="Normal 2 4 2 3 3 2 2 2 2" xfId="45130"/>
    <cellStyle name="Normal 2 4 2 3 3 2 2 2 3" xfId="29906"/>
    <cellStyle name="Normal 2 4 2 3 3 2 2 3" xfId="9788"/>
    <cellStyle name="Normal 2 4 2 3 3 2 2 3 2" xfId="40113"/>
    <cellStyle name="Normal 2 4 2 3 3 2 2 3 3" xfId="24889"/>
    <cellStyle name="Normal 2 4 2 3 3 2 2 4" xfId="35100"/>
    <cellStyle name="Normal 2 4 2 3 3 2 2 5" xfId="19876"/>
    <cellStyle name="Normal 2 4 2 3 3 2 3" xfId="6427"/>
    <cellStyle name="Normal 2 4 2 3 3 2 3 2" xfId="16479"/>
    <cellStyle name="Normal 2 4 2 3 3 2 3 2 2" xfId="46801"/>
    <cellStyle name="Normal 2 4 2 3 3 2 3 2 3" xfId="31577"/>
    <cellStyle name="Normal 2 4 2 3 3 2 3 3" xfId="11459"/>
    <cellStyle name="Normal 2 4 2 3 3 2 3 3 2" xfId="41784"/>
    <cellStyle name="Normal 2 4 2 3 3 2 3 3 3" xfId="26560"/>
    <cellStyle name="Normal 2 4 2 3 3 2 3 4" xfId="36771"/>
    <cellStyle name="Normal 2 4 2 3 3 2 3 5" xfId="21547"/>
    <cellStyle name="Normal 2 4 2 3 3 2 4" xfId="13137"/>
    <cellStyle name="Normal 2 4 2 3 3 2 4 2" xfId="43459"/>
    <cellStyle name="Normal 2 4 2 3 3 2 4 3" xfId="28235"/>
    <cellStyle name="Normal 2 4 2 3 3 2 5" xfId="8116"/>
    <cellStyle name="Normal 2 4 2 3 3 2 5 2" xfId="38442"/>
    <cellStyle name="Normal 2 4 2 3 3 2 5 3" xfId="23218"/>
    <cellStyle name="Normal 2 4 2 3 3 2 6" xfId="33430"/>
    <cellStyle name="Normal 2 4 2 3 3 2 7" xfId="18205"/>
    <cellStyle name="Normal 2 4 2 3 3 3" xfId="3898"/>
    <cellStyle name="Normal 2 4 2 3 3 3 2" xfId="13972"/>
    <cellStyle name="Normal 2 4 2 3 3 3 2 2" xfId="44294"/>
    <cellStyle name="Normal 2 4 2 3 3 3 2 3" xfId="29070"/>
    <cellStyle name="Normal 2 4 2 3 3 3 3" xfId="8952"/>
    <cellStyle name="Normal 2 4 2 3 3 3 3 2" xfId="39277"/>
    <cellStyle name="Normal 2 4 2 3 3 3 3 3" xfId="24053"/>
    <cellStyle name="Normal 2 4 2 3 3 3 4" xfId="34264"/>
    <cellStyle name="Normal 2 4 2 3 3 3 5" xfId="19040"/>
    <cellStyle name="Normal 2 4 2 3 3 4" xfId="5591"/>
    <cellStyle name="Normal 2 4 2 3 3 4 2" xfId="15643"/>
    <cellStyle name="Normal 2 4 2 3 3 4 2 2" xfId="45965"/>
    <cellStyle name="Normal 2 4 2 3 3 4 2 3" xfId="30741"/>
    <cellStyle name="Normal 2 4 2 3 3 4 3" xfId="10623"/>
    <cellStyle name="Normal 2 4 2 3 3 4 3 2" xfId="40948"/>
    <cellStyle name="Normal 2 4 2 3 3 4 3 3" xfId="25724"/>
    <cellStyle name="Normal 2 4 2 3 3 4 4" xfId="35935"/>
    <cellStyle name="Normal 2 4 2 3 3 4 5" xfId="20711"/>
    <cellStyle name="Normal 2 4 2 3 3 5" xfId="12301"/>
    <cellStyle name="Normal 2 4 2 3 3 5 2" xfId="42623"/>
    <cellStyle name="Normal 2 4 2 3 3 5 3" xfId="27399"/>
    <cellStyle name="Normal 2 4 2 3 3 6" xfId="7280"/>
    <cellStyle name="Normal 2 4 2 3 3 6 2" xfId="37606"/>
    <cellStyle name="Normal 2 4 2 3 3 6 3" xfId="22382"/>
    <cellStyle name="Normal 2 4 2 3 3 7" xfId="32594"/>
    <cellStyle name="Normal 2 4 2 3 3 8" xfId="17369"/>
    <cellStyle name="Normal 2 4 2 3 4" xfId="2627"/>
    <cellStyle name="Normal 2 4 2 3 4 2" xfId="4317"/>
    <cellStyle name="Normal 2 4 2 3 4 2 2" xfId="14390"/>
    <cellStyle name="Normal 2 4 2 3 4 2 2 2" xfId="44712"/>
    <cellStyle name="Normal 2 4 2 3 4 2 2 3" xfId="29488"/>
    <cellStyle name="Normal 2 4 2 3 4 2 3" xfId="9370"/>
    <cellStyle name="Normal 2 4 2 3 4 2 3 2" xfId="39695"/>
    <cellStyle name="Normal 2 4 2 3 4 2 3 3" xfId="24471"/>
    <cellStyle name="Normal 2 4 2 3 4 2 4" xfId="34682"/>
    <cellStyle name="Normal 2 4 2 3 4 2 5" xfId="19458"/>
    <cellStyle name="Normal 2 4 2 3 4 3" xfId="6009"/>
    <cellStyle name="Normal 2 4 2 3 4 3 2" xfId="16061"/>
    <cellStyle name="Normal 2 4 2 3 4 3 2 2" xfId="46383"/>
    <cellStyle name="Normal 2 4 2 3 4 3 2 3" xfId="31159"/>
    <cellStyle name="Normal 2 4 2 3 4 3 3" xfId="11041"/>
    <cellStyle name="Normal 2 4 2 3 4 3 3 2" xfId="41366"/>
    <cellStyle name="Normal 2 4 2 3 4 3 3 3" xfId="26142"/>
    <cellStyle name="Normal 2 4 2 3 4 3 4" xfId="36353"/>
    <cellStyle name="Normal 2 4 2 3 4 3 5" xfId="21129"/>
    <cellStyle name="Normal 2 4 2 3 4 4" xfId="12719"/>
    <cellStyle name="Normal 2 4 2 3 4 4 2" xfId="43041"/>
    <cellStyle name="Normal 2 4 2 3 4 4 3" xfId="27817"/>
    <cellStyle name="Normal 2 4 2 3 4 5" xfId="7698"/>
    <cellStyle name="Normal 2 4 2 3 4 5 2" xfId="38024"/>
    <cellStyle name="Normal 2 4 2 3 4 5 3" xfId="22800"/>
    <cellStyle name="Normal 2 4 2 3 4 6" xfId="33012"/>
    <cellStyle name="Normal 2 4 2 3 4 7" xfId="17787"/>
    <cellStyle name="Normal 2 4 2 3 5" xfId="3480"/>
    <cellStyle name="Normal 2 4 2 3 5 2" xfId="13554"/>
    <cellStyle name="Normal 2 4 2 3 5 2 2" xfId="43876"/>
    <cellStyle name="Normal 2 4 2 3 5 2 3" xfId="28652"/>
    <cellStyle name="Normal 2 4 2 3 5 3" xfId="8534"/>
    <cellStyle name="Normal 2 4 2 3 5 3 2" xfId="38859"/>
    <cellStyle name="Normal 2 4 2 3 5 3 3" xfId="23635"/>
    <cellStyle name="Normal 2 4 2 3 5 4" xfId="33846"/>
    <cellStyle name="Normal 2 4 2 3 5 5" xfId="18622"/>
    <cellStyle name="Normal 2 4 2 3 6" xfId="5173"/>
    <cellStyle name="Normal 2 4 2 3 6 2" xfId="15225"/>
    <cellStyle name="Normal 2 4 2 3 6 2 2" xfId="45547"/>
    <cellStyle name="Normal 2 4 2 3 6 2 3" xfId="30323"/>
    <cellStyle name="Normal 2 4 2 3 6 3" xfId="10205"/>
    <cellStyle name="Normal 2 4 2 3 6 3 2" xfId="40530"/>
    <cellStyle name="Normal 2 4 2 3 6 3 3" xfId="25306"/>
    <cellStyle name="Normal 2 4 2 3 6 4" xfId="35517"/>
    <cellStyle name="Normal 2 4 2 3 6 5" xfId="20293"/>
    <cellStyle name="Normal 2 4 2 3 7" xfId="11883"/>
    <cellStyle name="Normal 2 4 2 3 7 2" xfId="42205"/>
    <cellStyle name="Normal 2 4 2 3 7 3" xfId="26981"/>
    <cellStyle name="Normal 2 4 2 3 8" xfId="6862"/>
    <cellStyle name="Normal 2 4 2 3 8 2" xfId="37188"/>
    <cellStyle name="Normal 2 4 2 3 8 3" xfId="21964"/>
    <cellStyle name="Normal 2 4 2 3 9" xfId="32177"/>
    <cellStyle name="Normal 2 4 2 4" xfId="1887"/>
    <cellStyle name="Normal 2 4 2 4 2" xfId="2310"/>
    <cellStyle name="Normal 2 4 2 4 2 2" xfId="3149"/>
    <cellStyle name="Normal 2 4 2 4 2 2 2" xfId="4839"/>
    <cellStyle name="Normal 2 4 2 4 2 2 2 2" xfId="14912"/>
    <cellStyle name="Normal 2 4 2 4 2 2 2 2 2" xfId="45234"/>
    <cellStyle name="Normal 2 4 2 4 2 2 2 2 3" xfId="30010"/>
    <cellStyle name="Normal 2 4 2 4 2 2 2 3" xfId="9892"/>
    <cellStyle name="Normal 2 4 2 4 2 2 2 3 2" xfId="40217"/>
    <cellStyle name="Normal 2 4 2 4 2 2 2 3 3" xfId="24993"/>
    <cellStyle name="Normal 2 4 2 4 2 2 2 4" xfId="35204"/>
    <cellStyle name="Normal 2 4 2 4 2 2 2 5" xfId="19980"/>
    <cellStyle name="Normal 2 4 2 4 2 2 3" xfId="6531"/>
    <cellStyle name="Normal 2 4 2 4 2 2 3 2" xfId="16583"/>
    <cellStyle name="Normal 2 4 2 4 2 2 3 2 2" xfId="46905"/>
    <cellStyle name="Normal 2 4 2 4 2 2 3 2 3" xfId="31681"/>
    <cellStyle name="Normal 2 4 2 4 2 2 3 3" xfId="11563"/>
    <cellStyle name="Normal 2 4 2 4 2 2 3 3 2" xfId="41888"/>
    <cellStyle name="Normal 2 4 2 4 2 2 3 3 3" xfId="26664"/>
    <cellStyle name="Normal 2 4 2 4 2 2 3 4" xfId="36875"/>
    <cellStyle name="Normal 2 4 2 4 2 2 3 5" xfId="21651"/>
    <cellStyle name="Normal 2 4 2 4 2 2 4" xfId="13241"/>
    <cellStyle name="Normal 2 4 2 4 2 2 4 2" xfId="43563"/>
    <cellStyle name="Normal 2 4 2 4 2 2 4 3" xfId="28339"/>
    <cellStyle name="Normal 2 4 2 4 2 2 5" xfId="8220"/>
    <cellStyle name="Normal 2 4 2 4 2 2 5 2" xfId="38546"/>
    <cellStyle name="Normal 2 4 2 4 2 2 5 3" xfId="23322"/>
    <cellStyle name="Normal 2 4 2 4 2 2 6" xfId="33534"/>
    <cellStyle name="Normal 2 4 2 4 2 2 7" xfId="18309"/>
    <cellStyle name="Normal 2 4 2 4 2 3" xfId="4002"/>
    <cellStyle name="Normal 2 4 2 4 2 3 2" xfId="14076"/>
    <cellStyle name="Normal 2 4 2 4 2 3 2 2" xfId="44398"/>
    <cellStyle name="Normal 2 4 2 4 2 3 2 3" xfId="29174"/>
    <cellStyle name="Normal 2 4 2 4 2 3 3" xfId="9056"/>
    <cellStyle name="Normal 2 4 2 4 2 3 3 2" xfId="39381"/>
    <cellStyle name="Normal 2 4 2 4 2 3 3 3" xfId="24157"/>
    <cellStyle name="Normal 2 4 2 4 2 3 4" xfId="34368"/>
    <cellStyle name="Normal 2 4 2 4 2 3 5" xfId="19144"/>
    <cellStyle name="Normal 2 4 2 4 2 4" xfId="5695"/>
    <cellStyle name="Normal 2 4 2 4 2 4 2" xfId="15747"/>
    <cellStyle name="Normal 2 4 2 4 2 4 2 2" xfId="46069"/>
    <cellStyle name="Normal 2 4 2 4 2 4 2 3" xfId="30845"/>
    <cellStyle name="Normal 2 4 2 4 2 4 3" xfId="10727"/>
    <cellStyle name="Normal 2 4 2 4 2 4 3 2" xfId="41052"/>
    <cellStyle name="Normal 2 4 2 4 2 4 3 3" xfId="25828"/>
    <cellStyle name="Normal 2 4 2 4 2 4 4" xfId="36039"/>
    <cellStyle name="Normal 2 4 2 4 2 4 5" xfId="20815"/>
    <cellStyle name="Normal 2 4 2 4 2 5" xfId="12405"/>
    <cellStyle name="Normal 2 4 2 4 2 5 2" xfId="42727"/>
    <cellStyle name="Normal 2 4 2 4 2 5 3" xfId="27503"/>
    <cellStyle name="Normal 2 4 2 4 2 6" xfId="7384"/>
    <cellStyle name="Normal 2 4 2 4 2 6 2" xfId="37710"/>
    <cellStyle name="Normal 2 4 2 4 2 6 3" xfId="22486"/>
    <cellStyle name="Normal 2 4 2 4 2 7" xfId="32698"/>
    <cellStyle name="Normal 2 4 2 4 2 8" xfId="17473"/>
    <cellStyle name="Normal 2 4 2 4 3" xfId="2731"/>
    <cellStyle name="Normal 2 4 2 4 3 2" xfId="4421"/>
    <cellStyle name="Normal 2 4 2 4 3 2 2" xfId="14494"/>
    <cellStyle name="Normal 2 4 2 4 3 2 2 2" xfId="44816"/>
    <cellStyle name="Normal 2 4 2 4 3 2 2 3" xfId="29592"/>
    <cellStyle name="Normal 2 4 2 4 3 2 3" xfId="9474"/>
    <cellStyle name="Normal 2 4 2 4 3 2 3 2" xfId="39799"/>
    <cellStyle name="Normal 2 4 2 4 3 2 3 3" xfId="24575"/>
    <cellStyle name="Normal 2 4 2 4 3 2 4" xfId="34786"/>
    <cellStyle name="Normal 2 4 2 4 3 2 5" xfId="19562"/>
    <cellStyle name="Normal 2 4 2 4 3 3" xfId="6113"/>
    <cellStyle name="Normal 2 4 2 4 3 3 2" xfId="16165"/>
    <cellStyle name="Normal 2 4 2 4 3 3 2 2" xfId="46487"/>
    <cellStyle name="Normal 2 4 2 4 3 3 2 3" xfId="31263"/>
    <cellStyle name="Normal 2 4 2 4 3 3 3" xfId="11145"/>
    <cellStyle name="Normal 2 4 2 4 3 3 3 2" xfId="41470"/>
    <cellStyle name="Normal 2 4 2 4 3 3 3 3" xfId="26246"/>
    <cellStyle name="Normal 2 4 2 4 3 3 4" xfId="36457"/>
    <cellStyle name="Normal 2 4 2 4 3 3 5" xfId="21233"/>
    <cellStyle name="Normal 2 4 2 4 3 4" xfId="12823"/>
    <cellStyle name="Normal 2 4 2 4 3 4 2" xfId="43145"/>
    <cellStyle name="Normal 2 4 2 4 3 4 3" xfId="27921"/>
    <cellStyle name="Normal 2 4 2 4 3 5" xfId="7802"/>
    <cellStyle name="Normal 2 4 2 4 3 5 2" xfId="38128"/>
    <cellStyle name="Normal 2 4 2 4 3 5 3" xfId="22904"/>
    <cellStyle name="Normal 2 4 2 4 3 6" xfId="33116"/>
    <cellStyle name="Normal 2 4 2 4 3 7" xfId="17891"/>
    <cellStyle name="Normal 2 4 2 4 4" xfId="3584"/>
    <cellStyle name="Normal 2 4 2 4 4 2" xfId="13658"/>
    <cellStyle name="Normal 2 4 2 4 4 2 2" xfId="43980"/>
    <cellStyle name="Normal 2 4 2 4 4 2 3" xfId="28756"/>
    <cellStyle name="Normal 2 4 2 4 4 3" xfId="8638"/>
    <cellStyle name="Normal 2 4 2 4 4 3 2" xfId="38963"/>
    <cellStyle name="Normal 2 4 2 4 4 3 3" xfId="23739"/>
    <cellStyle name="Normal 2 4 2 4 4 4" xfId="33950"/>
    <cellStyle name="Normal 2 4 2 4 4 5" xfId="18726"/>
    <cellStyle name="Normal 2 4 2 4 5" xfId="5277"/>
    <cellStyle name="Normal 2 4 2 4 5 2" xfId="15329"/>
    <cellStyle name="Normal 2 4 2 4 5 2 2" xfId="45651"/>
    <cellStyle name="Normal 2 4 2 4 5 2 3" xfId="30427"/>
    <cellStyle name="Normal 2 4 2 4 5 3" xfId="10309"/>
    <cellStyle name="Normal 2 4 2 4 5 3 2" xfId="40634"/>
    <cellStyle name="Normal 2 4 2 4 5 3 3" xfId="25410"/>
    <cellStyle name="Normal 2 4 2 4 5 4" xfId="35621"/>
    <cellStyle name="Normal 2 4 2 4 5 5" xfId="20397"/>
    <cellStyle name="Normal 2 4 2 4 6" xfId="11987"/>
    <cellStyle name="Normal 2 4 2 4 6 2" xfId="42309"/>
    <cellStyle name="Normal 2 4 2 4 6 3" xfId="27085"/>
    <cellStyle name="Normal 2 4 2 4 7" xfId="6966"/>
    <cellStyle name="Normal 2 4 2 4 7 2" xfId="37292"/>
    <cellStyle name="Normal 2 4 2 4 7 3" xfId="22068"/>
    <cellStyle name="Normal 2 4 2 4 8" xfId="32280"/>
    <cellStyle name="Normal 2 4 2 4 9" xfId="17055"/>
    <cellStyle name="Normal 2 4 2 5" xfId="2100"/>
    <cellStyle name="Normal 2 4 2 5 2" xfId="2941"/>
    <cellStyle name="Normal 2 4 2 5 2 2" xfId="4631"/>
    <cellStyle name="Normal 2 4 2 5 2 2 2" xfId="14704"/>
    <cellStyle name="Normal 2 4 2 5 2 2 2 2" xfId="45026"/>
    <cellStyle name="Normal 2 4 2 5 2 2 2 3" xfId="29802"/>
    <cellStyle name="Normal 2 4 2 5 2 2 3" xfId="9684"/>
    <cellStyle name="Normal 2 4 2 5 2 2 3 2" xfId="40009"/>
    <cellStyle name="Normal 2 4 2 5 2 2 3 3" xfId="24785"/>
    <cellStyle name="Normal 2 4 2 5 2 2 4" xfId="34996"/>
    <cellStyle name="Normal 2 4 2 5 2 2 5" xfId="19772"/>
    <cellStyle name="Normal 2 4 2 5 2 3" xfId="6323"/>
    <cellStyle name="Normal 2 4 2 5 2 3 2" xfId="16375"/>
    <cellStyle name="Normal 2 4 2 5 2 3 2 2" xfId="46697"/>
    <cellStyle name="Normal 2 4 2 5 2 3 2 3" xfId="31473"/>
    <cellStyle name="Normal 2 4 2 5 2 3 3" xfId="11355"/>
    <cellStyle name="Normal 2 4 2 5 2 3 3 2" xfId="41680"/>
    <cellStyle name="Normal 2 4 2 5 2 3 3 3" xfId="26456"/>
    <cellStyle name="Normal 2 4 2 5 2 3 4" xfId="36667"/>
    <cellStyle name="Normal 2 4 2 5 2 3 5" xfId="21443"/>
    <cellStyle name="Normal 2 4 2 5 2 4" xfId="13033"/>
    <cellStyle name="Normal 2 4 2 5 2 4 2" xfId="43355"/>
    <cellStyle name="Normal 2 4 2 5 2 4 3" xfId="28131"/>
    <cellStyle name="Normal 2 4 2 5 2 5" xfId="8012"/>
    <cellStyle name="Normal 2 4 2 5 2 5 2" xfId="38338"/>
    <cellStyle name="Normal 2 4 2 5 2 5 3" xfId="23114"/>
    <cellStyle name="Normal 2 4 2 5 2 6" xfId="33326"/>
    <cellStyle name="Normal 2 4 2 5 2 7" xfId="18101"/>
    <cellStyle name="Normal 2 4 2 5 3" xfId="3794"/>
    <cellStyle name="Normal 2 4 2 5 3 2" xfId="13868"/>
    <cellStyle name="Normal 2 4 2 5 3 2 2" xfId="44190"/>
    <cellStyle name="Normal 2 4 2 5 3 2 3" xfId="28966"/>
    <cellStyle name="Normal 2 4 2 5 3 3" xfId="8848"/>
    <cellStyle name="Normal 2 4 2 5 3 3 2" xfId="39173"/>
    <cellStyle name="Normal 2 4 2 5 3 3 3" xfId="23949"/>
    <cellStyle name="Normal 2 4 2 5 3 4" xfId="34160"/>
    <cellStyle name="Normal 2 4 2 5 3 5" xfId="18936"/>
    <cellStyle name="Normal 2 4 2 5 4" xfId="5487"/>
    <cellStyle name="Normal 2 4 2 5 4 2" xfId="15539"/>
    <cellStyle name="Normal 2 4 2 5 4 2 2" xfId="45861"/>
    <cellStyle name="Normal 2 4 2 5 4 2 3" xfId="30637"/>
    <cellStyle name="Normal 2 4 2 5 4 3" xfId="10519"/>
    <cellStyle name="Normal 2 4 2 5 4 3 2" xfId="40844"/>
    <cellStyle name="Normal 2 4 2 5 4 3 3" xfId="25620"/>
    <cellStyle name="Normal 2 4 2 5 4 4" xfId="35831"/>
    <cellStyle name="Normal 2 4 2 5 4 5" xfId="20607"/>
    <cellStyle name="Normal 2 4 2 5 5" xfId="12197"/>
    <cellStyle name="Normal 2 4 2 5 5 2" xfId="42519"/>
    <cellStyle name="Normal 2 4 2 5 5 3" xfId="27295"/>
    <cellStyle name="Normal 2 4 2 5 6" xfId="7176"/>
    <cellStyle name="Normal 2 4 2 5 6 2" xfId="37502"/>
    <cellStyle name="Normal 2 4 2 5 6 3" xfId="22278"/>
    <cellStyle name="Normal 2 4 2 5 7" xfId="32490"/>
    <cellStyle name="Normal 2 4 2 5 8" xfId="17265"/>
    <cellStyle name="Normal 2 4 2 6" xfId="2521"/>
    <cellStyle name="Normal 2 4 2 6 2" xfId="4213"/>
    <cellStyle name="Normal 2 4 2 6 2 2" xfId="14286"/>
    <cellStyle name="Normal 2 4 2 6 2 2 2" xfId="44608"/>
    <cellStyle name="Normal 2 4 2 6 2 2 3" xfId="29384"/>
    <cellStyle name="Normal 2 4 2 6 2 3" xfId="9266"/>
    <cellStyle name="Normal 2 4 2 6 2 3 2" xfId="39591"/>
    <cellStyle name="Normal 2 4 2 6 2 3 3" xfId="24367"/>
    <cellStyle name="Normal 2 4 2 6 2 4" xfId="34578"/>
    <cellStyle name="Normal 2 4 2 6 2 5" xfId="19354"/>
    <cellStyle name="Normal 2 4 2 6 3" xfId="5905"/>
    <cellStyle name="Normal 2 4 2 6 3 2" xfId="15957"/>
    <cellStyle name="Normal 2 4 2 6 3 2 2" xfId="46279"/>
    <cellStyle name="Normal 2 4 2 6 3 2 3" xfId="31055"/>
    <cellStyle name="Normal 2 4 2 6 3 3" xfId="10937"/>
    <cellStyle name="Normal 2 4 2 6 3 3 2" xfId="41262"/>
    <cellStyle name="Normal 2 4 2 6 3 3 3" xfId="26038"/>
    <cellStyle name="Normal 2 4 2 6 3 4" xfId="36249"/>
    <cellStyle name="Normal 2 4 2 6 3 5" xfId="21025"/>
    <cellStyle name="Normal 2 4 2 6 4" xfId="12615"/>
    <cellStyle name="Normal 2 4 2 6 4 2" xfId="42937"/>
    <cellStyle name="Normal 2 4 2 6 4 3" xfId="27713"/>
    <cellStyle name="Normal 2 4 2 6 5" xfId="7594"/>
    <cellStyle name="Normal 2 4 2 6 5 2" xfId="37920"/>
    <cellStyle name="Normal 2 4 2 6 5 3" xfId="22696"/>
    <cellStyle name="Normal 2 4 2 6 6" xfId="32908"/>
    <cellStyle name="Normal 2 4 2 6 7" xfId="17683"/>
    <cellStyle name="Normal 2 4 2 7" xfId="3372"/>
    <cellStyle name="Normal 2 4 2 7 2" xfId="13450"/>
    <cellStyle name="Normal 2 4 2 7 2 2" xfId="43772"/>
    <cellStyle name="Normal 2 4 2 7 2 3" xfId="28548"/>
    <cellStyle name="Normal 2 4 2 7 3" xfId="8430"/>
    <cellStyle name="Normal 2 4 2 7 3 2" xfId="38755"/>
    <cellStyle name="Normal 2 4 2 7 3 3" xfId="23531"/>
    <cellStyle name="Normal 2 4 2 7 4" xfId="33742"/>
    <cellStyle name="Normal 2 4 2 7 5" xfId="18518"/>
    <cellStyle name="Normal 2 4 2 8" xfId="5066"/>
    <cellStyle name="Normal 2 4 2 8 2" xfId="15121"/>
    <cellStyle name="Normal 2 4 2 8 2 2" xfId="45443"/>
    <cellStyle name="Normal 2 4 2 8 2 3" xfId="30219"/>
    <cellStyle name="Normal 2 4 2 8 3" xfId="10101"/>
    <cellStyle name="Normal 2 4 2 8 3 2" xfId="40426"/>
    <cellStyle name="Normal 2 4 2 8 3 3" xfId="25202"/>
    <cellStyle name="Normal 2 4 2 8 4" xfId="35413"/>
    <cellStyle name="Normal 2 4 2 8 5" xfId="20189"/>
    <cellStyle name="Normal 2 4 2 9" xfId="11777"/>
    <cellStyle name="Normal 2 4 2 9 2" xfId="42101"/>
    <cellStyle name="Normal 2 4 2 9 3" xfId="26877"/>
    <cellStyle name="Normal 2 4 3" xfId="936"/>
    <cellStyle name="Normal 2 4 4" xfId="47284"/>
    <cellStyle name="Normal 2 5" xfId="1428"/>
    <cellStyle name="Normal 2 5 10" xfId="6757"/>
    <cellStyle name="Normal 2 5 10 2" xfId="37085"/>
    <cellStyle name="Normal 2 5 10 3" xfId="21861"/>
    <cellStyle name="Normal 2 5 11" xfId="32076"/>
    <cellStyle name="Normal 2 5 12" xfId="16846"/>
    <cellStyle name="Normal 2 5 13" xfId="47172"/>
    <cellStyle name="Normal 2 5 14" xfId="47285"/>
    <cellStyle name="Normal 2 5 2" xfId="1721"/>
    <cellStyle name="Normal 2 5 2 10" xfId="32128"/>
    <cellStyle name="Normal 2 5 2 11" xfId="16900"/>
    <cellStyle name="Normal 2 5 2 2" xfId="1829"/>
    <cellStyle name="Normal 2 5 2 2 10" xfId="17004"/>
    <cellStyle name="Normal 2 5 2 2 2" xfId="2046"/>
    <cellStyle name="Normal 2 5 2 2 2 2" xfId="2467"/>
    <cellStyle name="Normal 2 5 2 2 2 2 2" xfId="3306"/>
    <cellStyle name="Normal 2 5 2 2 2 2 2 2" xfId="4996"/>
    <cellStyle name="Normal 2 5 2 2 2 2 2 2 2" xfId="15069"/>
    <cellStyle name="Normal 2 5 2 2 2 2 2 2 2 2" xfId="45391"/>
    <cellStyle name="Normal 2 5 2 2 2 2 2 2 2 3" xfId="30167"/>
    <cellStyle name="Normal 2 5 2 2 2 2 2 2 3" xfId="10049"/>
    <cellStyle name="Normal 2 5 2 2 2 2 2 2 3 2" xfId="40374"/>
    <cellStyle name="Normal 2 5 2 2 2 2 2 2 3 3" xfId="25150"/>
    <cellStyle name="Normal 2 5 2 2 2 2 2 2 4" xfId="35361"/>
    <cellStyle name="Normal 2 5 2 2 2 2 2 2 5" xfId="20137"/>
    <cellStyle name="Normal 2 5 2 2 2 2 2 3" xfId="6688"/>
    <cellStyle name="Normal 2 5 2 2 2 2 2 3 2" xfId="16740"/>
    <cellStyle name="Normal 2 5 2 2 2 2 2 3 2 2" xfId="47062"/>
    <cellStyle name="Normal 2 5 2 2 2 2 2 3 2 3" xfId="31838"/>
    <cellStyle name="Normal 2 5 2 2 2 2 2 3 3" xfId="11720"/>
    <cellStyle name="Normal 2 5 2 2 2 2 2 3 3 2" xfId="42045"/>
    <cellStyle name="Normal 2 5 2 2 2 2 2 3 3 3" xfId="26821"/>
    <cellStyle name="Normal 2 5 2 2 2 2 2 3 4" xfId="37032"/>
    <cellStyle name="Normal 2 5 2 2 2 2 2 3 5" xfId="21808"/>
    <cellStyle name="Normal 2 5 2 2 2 2 2 4" xfId="13398"/>
    <cellStyle name="Normal 2 5 2 2 2 2 2 4 2" xfId="43720"/>
    <cellStyle name="Normal 2 5 2 2 2 2 2 4 3" xfId="28496"/>
    <cellStyle name="Normal 2 5 2 2 2 2 2 5" xfId="8377"/>
    <cellStyle name="Normal 2 5 2 2 2 2 2 5 2" xfId="38703"/>
    <cellStyle name="Normal 2 5 2 2 2 2 2 5 3" xfId="23479"/>
    <cellStyle name="Normal 2 5 2 2 2 2 2 6" xfId="33691"/>
    <cellStyle name="Normal 2 5 2 2 2 2 2 7" xfId="18466"/>
    <cellStyle name="Normal 2 5 2 2 2 2 3" xfId="4159"/>
    <cellStyle name="Normal 2 5 2 2 2 2 3 2" xfId="14233"/>
    <cellStyle name="Normal 2 5 2 2 2 2 3 2 2" xfId="44555"/>
    <cellStyle name="Normal 2 5 2 2 2 2 3 2 3" xfId="29331"/>
    <cellStyle name="Normal 2 5 2 2 2 2 3 3" xfId="9213"/>
    <cellStyle name="Normal 2 5 2 2 2 2 3 3 2" xfId="39538"/>
    <cellStyle name="Normal 2 5 2 2 2 2 3 3 3" xfId="24314"/>
    <cellStyle name="Normal 2 5 2 2 2 2 3 4" xfId="34525"/>
    <cellStyle name="Normal 2 5 2 2 2 2 3 5" xfId="19301"/>
    <cellStyle name="Normal 2 5 2 2 2 2 4" xfId="5852"/>
    <cellStyle name="Normal 2 5 2 2 2 2 4 2" xfId="15904"/>
    <cellStyle name="Normal 2 5 2 2 2 2 4 2 2" xfId="46226"/>
    <cellStyle name="Normal 2 5 2 2 2 2 4 2 3" xfId="31002"/>
    <cellStyle name="Normal 2 5 2 2 2 2 4 3" xfId="10884"/>
    <cellStyle name="Normal 2 5 2 2 2 2 4 3 2" xfId="41209"/>
    <cellStyle name="Normal 2 5 2 2 2 2 4 3 3" xfId="25985"/>
    <cellStyle name="Normal 2 5 2 2 2 2 4 4" xfId="36196"/>
    <cellStyle name="Normal 2 5 2 2 2 2 4 5" xfId="20972"/>
    <cellStyle name="Normal 2 5 2 2 2 2 5" xfId="12562"/>
    <cellStyle name="Normal 2 5 2 2 2 2 5 2" xfId="42884"/>
    <cellStyle name="Normal 2 5 2 2 2 2 5 3" xfId="27660"/>
    <cellStyle name="Normal 2 5 2 2 2 2 6" xfId="7541"/>
    <cellStyle name="Normal 2 5 2 2 2 2 6 2" xfId="37867"/>
    <cellStyle name="Normal 2 5 2 2 2 2 6 3" xfId="22643"/>
    <cellStyle name="Normal 2 5 2 2 2 2 7" xfId="32855"/>
    <cellStyle name="Normal 2 5 2 2 2 2 8" xfId="17630"/>
    <cellStyle name="Normal 2 5 2 2 2 3" xfId="2888"/>
    <cellStyle name="Normal 2 5 2 2 2 3 2" xfId="4578"/>
    <cellStyle name="Normal 2 5 2 2 2 3 2 2" xfId="14651"/>
    <cellStyle name="Normal 2 5 2 2 2 3 2 2 2" xfId="44973"/>
    <cellStyle name="Normal 2 5 2 2 2 3 2 2 3" xfId="29749"/>
    <cellStyle name="Normal 2 5 2 2 2 3 2 3" xfId="9631"/>
    <cellStyle name="Normal 2 5 2 2 2 3 2 3 2" xfId="39956"/>
    <cellStyle name="Normal 2 5 2 2 2 3 2 3 3" xfId="24732"/>
    <cellStyle name="Normal 2 5 2 2 2 3 2 4" xfId="34943"/>
    <cellStyle name="Normal 2 5 2 2 2 3 2 5" xfId="19719"/>
    <cellStyle name="Normal 2 5 2 2 2 3 3" xfId="6270"/>
    <cellStyle name="Normal 2 5 2 2 2 3 3 2" xfId="16322"/>
    <cellStyle name="Normal 2 5 2 2 2 3 3 2 2" xfId="46644"/>
    <cellStyle name="Normal 2 5 2 2 2 3 3 2 3" xfId="31420"/>
    <cellStyle name="Normal 2 5 2 2 2 3 3 3" xfId="11302"/>
    <cellStyle name="Normal 2 5 2 2 2 3 3 3 2" xfId="41627"/>
    <cellStyle name="Normal 2 5 2 2 2 3 3 3 3" xfId="26403"/>
    <cellStyle name="Normal 2 5 2 2 2 3 3 4" xfId="36614"/>
    <cellStyle name="Normal 2 5 2 2 2 3 3 5" xfId="21390"/>
    <cellStyle name="Normal 2 5 2 2 2 3 4" xfId="12980"/>
    <cellStyle name="Normal 2 5 2 2 2 3 4 2" xfId="43302"/>
    <cellStyle name="Normal 2 5 2 2 2 3 4 3" xfId="28078"/>
    <cellStyle name="Normal 2 5 2 2 2 3 5" xfId="7959"/>
    <cellStyle name="Normal 2 5 2 2 2 3 5 2" xfId="38285"/>
    <cellStyle name="Normal 2 5 2 2 2 3 5 3" xfId="23061"/>
    <cellStyle name="Normal 2 5 2 2 2 3 6" xfId="33273"/>
    <cellStyle name="Normal 2 5 2 2 2 3 7" xfId="18048"/>
    <cellStyle name="Normal 2 5 2 2 2 4" xfId="3741"/>
    <cellStyle name="Normal 2 5 2 2 2 4 2" xfId="13815"/>
    <cellStyle name="Normal 2 5 2 2 2 4 2 2" xfId="44137"/>
    <cellStyle name="Normal 2 5 2 2 2 4 2 3" xfId="28913"/>
    <cellStyle name="Normal 2 5 2 2 2 4 3" xfId="8795"/>
    <cellStyle name="Normal 2 5 2 2 2 4 3 2" xfId="39120"/>
    <cellStyle name="Normal 2 5 2 2 2 4 3 3" xfId="23896"/>
    <cellStyle name="Normal 2 5 2 2 2 4 4" xfId="34107"/>
    <cellStyle name="Normal 2 5 2 2 2 4 5" xfId="18883"/>
    <cellStyle name="Normal 2 5 2 2 2 5" xfId="5434"/>
    <cellStyle name="Normal 2 5 2 2 2 5 2" xfId="15486"/>
    <cellStyle name="Normal 2 5 2 2 2 5 2 2" xfId="45808"/>
    <cellStyle name="Normal 2 5 2 2 2 5 2 3" xfId="30584"/>
    <cellStyle name="Normal 2 5 2 2 2 5 3" xfId="10466"/>
    <cellStyle name="Normal 2 5 2 2 2 5 3 2" xfId="40791"/>
    <cellStyle name="Normal 2 5 2 2 2 5 3 3" xfId="25567"/>
    <cellStyle name="Normal 2 5 2 2 2 5 4" xfId="35778"/>
    <cellStyle name="Normal 2 5 2 2 2 5 5" xfId="20554"/>
    <cellStyle name="Normal 2 5 2 2 2 6" xfId="12144"/>
    <cellStyle name="Normal 2 5 2 2 2 6 2" xfId="42466"/>
    <cellStyle name="Normal 2 5 2 2 2 6 3" xfId="27242"/>
    <cellStyle name="Normal 2 5 2 2 2 7" xfId="7123"/>
    <cellStyle name="Normal 2 5 2 2 2 7 2" xfId="37449"/>
    <cellStyle name="Normal 2 5 2 2 2 7 3" xfId="22225"/>
    <cellStyle name="Normal 2 5 2 2 2 8" xfId="32437"/>
    <cellStyle name="Normal 2 5 2 2 2 9" xfId="17212"/>
    <cellStyle name="Normal 2 5 2 2 3" xfId="2259"/>
    <cellStyle name="Normal 2 5 2 2 3 2" xfId="3098"/>
    <cellStyle name="Normal 2 5 2 2 3 2 2" xfId="4788"/>
    <cellStyle name="Normal 2 5 2 2 3 2 2 2" xfId="14861"/>
    <cellStyle name="Normal 2 5 2 2 3 2 2 2 2" xfId="45183"/>
    <cellStyle name="Normal 2 5 2 2 3 2 2 2 3" xfId="29959"/>
    <cellStyle name="Normal 2 5 2 2 3 2 2 3" xfId="9841"/>
    <cellStyle name="Normal 2 5 2 2 3 2 2 3 2" xfId="40166"/>
    <cellStyle name="Normal 2 5 2 2 3 2 2 3 3" xfId="24942"/>
    <cellStyle name="Normal 2 5 2 2 3 2 2 4" xfId="35153"/>
    <cellStyle name="Normal 2 5 2 2 3 2 2 5" xfId="19929"/>
    <cellStyle name="Normal 2 5 2 2 3 2 3" xfId="6480"/>
    <cellStyle name="Normal 2 5 2 2 3 2 3 2" xfId="16532"/>
    <cellStyle name="Normal 2 5 2 2 3 2 3 2 2" xfId="46854"/>
    <cellStyle name="Normal 2 5 2 2 3 2 3 2 3" xfId="31630"/>
    <cellStyle name="Normal 2 5 2 2 3 2 3 3" xfId="11512"/>
    <cellStyle name="Normal 2 5 2 2 3 2 3 3 2" xfId="41837"/>
    <cellStyle name="Normal 2 5 2 2 3 2 3 3 3" xfId="26613"/>
    <cellStyle name="Normal 2 5 2 2 3 2 3 4" xfId="36824"/>
    <cellStyle name="Normal 2 5 2 2 3 2 3 5" xfId="21600"/>
    <cellStyle name="Normal 2 5 2 2 3 2 4" xfId="13190"/>
    <cellStyle name="Normal 2 5 2 2 3 2 4 2" xfId="43512"/>
    <cellStyle name="Normal 2 5 2 2 3 2 4 3" xfId="28288"/>
    <cellStyle name="Normal 2 5 2 2 3 2 5" xfId="8169"/>
    <cellStyle name="Normal 2 5 2 2 3 2 5 2" xfId="38495"/>
    <cellStyle name="Normal 2 5 2 2 3 2 5 3" xfId="23271"/>
    <cellStyle name="Normal 2 5 2 2 3 2 6" xfId="33483"/>
    <cellStyle name="Normal 2 5 2 2 3 2 7" xfId="18258"/>
    <cellStyle name="Normal 2 5 2 2 3 3" xfId="3951"/>
    <cellStyle name="Normal 2 5 2 2 3 3 2" xfId="14025"/>
    <cellStyle name="Normal 2 5 2 2 3 3 2 2" xfId="44347"/>
    <cellStyle name="Normal 2 5 2 2 3 3 2 3" xfId="29123"/>
    <cellStyle name="Normal 2 5 2 2 3 3 3" xfId="9005"/>
    <cellStyle name="Normal 2 5 2 2 3 3 3 2" xfId="39330"/>
    <cellStyle name="Normal 2 5 2 2 3 3 3 3" xfId="24106"/>
    <cellStyle name="Normal 2 5 2 2 3 3 4" xfId="34317"/>
    <cellStyle name="Normal 2 5 2 2 3 3 5" xfId="19093"/>
    <cellStyle name="Normal 2 5 2 2 3 4" xfId="5644"/>
    <cellStyle name="Normal 2 5 2 2 3 4 2" xfId="15696"/>
    <cellStyle name="Normal 2 5 2 2 3 4 2 2" xfId="46018"/>
    <cellStyle name="Normal 2 5 2 2 3 4 2 3" xfId="30794"/>
    <cellStyle name="Normal 2 5 2 2 3 4 3" xfId="10676"/>
    <cellStyle name="Normal 2 5 2 2 3 4 3 2" xfId="41001"/>
    <cellStyle name="Normal 2 5 2 2 3 4 3 3" xfId="25777"/>
    <cellStyle name="Normal 2 5 2 2 3 4 4" xfId="35988"/>
    <cellStyle name="Normal 2 5 2 2 3 4 5" xfId="20764"/>
    <cellStyle name="Normal 2 5 2 2 3 5" xfId="12354"/>
    <cellStyle name="Normal 2 5 2 2 3 5 2" xfId="42676"/>
    <cellStyle name="Normal 2 5 2 2 3 5 3" xfId="27452"/>
    <cellStyle name="Normal 2 5 2 2 3 6" xfId="7333"/>
    <cellStyle name="Normal 2 5 2 2 3 6 2" xfId="37659"/>
    <cellStyle name="Normal 2 5 2 2 3 6 3" xfId="22435"/>
    <cellStyle name="Normal 2 5 2 2 3 7" xfId="32647"/>
    <cellStyle name="Normal 2 5 2 2 3 8" xfId="17422"/>
    <cellStyle name="Normal 2 5 2 2 4" xfId="2680"/>
    <cellStyle name="Normal 2 5 2 2 4 2" xfId="4370"/>
    <cellStyle name="Normal 2 5 2 2 4 2 2" xfId="14443"/>
    <cellStyle name="Normal 2 5 2 2 4 2 2 2" xfId="44765"/>
    <cellStyle name="Normal 2 5 2 2 4 2 2 3" xfId="29541"/>
    <cellStyle name="Normal 2 5 2 2 4 2 3" xfId="9423"/>
    <cellStyle name="Normal 2 5 2 2 4 2 3 2" xfId="39748"/>
    <cellStyle name="Normal 2 5 2 2 4 2 3 3" xfId="24524"/>
    <cellStyle name="Normal 2 5 2 2 4 2 4" xfId="34735"/>
    <cellStyle name="Normal 2 5 2 2 4 2 5" xfId="19511"/>
    <cellStyle name="Normal 2 5 2 2 4 3" xfId="6062"/>
    <cellStyle name="Normal 2 5 2 2 4 3 2" xfId="16114"/>
    <cellStyle name="Normal 2 5 2 2 4 3 2 2" xfId="46436"/>
    <cellStyle name="Normal 2 5 2 2 4 3 2 3" xfId="31212"/>
    <cellStyle name="Normal 2 5 2 2 4 3 3" xfId="11094"/>
    <cellStyle name="Normal 2 5 2 2 4 3 3 2" xfId="41419"/>
    <cellStyle name="Normal 2 5 2 2 4 3 3 3" xfId="26195"/>
    <cellStyle name="Normal 2 5 2 2 4 3 4" xfId="36406"/>
    <cellStyle name="Normal 2 5 2 2 4 3 5" xfId="21182"/>
    <cellStyle name="Normal 2 5 2 2 4 4" xfId="12772"/>
    <cellStyle name="Normal 2 5 2 2 4 4 2" xfId="43094"/>
    <cellStyle name="Normal 2 5 2 2 4 4 3" xfId="27870"/>
    <cellStyle name="Normal 2 5 2 2 4 5" xfId="7751"/>
    <cellStyle name="Normal 2 5 2 2 4 5 2" xfId="38077"/>
    <cellStyle name="Normal 2 5 2 2 4 5 3" xfId="22853"/>
    <cellStyle name="Normal 2 5 2 2 4 6" xfId="33065"/>
    <cellStyle name="Normal 2 5 2 2 4 7" xfId="17840"/>
    <cellStyle name="Normal 2 5 2 2 5" xfId="3533"/>
    <cellStyle name="Normal 2 5 2 2 5 2" xfId="13607"/>
    <cellStyle name="Normal 2 5 2 2 5 2 2" xfId="43929"/>
    <cellStyle name="Normal 2 5 2 2 5 2 3" xfId="28705"/>
    <cellStyle name="Normal 2 5 2 2 5 3" xfId="8587"/>
    <cellStyle name="Normal 2 5 2 2 5 3 2" xfId="38912"/>
    <cellStyle name="Normal 2 5 2 2 5 3 3" xfId="23688"/>
    <cellStyle name="Normal 2 5 2 2 5 4" xfId="33899"/>
    <cellStyle name="Normal 2 5 2 2 5 5" xfId="18675"/>
    <cellStyle name="Normal 2 5 2 2 6" xfId="5226"/>
    <cellStyle name="Normal 2 5 2 2 6 2" xfId="15278"/>
    <cellStyle name="Normal 2 5 2 2 6 2 2" xfId="45600"/>
    <cellStyle name="Normal 2 5 2 2 6 2 3" xfId="30376"/>
    <cellStyle name="Normal 2 5 2 2 6 3" xfId="10258"/>
    <cellStyle name="Normal 2 5 2 2 6 3 2" xfId="40583"/>
    <cellStyle name="Normal 2 5 2 2 6 3 3" xfId="25359"/>
    <cellStyle name="Normal 2 5 2 2 6 4" xfId="35570"/>
    <cellStyle name="Normal 2 5 2 2 6 5" xfId="20346"/>
    <cellStyle name="Normal 2 5 2 2 7" xfId="11936"/>
    <cellStyle name="Normal 2 5 2 2 7 2" xfId="42258"/>
    <cellStyle name="Normal 2 5 2 2 7 3" xfId="27034"/>
    <cellStyle name="Normal 2 5 2 2 8" xfId="6915"/>
    <cellStyle name="Normal 2 5 2 2 8 2" xfId="37241"/>
    <cellStyle name="Normal 2 5 2 2 8 3" xfId="22017"/>
    <cellStyle name="Normal 2 5 2 2 9" xfId="32229"/>
    <cellStyle name="Normal 2 5 2 3" xfId="1942"/>
    <cellStyle name="Normal 2 5 2 3 2" xfId="2363"/>
    <cellStyle name="Normal 2 5 2 3 2 2" xfId="3202"/>
    <cellStyle name="Normal 2 5 2 3 2 2 2" xfId="4892"/>
    <cellStyle name="Normal 2 5 2 3 2 2 2 2" xfId="14965"/>
    <cellStyle name="Normal 2 5 2 3 2 2 2 2 2" xfId="45287"/>
    <cellStyle name="Normal 2 5 2 3 2 2 2 2 3" xfId="30063"/>
    <cellStyle name="Normal 2 5 2 3 2 2 2 3" xfId="9945"/>
    <cellStyle name="Normal 2 5 2 3 2 2 2 3 2" xfId="40270"/>
    <cellStyle name="Normal 2 5 2 3 2 2 2 3 3" xfId="25046"/>
    <cellStyle name="Normal 2 5 2 3 2 2 2 4" xfId="35257"/>
    <cellStyle name="Normal 2 5 2 3 2 2 2 5" xfId="20033"/>
    <cellStyle name="Normal 2 5 2 3 2 2 3" xfId="6584"/>
    <cellStyle name="Normal 2 5 2 3 2 2 3 2" xfId="16636"/>
    <cellStyle name="Normal 2 5 2 3 2 2 3 2 2" xfId="46958"/>
    <cellStyle name="Normal 2 5 2 3 2 2 3 2 3" xfId="31734"/>
    <cellStyle name="Normal 2 5 2 3 2 2 3 3" xfId="11616"/>
    <cellStyle name="Normal 2 5 2 3 2 2 3 3 2" xfId="41941"/>
    <cellStyle name="Normal 2 5 2 3 2 2 3 3 3" xfId="26717"/>
    <cellStyle name="Normal 2 5 2 3 2 2 3 4" xfId="36928"/>
    <cellStyle name="Normal 2 5 2 3 2 2 3 5" xfId="21704"/>
    <cellStyle name="Normal 2 5 2 3 2 2 4" xfId="13294"/>
    <cellStyle name="Normal 2 5 2 3 2 2 4 2" xfId="43616"/>
    <cellStyle name="Normal 2 5 2 3 2 2 4 3" xfId="28392"/>
    <cellStyle name="Normal 2 5 2 3 2 2 5" xfId="8273"/>
    <cellStyle name="Normal 2 5 2 3 2 2 5 2" xfId="38599"/>
    <cellStyle name="Normal 2 5 2 3 2 2 5 3" xfId="23375"/>
    <cellStyle name="Normal 2 5 2 3 2 2 6" xfId="33587"/>
    <cellStyle name="Normal 2 5 2 3 2 2 7" xfId="18362"/>
    <cellStyle name="Normal 2 5 2 3 2 3" xfId="4055"/>
    <cellStyle name="Normal 2 5 2 3 2 3 2" xfId="14129"/>
    <cellStyle name="Normal 2 5 2 3 2 3 2 2" xfId="44451"/>
    <cellStyle name="Normal 2 5 2 3 2 3 2 3" xfId="29227"/>
    <cellStyle name="Normal 2 5 2 3 2 3 3" xfId="9109"/>
    <cellStyle name="Normal 2 5 2 3 2 3 3 2" xfId="39434"/>
    <cellStyle name="Normal 2 5 2 3 2 3 3 3" xfId="24210"/>
    <cellStyle name="Normal 2 5 2 3 2 3 4" xfId="34421"/>
    <cellStyle name="Normal 2 5 2 3 2 3 5" xfId="19197"/>
    <cellStyle name="Normal 2 5 2 3 2 4" xfId="5748"/>
    <cellStyle name="Normal 2 5 2 3 2 4 2" xfId="15800"/>
    <cellStyle name="Normal 2 5 2 3 2 4 2 2" xfId="46122"/>
    <cellStyle name="Normal 2 5 2 3 2 4 2 3" xfId="30898"/>
    <cellStyle name="Normal 2 5 2 3 2 4 3" xfId="10780"/>
    <cellStyle name="Normal 2 5 2 3 2 4 3 2" xfId="41105"/>
    <cellStyle name="Normal 2 5 2 3 2 4 3 3" xfId="25881"/>
    <cellStyle name="Normal 2 5 2 3 2 4 4" xfId="36092"/>
    <cellStyle name="Normal 2 5 2 3 2 4 5" xfId="20868"/>
    <cellStyle name="Normal 2 5 2 3 2 5" xfId="12458"/>
    <cellStyle name="Normal 2 5 2 3 2 5 2" xfId="42780"/>
    <cellStyle name="Normal 2 5 2 3 2 5 3" xfId="27556"/>
    <cellStyle name="Normal 2 5 2 3 2 6" xfId="7437"/>
    <cellStyle name="Normal 2 5 2 3 2 6 2" xfId="37763"/>
    <cellStyle name="Normal 2 5 2 3 2 6 3" xfId="22539"/>
    <cellStyle name="Normal 2 5 2 3 2 7" xfId="32751"/>
    <cellStyle name="Normal 2 5 2 3 2 8" xfId="17526"/>
    <cellStyle name="Normal 2 5 2 3 3" xfId="2784"/>
    <cellStyle name="Normal 2 5 2 3 3 2" xfId="4474"/>
    <cellStyle name="Normal 2 5 2 3 3 2 2" xfId="14547"/>
    <cellStyle name="Normal 2 5 2 3 3 2 2 2" xfId="44869"/>
    <cellStyle name="Normal 2 5 2 3 3 2 2 3" xfId="29645"/>
    <cellStyle name="Normal 2 5 2 3 3 2 3" xfId="9527"/>
    <cellStyle name="Normal 2 5 2 3 3 2 3 2" xfId="39852"/>
    <cellStyle name="Normal 2 5 2 3 3 2 3 3" xfId="24628"/>
    <cellStyle name="Normal 2 5 2 3 3 2 4" xfId="34839"/>
    <cellStyle name="Normal 2 5 2 3 3 2 5" xfId="19615"/>
    <cellStyle name="Normal 2 5 2 3 3 3" xfId="6166"/>
    <cellStyle name="Normal 2 5 2 3 3 3 2" xfId="16218"/>
    <cellStyle name="Normal 2 5 2 3 3 3 2 2" xfId="46540"/>
    <cellStyle name="Normal 2 5 2 3 3 3 2 3" xfId="31316"/>
    <cellStyle name="Normal 2 5 2 3 3 3 3" xfId="11198"/>
    <cellStyle name="Normal 2 5 2 3 3 3 3 2" xfId="41523"/>
    <cellStyle name="Normal 2 5 2 3 3 3 3 3" xfId="26299"/>
    <cellStyle name="Normal 2 5 2 3 3 3 4" xfId="36510"/>
    <cellStyle name="Normal 2 5 2 3 3 3 5" xfId="21286"/>
    <cellStyle name="Normal 2 5 2 3 3 4" xfId="12876"/>
    <cellStyle name="Normal 2 5 2 3 3 4 2" xfId="43198"/>
    <cellStyle name="Normal 2 5 2 3 3 4 3" xfId="27974"/>
    <cellStyle name="Normal 2 5 2 3 3 5" xfId="7855"/>
    <cellStyle name="Normal 2 5 2 3 3 5 2" xfId="38181"/>
    <cellStyle name="Normal 2 5 2 3 3 5 3" xfId="22957"/>
    <cellStyle name="Normal 2 5 2 3 3 6" xfId="33169"/>
    <cellStyle name="Normal 2 5 2 3 3 7" xfId="17944"/>
    <cellStyle name="Normal 2 5 2 3 4" xfId="3637"/>
    <cellStyle name="Normal 2 5 2 3 4 2" xfId="13711"/>
    <cellStyle name="Normal 2 5 2 3 4 2 2" xfId="44033"/>
    <cellStyle name="Normal 2 5 2 3 4 2 3" xfId="28809"/>
    <cellStyle name="Normal 2 5 2 3 4 3" xfId="8691"/>
    <cellStyle name="Normal 2 5 2 3 4 3 2" xfId="39016"/>
    <cellStyle name="Normal 2 5 2 3 4 3 3" xfId="23792"/>
    <cellStyle name="Normal 2 5 2 3 4 4" xfId="34003"/>
    <cellStyle name="Normal 2 5 2 3 4 5" xfId="18779"/>
    <cellStyle name="Normal 2 5 2 3 5" xfId="5330"/>
    <cellStyle name="Normal 2 5 2 3 5 2" xfId="15382"/>
    <cellStyle name="Normal 2 5 2 3 5 2 2" xfId="45704"/>
    <cellStyle name="Normal 2 5 2 3 5 2 3" xfId="30480"/>
    <cellStyle name="Normal 2 5 2 3 5 3" xfId="10362"/>
    <cellStyle name="Normal 2 5 2 3 5 3 2" xfId="40687"/>
    <cellStyle name="Normal 2 5 2 3 5 3 3" xfId="25463"/>
    <cellStyle name="Normal 2 5 2 3 5 4" xfId="35674"/>
    <cellStyle name="Normal 2 5 2 3 5 5" xfId="20450"/>
    <cellStyle name="Normal 2 5 2 3 6" xfId="12040"/>
    <cellStyle name="Normal 2 5 2 3 6 2" xfId="42362"/>
    <cellStyle name="Normal 2 5 2 3 6 3" xfId="27138"/>
    <cellStyle name="Normal 2 5 2 3 7" xfId="7019"/>
    <cellStyle name="Normal 2 5 2 3 7 2" xfId="37345"/>
    <cellStyle name="Normal 2 5 2 3 7 3" xfId="22121"/>
    <cellStyle name="Normal 2 5 2 3 8" xfId="32333"/>
    <cellStyle name="Normal 2 5 2 3 9" xfId="17108"/>
    <cellStyle name="Normal 2 5 2 4" xfId="2155"/>
    <cellStyle name="Normal 2 5 2 4 2" xfId="2994"/>
    <cellStyle name="Normal 2 5 2 4 2 2" xfId="4684"/>
    <cellStyle name="Normal 2 5 2 4 2 2 2" xfId="14757"/>
    <cellStyle name="Normal 2 5 2 4 2 2 2 2" xfId="45079"/>
    <cellStyle name="Normal 2 5 2 4 2 2 2 3" xfId="29855"/>
    <cellStyle name="Normal 2 5 2 4 2 2 3" xfId="9737"/>
    <cellStyle name="Normal 2 5 2 4 2 2 3 2" xfId="40062"/>
    <cellStyle name="Normal 2 5 2 4 2 2 3 3" xfId="24838"/>
    <cellStyle name="Normal 2 5 2 4 2 2 4" xfId="35049"/>
    <cellStyle name="Normal 2 5 2 4 2 2 5" xfId="19825"/>
    <cellStyle name="Normal 2 5 2 4 2 3" xfId="6376"/>
    <cellStyle name="Normal 2 5 2 4 2 3 2" xfId="16428"/>
    <cellStyle name="Normal 2 5 2 4 2 3 2 2" xfId="46750"/>
    <cellStyle name="Normal 2 5 2 4 2 3 2 3" xfId="31526"/>
    <cellStyle name="Normal 2 5 2 4 2 3 3" xfId="11408"/>
    <cellStyle name="Normal 2 5 2 4 2 3 3 2" xfId="41733"/>
    <cellStyle name="Normal 2 5 2 4 2 3 3 3" xfId="26509"/>
    <cellStyle name="Normal 2 5 2 4 2 3 4" xfId="36720"/>
    <cellStyle name="Normal 2 5 2 4 2 3 5" xfId="21496"/>
    <cellStyle name="Normal 2 5 2 4 2 4" xfId="13086"/>
    <cellStyle name="Normal 2 5 2 4 2 4 2" xfId="43408"/>
    <cellStyle name="Normal 2 5 2 4 2 4 3" xfId="28184"/>
    <cellStyle name="Normal 2 5 2 4 2 5" xfId="8065"/>
    <cellStyle name="Normal 2 5 2 4 2 5 2" xfId="38391"/>
    <cellStyle name="Normal 2 5 2 4 2 5 3" xfId="23167"/>
    <cellStyle name="Normal 2 5 2 4 2 6" xfId="33379"/>
    <cellStyle name="Normal 2 5 2 4 2 7" xfId="18154"/>
    <cellStyle name="Normal 2 5 2 4 3" xfId="3847"/>
    <cellStyle name="Normal 2 5 2 4 3 2" xfId="13921"/>
    <cellStyle name="Normal 2 5 2 4 3 2 2" xfId="44243"/>
    <cellStyle name="Normal 2 5 2 4 3 2 3" xfId="29019"/>
    <cellStyle name="Normal 2 5 2 4 3 3" xfId="8901"/>
    <cellStyle name="Normal 2 5 2 4 3 3 2" xfId="39226"/>
    <cellStyle name="Normal 2 5 2 4 3 3 3" xfId="24002"/>
    <cellStyle name="Normal 2 5 2 4 3 4" xfId="34213"/>
    <cellStyle name="Normal 2 5 2 4 3 5" xfId="18989"/>
    <cellStyle name="Normal 2 5 2 4 4" xfId="5540"/>
    <cellStyle name="Normal 2 5 2 4 4 2" xfId="15592"/>
    <cellStyle name="Normal 2 5 2 4 4 2 2" xfId="45914"/>
    <cellStyle name="Normal 2 5 2 4 4 2 3" xfId="30690"/>
    <cellStyle name="Normal 2 5 2 4 4 3" xfId="10572"/>
    <cellStyle name="Normal 2 5 2 4 4 3 2" xfId="40897"/>
    <cellStyle name="Normal 2 5 2 4 4 3 3" xfId="25673"/>
    <cellStyle name="Normal 2 5 2 4 4 4" xfId="35884"/>
    <cellStyle name="Normal 2 5 2 4 4 5" xfId="20660"/>
    <cellStyle name="Normal 2 5 2 4 5" xfId="12250"/>
    <cellStyle name="Normal 2 5 2 4 5 2" xfId="42572"/>
    <cellStyle name="Normal 2 5 2 4 5 3" xfId="27348"/>
    <cellStyle name="Normal 2 5 2 4 6" xfId="7229"/>
    <cellStyle name="Normal 2 5 2 4 6 2" xfId="37555"/>
    <cellStyle name="Normal 2 5 2 4 6 3" xfId="22331"/>
    <cellStyle name="Normal 2 5 2 4 7" xfId="32543"/>
    <cellStyle name="Normal 2 5 2 4 8" xfId="17318"/>
    <cellStyle name="Normal 2 5 2 5" xfId="2576"/>
    <cellStyle name="Normal 2 5 2 5 2" xfId="4266"/>
    <cellStyle name="Normal 2 5 2 5 2 2" xfId="14339"/>
    <cellStyle name="Normal 2 5 2 5 2 2 2" xfId="44661"/>
    <cellStyle name="Normal 2 5 2 5 2 2 3" xfId="29437"/>
    <cellStyle name="Normal 2 5 2 5 2 3" xfId="9319"/>
    <cellStyle name="Normal 2 5 2 5 2 3 2" xfId="39644"/>
    <cellStyle name="Normal 2 5 2 5 2 3 3" xfId="24420"/>
    <cellStyle name="Normal 2 5 2 5 2 4" xfId="34631"/>
    <cellStyle name="Normal 2 5 2 5 2 5" xfId="19407"/>
    <cellStyle name="Normal 2 5 2 5 3" xfId="5958"/>
    <cellStyle name="Normal 2 5 2 5 3 2" xfId="16010"/>
    <cellStyle name="Normal 2 5 2 5 3 2 2" xfId="46332"/>
    <cellStyle name="Normal 2 5 2 5 3 2 3" xfId="31108"/>
    <cellStyle name="Normal 2 5 2 5 3 3" xfId="10990"/>
    <cellStyle name="Normal 2 5 2 5 3 3 2" xfId="41315"/>
    <cellStyle name="Normal 2 5 2 5 3 3 3" xfId="26091"/>
    <cellStyle name="Normal 2 5 2 5 3 4" xfId="36302"/>
    <cellStyle name="Normal 2 5 2 5 3 5" xfId="21078"/>
    <cellStyle name="Normal 2 5 2 5 4" xfId="12668"/>
    <cellStyle name="Normal 2 5 2 5 4 2" xfId="42990"/>
    <cellStyle name="Normal 2 5 2 5 4 3" xfId="27766"/>
    <cellStyle name="Normal 2 5 2 5 5" xfId="7647"/>
    <cellStyle name="Normal 2 5 2 5 5 2" xfId="37973"/>
    <cellStyle name="Normal 2 5 2 5 5 3" xfId="22749"/>
    <cellStyle name="Normal 2 5 2 5 6" xfId="32961"/>
    <cellStyle name="Normal 2 5 2 5 7" xfId="17736"/>
    <cellStyle name="Normal 2 5 2 6" xfId="3429"/>
    <cellStyle name="Normal 2 5 2 6 2" xfId="13503"/>
    <cellStyle name="Normal 2 5 2 6 2 2" xfId="43825"/>
    <cellStyle name="Normal 2 5 2 6 2 3" xfId="28601"/>
    <cellStyle name="Normal 2 5 2 6 3" xfId="8483"/>
    <cellStyle name="Normal 2 5 2 6 3 2" xfId="38808"/>
    <cellStyle name="Normal 2 5 2 6 3 3" xfId="23584"/>
    <cellStyle name="Normal 2 5 2 6 4" xfId="33795"/>
    <cellStyle name="Normal 2 5 2 6 5" xfId="18571"/>
    <cellStyle name="Normal 2 5 2 7" xfId="5122"/>
    <cellStyle name="Normal 2 5 2 7 2" xfId="15174"/>
    <cellStyle name="Normal 2 5 2 7 2 2" xfId="45496"/>
    <cellStyle name="Normal 2 5 2 7 2 3" xfId="30272"/>
    <cellStyle name="Normal 2 5 2 7 3" xfId="10154"/>
    <cellStyle name="Normal 2 5 2 7 3 2" xfId="40479"/>
    <cellStyle name="Normal 2 5 2 7 3 3" xfId="25255"/>
    <cellStyle name="Normal 2 5 2 7 4" xfId="35466"/>
    <cellStyle name="Normal 2 5 2 7 5" xfId="20242"/>
    <cellStyle name="Normal 2 5 2 8" xfId="11832"/>
    <cellStyle name="Normal 2 5 2 8 2" xfId="42154"/>
    <cellStyle name="Normal 2 5 2 8 3" xfId="26930"/>
    <cellStyle name="Normal 2 5 2 9" xfId="6811"/>
    <cellStyle name="Normal 2 5 2 9 2" xfId="37137"/>
    <cellStyle name="Normal 2 5 2 9 3" xfId="21913"/>
    <cellStyle name="Normal 2 5 3" xfId="1775"/>
    <cellStyle name="Normal 2 5 3 10" xfId="16952"/>
    <cellStyle name="Normal 2 5 3 2" xfId="1994"/>
    <cellStyle name="Normal 2 5 3 2 2" xfId="2415"/>
    <cellStyle name="Normal 2 5 3 2 2 2" xfId="3254"/>
    <cellStyle name="Normal 2 5 3 2 2 2 2" xfId="4944"/>
    <cellStyle name="Normal 2 5 3 2 2 2 2 2" xfId="15017"/>
    <cellStyle name="Normal 2 5 3 2 2 2 2 2 2" xfId="45339"/>
    <cellStyle name="Normal 2 5 3 2 2 2 2 2 3" xfId="30115"/>
    <cellStyle name="Normal 2 5 3 2 2 2 2 3" xfId="9997"/>
    <cellStyle name="Normal 2 5 3 2 2 2 2 3 2" xfId="40322"/>
    <cellStyle name="Normal 2 5 3 2 2 2 2 3 3" xfId="25098"/>
    <cellStyle name="Normal 2 5 3 2 2 2 2 4" xfId="35309"/>
    <cellStyle name="Normal 2 5 3 2 2 2 2 5" xfId="20085"/>
    <cellStyle name="Normal 2 5 3 2 2 2 3" xfId="6636"/>
    <cellStyle name="Normal 2 5 3 2 2 2 3 2" xfId="16688"/>
    <cellStyle name="Normal 2 5 3 2 2 2 3 2 2" xfId="47010"/>
    <cellStyle name="Normal 2 5 3 2 2 2 3 2 3" xfId="31786"/>
    <cellStyle name="Normal 2 5 3 2 2 2 3 3" xfId="11668"/>
    <cellStyle name="Normal 2 5 3 2 2 2 3 3 2" xfId="41993"/>
    <cellStyle name="Normal 2 5 3 2 2 2 3 3 3" xfId="26769"/>
    <cellStyle name="Normal 2 5 3 2 2 2 3 4" xfId="36980"/>
    <cellStyle name="Normal 2 5 3 2 2 2 3 5" xfId="21756"/>
    <cellStyle name="Normal 2 5 3 2 2 2 4" xfId="13346"/>
    <cellStyle name="Normal 2 5 3 2 2 2 4 2" xfId="43668"/>
    <cellStyle name="Normal 2 5 3 2 2 2 4 3" xfId="28444"/>
    <cellStyle name="Normal 2 5 3 2 2 2 5" xfId="8325"/>
    <cellStyle name="Normal 2 5 3 2 2 2 5 2" xfId="38651"/>
    <cellStyle name="Normal 2 5 3 2 2 2 5 3" xfId="23427"/>
    <cellStyle name="Normal 2 5 3 2 2 2 6" xfId="33639"/>
    <cellStyle name="Normal 2 5 3 2 2 2 7" xfId="18414"/>
    <cellStyle name="Normal 2 5 3 2 2 3" xfId="4107"/>
    <cellStyle name="Normal 2 5 3 2 2 3 2" xfId="14181"/>
    <cellStyle name="Normal 2 5 3 2 2 3 2 2" xfId="44503"/>
    <cellStyle name="Normal 2 5 3 2 2 3 2 3" xfId="29279"/>
    <cellStyle name="Normal 2 5 3 2 2 3 3" xfId="9161"/>
    <cellStyle name="Normal 2 5 3 2 2 3 3 2" xfId="39486"/>
    <cellStyle name="Normal 2 5 3 2 2 3 3 3" xfId="24262"/>
    <cellStyle name="Normal 2 5 3 2 2 3 4" xfId="34473"/>
    <cellStyle name="Normal 2 5 3 2 2 3 5" xfId="19249"/>
    <cellStyle name="Normal 2 5 3 2 2 4" xfId="5800"/>
    <cellStyle name="Normal 2 5 3 2 2 4 2" xfId="15852"/>
    <cellStyle name="Normal 2 5 3 2 2 4 2 2" xfId="46174"/>
    <cellStyle name="Normal 2 5 3 2 2 4 2 3" xfId="30950"/>
    <cellStyle name="Normal 2 5 3 2 2 4 3" xfId="10832"/>
    <cellStyle name="Normal 2 5 3 2 2 4 3 2" xfId="41157"/>
    <cellStyle name="Normal 2 5 3 2 2 4 3 3" xfId="25933"/>
    <cellStyle name="Normal 2 5 3 2 2 4 4" xfId="36144"/>
    <cellStyle name="Normal 2 5 3 2 2 4 5" xfId="20920"/>
    <cellStyle name="Normal 2 5 3 2 2 5" xfId="12510"/>
    <cellStyle name="Normal 2 5 3 2 2 5 2" xfId="42832"/>
    <cellStyle name="Normal 2 5 3 2 2 5 3" xfId="27608"/>
    <cellStyle name="Normal 2 5 3 2 2 6" xfId="7489"/>
    <cellStyle name="Normal 2 5 3 2 2 6 2" xfId="37815"/>
    <cellStyle name="Normal 2 5 3 2 2 6 3" xfId="22591"/>
    <cellStyle name="Normal 2 5 3 2 2 7" xfId="32803"/>
    <cellStyle name="Normal 2 5 3 2 2 8" xfId="17578"/>
    <cellStyle name="Normal 2 5 3 2 3" xfId="2836"/>
    <cellStyle name="Normal 2 5 3 2 3 2" xfId="4526"/>
    <cellStyle name="Normal 2 5 3 2 3 2 2" xfId="14599"/>
    <cellStyle name="Normal 2 5 3 2 3 2 2 2" xfId="44921"/>
    <cellStyle name="Normal 2 5 3 2 3 2 2 3" xfId="29697"/>
    <cellStyle name="Normal 2 5 3 2 3 2 3" xfId="9579"/>
    <cellStyle name="Normal 2 5 3 2 3 2 3 2" xfId="39904"/>
    <cellStyle name="Normal 2 5 3 2 3 2 3 3" xfId="24680"/>
    <cellStyle name="Normal 2 5 3 2 3 2 4" xfId="34891"/>
    <cellStyle name="Normal 2 5 3 2 3 2 5" xfId="19667"/>
    <cellStyle name="Normal 2 5 3 2 3 3" xfId="6218"/>
    <cellStyle name="Normal 2 5 3 2 3 3 2" xfId="16270"/>
    <cellStyle name="Normal 2 5 3 2 3 3 2 2" xfId="46592"/>
    <cellStyle name="Normal 2 5 3 2 3 3 2 3" xfId="31368"/>
    <cellStyle name="Normal 2 5 3 2 3 3 3" xfId="11250"/>
    <cellStyle name="Normal 2 5 3 2 3 3 3 2" xfId="41575"/>
    <cellStyle name="Normal 2 5 3 2 3 3 3 3" xfId="26351"/>
    <cellStyle name="Normal 2 5 3 2 3 3 4" xfId="36562"/>
    <cellStyle name="Normal 2 5 3 2 3 3 5" xfId="21338"/>
    <cellStyle name="Normal 2 5 3 2 3 4" xfId="12928"/>
    <cellStyle name="Normal 2 5 3 2 3 4 2" xfId="43250"/>
    <cellStyle name="Normal 2 5 3 2 3 4 3" xfId="28026"/>
    <cellStyle name="Normal 2 5 3 2 3 5" xfId="7907"/>
    <cellStyle name="Normal 2 5 3 2 3 5 2" xfId="38233"/>
    <cellStyle name="Normal 2 5 3 2 3 5 3" xfId="23009"/>
    <cellStyle name="Normal 2 5 3 2 3 6" xfId="33221"/>
    <cellStyle name="Normal 2 5 3 2 3 7" xfId="17996"/>
    <cellStyle name="Normal 2 5 3 2 4" xfId="3689"/>
    <cellStyle name="Normal 2 5 3 2 4 2" xfId="13763"/>
    <cellStyle name="Normal 2 5 3 2 4 2 2" xfId="44085"/>
    <cellStyle name="Normal 2 5 3 2 4 2 3" xfId="28861"/>
    <cellStyle name="Normal 2 5 3 2 4 3" xfId="8743"/>
    <cellStyle name="Normal 2 5 3 2 4 3 2" xfId="39068"/>
    <cellStyle name="Normal 2 5 3 2 4 3 3" xfId="23844"/>
    <cellStyle name="Normal 2 5 3 2 4 4" xfId="34055"/>
    <cellStyle name="Normal 2 5 3 2 4 5" xfId="18831"/>
    <cellStyle name="Normal 2 5 3 2 5" xfId="5382"/>
    <cellStyle name="Normal 2 5 3 2 5 2" xfId="15434"/>
    <cellStyle name="Normal 2 5 3 2 5 2 2" xfId="45756"/>
    <cellStyle name="Normal 2 5 3 2 5 2 3" xfId="30532"/>
    <cellStyle name="Normal 2 5 3 2 5 3" xfId="10414"/>
    <cellStyle name="Normal 2 5 3 2 5 3 2" xfId="40739"/>
    <cellStyle name="Normal 2 5 3 2 5 3 3" xfId="25515"/>
    <cellStyle name="Normal 2 5 3 2 5 4" xfId="35726"/>
    <cellStyle name="Normal 2 5 3 2 5 5" xfId="20502"/>
    <cellStyle name="Normal 2 5 3 2 6" xfId="12092"/>
    <cellStyle name="Normal 2 5 3 2 6 2" xfId="42414"/>
    <cellStyle name="Normal 2 5 3 2 6 3" xfId="27190"/>
    <cellStyle name="Normal 2 5 3 2 7" xfId="7071"/>
    <cellStyle name="Normal 2 5 3 2 7 2" xfId="37397"/>
    <cellStyle name="Normal 2 5 3 2 7 3" xfId="22173"/>
    <cellStyle name="Normal 2 5 3 2 8" xfId="32385"/>
    <cellStyle name="Normal 2 5 3 2 9" xfId="17160"/>
    <cellStyle name="Normal 2 5 3 3" xfId="2207"/>
    <cellStyle name="Normal 2 5 3 3 2" xfId="3046"/>
    <cellStyle name="Normal 2 5 3 3 2 2" xfId="4736"/>
    <cellStyle name="Normal 2 5 3 3 2 2 2" xfId="14809"/>
    <cellStyle name="Normal 2 5 3 3 2 2 2 2" xfId="45131"/>
    <cellStyle name="Normal 2 5 3 3 2 2 2 3" xfId="29907"/>
    <cellStyle name="Normal 2 5 3 3 2 2 3" xfId="9789"/>
    <cellStyle name="Normal 2 5 3 3 2 2 3 2" xfId="40114"/>
    <cellStyle name="Normal 2 5 3 3 2 2 3 3" xfId="24890"/>
    <cellStyle name="Normal 2 5 3 3 2 2 4" xfId="35101"/>
    <cellStyle name="Normal 2 5 3 3 2 2 5" xfId="19877"/>
    <cellStyle name="Normal 2 5 3 3 2 3" xfId="6428"/>
    <cellStyle name="Normal 2 5 3 3 2 3 2" xfId="16480"/>
    <cellStyle name="Normal 2 5 3 3 2 3 2 2" xfId="46802"/>
    <cellStyle name="Normal 2 5 3 3 2 3 2 3" xfId="31578"/>
    <cellStyle name="Normal 2 5 3 3 2 3 3" xfId="11460"/>
    <cellStyle name="Normal 2 5 3 3 2 3 3 2" xfId="41785"/>
    <cellStyle name="Normal 2 5 3 3 2 3 3 3" xfId="26561"/>
    <cellStyle name="Normal 2 5 3 3 2 3 4" xfId="36772"/>
    <cellStyle name="Normal 2 5 3 3 2 3 5" xfId="21548"/>
    <cellStyle name="Normal 2 5 3 3 2 4" xfId="13138"/>
    <cellStyle name="Normal 2 5 3 3 2 4 2" xfId="43460"/>
    <cellStyle name="Normal 2 5 3 3 2 4 3" xfId="28236"/>
    <cellStyle name="Normal 2 5 3 3 2 5" xfId="8117"/>
    <cellStyle name="Normal 2 5 3 3 2 5 2" xfId="38443"/>
    <cellStyle name="Normal 2 5 3 3 2 5 3" xfId="23219"/>
    <cellStyle name="Normal 2 5 3 3 2 6" xfId="33431"/>
    <cellStyle name="Normal 2 5 3 3 2 7" xfId="18206"/>
    <cellStyle name="Normal 2 5 3 3 3" xfId="3899"/>
    <cellStyle name="Normal 2 5 3 3 3 2" xfId="13973"/>
    <cellStyle name="Normal 2 5 3 3 3 2 2" xfId="44295"/>
    <cellStyle name="Normal 2 5 3 3 3 2 3" xfId="29071"/>
    <cellStyle name="Normal 2 5 3 3 3 3" xfId="8953"/>
    <cellStyle name="Normal 2 5 3 3 3 3 2" xfId="39278"/>
    <cellStyle name="Normal 2 5 3 3 3 3 3" xfId="24054"/>
    <cellStyle name="Normal 2 5 3 3 3 4" xfId="34265"/>
    <cellStyle name="Normal 2 5 3 3 3 5" xfId="19041"/>
    <cellStyle name="Normal 2 5 3 3 4" xfId="5592"/>
    <cellStyle name="Normal 2 5 3 3 4 2" xfId="15644"/>
    <cellStyle name="Normal 2 5 3 3 4 2 2" xfId="45966"/>
    <cellStyle name="Normal 2 5 3 3 4 2 3" xfId="30742"/>
    <cellStyle name="Normal 2 5 3 3 4 3" xfId="10624"/>
    <cellStyle name="Normal 2 5 3 3 4 3 2" xfId="40949"/>
    <cellStyle name="Normal 2 5 3 3 4 3 3" xfId="25725"/>
    <cellStyle name="Normal 2 5 3 3 4 4" xfId="35936"/>
    <cellStyle name="Normal 2 5 3 3 4 5" xfId="20712"/>
    <cellStyle name="Normal 2 5 3 3 5" xfId="12302"/>
    <cellStyle name="Normal 2 5 3 3 5 2" xfId="42624"/>
    <cellStyle name="Normal 2 5 3 3 5 3" xfId="27400"/>
    <cellStyle name="Normal 2 5 3 3 6" xfId="7281"/>
    <cellStyle name="Normal 2 5 3 3 6 2" xfId="37607"/>
    <cellStyle name="Normal 2 5 3 3 6 3" xfId="22383"/>
    <cellStyle name="Normal 2 5 3 3 7" xfId="32595"/>
    <cellStyle name="Normal 2 5 3 3 8" xfId="17370"/>
    <cellStyle name="Normal 2 5 3 4" xfId="2628"/>
    <cellStyle name="Normal 2 5 3 4 2" xfId="4318"/>
    <cellStyle name="Normal 2 5 3 4 2 2" xfId="14391"/>
    <cellStyle name="Normal 2 5 3 4 2 2 2" xfId="44713"/>
    <cellStyle name="Normal 2 5 3 4 2 2 3" xfId="29489"/>
    <cellStyle name="Normal 2 5 3 4 2 3" xfId="9371"/>
    <cellStyle name="Normal 2 5 3 4 2 3 2" xfId="39696"/>
    <cellStyle name="Normal 2 5 3 4 2 3 3" xfId="24472"/>
    <cellStyle name="Normal 2 5 3 4 2 4" xfId="34683"/>
    <cellStyle name="Normal 2 5 3 4 2 5" xfId="19459"/>
    <cellStyle name="Normal 2 5 3 4 3" xfId="6010"/>
    <cellStyle name="Normal 2 5 3 4 3 2" xfId="16062"/>
    <cellStyle name="Normal 2 5 3 4 3 2 2" xfId="46384"/>
    <cellStyle name="Normal 2 5 3 4 3 2 3" xfId="31160"/>
    <cellStyle name="Normal 2 5 3 4 3 3" xfId="11042"/>
    <cellStyle name="Normal 2 5 3 4 3 3 2" xfId="41367"/>
    <cellStyle name="Normal 2 5 3 4 3 3 3" xfId="26143"/>
    <cellStyle name="Normal 2 5 3 4 3 4" xfId="36354"/>
    <cellStyle name="Normal 2 5 3 4 3 5" xfId="21130"/>
    <cellStyle name="Normal 2 5 3 4 4" xfId="12720"/>
    <cellStyle name="Normal 2 5 3 4 4 2" xfId="43042"/>
    <cellStyle name="Normal 2 5 3 4 4 3" xfId="27818"/>
    <cellStyle name="Normal 2 5 3 4 5" xfId="7699"/>
    <cellStyle name="Normal 2 5 3 4 5 2" xfId="38025"/>
    <cellStyle name="Normal 2 5 3 4 5 3" xfId="22801"/>
    <cellStyle name="Normal 2 5 3 4 6" xfId="33013"/>
    <cellStyle name="Normal 2 5 3 4 7" xfId="17788"/>
    <cellStyle name="Normal 2 5 3 5" xfId="3481"/>
    <cellStyle name="Normal 2 5 3 5 2" xfId="13555"/>
    <cellStyle name="Normal 2 5 3 5 2 2" xfId="43877"/>
    <cellStyle name="Normal 2 5 3 5 2 3" xfId="28653"/>
    <cellStyle name="Normal 2 5 3 5 3" xfId="8535"/>
    <cellStyle name="Normal 2 5 3 5 3 2" xfId="38860"/>
    <cellStyle name="Normal 2 5 3 5 3 3" xfId="23636"/>
    <cellStyle name="Normal 2 5 3 5 4" xfId="33847"/>
    <cellStyle name="Normal 2 5 3 5 5" xfId="18623"/>
    <cellStyle name="Normal 2 5 3 6" xfId="5174"/>
    <cellStyle name="Normal 2 5 3 6 2" xfId="15226"/>
    <cellStyle name="Normal 2 5 3 6 2 2" xfId="45548"/>
    <cellStyle name="Normal 2 5 3 6 2 3" xfId="30324"/>
    <cellStyle name="Normal 2 5 3 6 3" xfId="10206"/>
    <cellStyle name="Normal 2 5 3 6 3 2" xfId="40531"/>
    <cellStyle name="Normal 2 5 3 6 3 3" xfId="25307"/>
    <cellStyle name="Normal 2 5 3 6 4" xfId="35518"/>
    <cellStyle name="Normal 2 5 3 6 5" xfId="20294"/>
    <cellStyle name="Normal 2 5 3 7" xfId="11884"/>
    <cellStyle name="Normal 2 5 3 7 2" xfId="42206"/>
    <cellStyle name="Normal 2 5 3 7 3" xfId="26982"/>
    <cellStyle name="Normal 2 5 3 8" xfId="6863"/>
    <cellStyle name="Normal 2 5 3 8 2" xfId="37189"/>
    <cellStyle name="Normal 2 5 3 8 3" xfId="21965"/>
    <cellStyle name="Normal 2 5 3 9" xfId="32178"/>
    <cellStyle name="Normal 2 5 4" xfId="1888"/>
    <cellStyle name="Normal 2 5 4 2" xfId="2311"/>
    <cellStyle name="Normal 2 5 4 2 2" xfId="3150"/>
    <cellStyle name="Normal 2 5 4 2 2 2" xfId="4840"/>
    <cellStyle name="Normal 2 5 4 2 2 2 2" xfId="14913"/>
    <cellStyle name="Normal 2 5 4 2 2 2 2 2" xfId="45235"/>
    <cellStyle name="Normal 2 5 4 2 2 2 2 3" xfId="30011"/>
    <cellStyle name="Normal 2 5 4 2 2 2 3" xfId="9893"/>
    <cellStyle name="Normal 2 5 4 2 2 2 3 2" xfId="40218"/>
    <cellStyle name="Normal 2 5 4 2 2 2 3 3" xfId="24994"/>
    <cellStyle name="Normal 2 5 4 2 2 2 4" xfId="35205"/>
    <cellStyle name="Normal 2 5 4 2 2 2 5" xfId="19981"/>
    <cellStyle name="Normal 2 5 4 2 2 3" xfId="6532"/>
    <cellStyle name="Normal 2 5 4 2 2 3 2" xfId="16584"/>
    <cellStyle name="Normal 2 5 4 2 2 3 2 2" xfId="46906"/>
    <cellStyle name="Normal 2 5 4 2 2 3 2 3" xfId="31682"/>
    <cellStyle name="Normal 2 5 4 2 2 3 3" xfId="11564"/>
    <cellStyle name="Normal 2 5 4 2 2 3 3 2" xfId="41889"/>
    <cellStyle name="Normal 2 5 4 2 2 3 3 3" xfId="26665"/>
    <cellStyle name="Normal 2 5 4 2 2 3 4" xfId="36876"/>
    <cellStyle name="Normal 2 5 4 2 2 3 5" xfId="21652"/>
    <cellStyle name="Normal 2 5 4 2 2 4" xfId="13242"/>
    <cellStyle name="Normal 2 5 4 2 2 4 2" xfId="43564"/>
    <cellStyle name="Normal 2 5 4 2 2 4 3" xfId="28340"/>
    <cellStyle name="Normal 2 5 4 2 2 5" xfId="8221"/>
    <cellStyle name="Normal 2 5 4 2 2 5 2" xfId="38547"/>
    <cellStyle name="Normal 2 5 4 2 2 5 3" xfId="23323"/>
    <cellStyle name="Normal 2 5 4 2 2 6" xfId="33535"/>
    <cellStyle name="Normal 2 5 4 2 2 7" xfId="18310"/>
    <cellStyle name="Normal 2 5 4 2 3" xfId="4003"/>
    <cellStyle name="Normal 2 5 4 2 3 2" xfId="14077"/>
    <cellStyle name="Normal 2 5 4 2 3 2 2" xfId="44399"/>
    <cellStyle name="Normal 2 5 4 2 3 2 3" xfId="29175"/>
    <cellStyle name="Normal 2 5 4 2 3 3" xfId="9057"/>
    <cellStyle name="Normal 2 5 4 2 3 3 2" xfId="39382"/>
    <cellStyle name="Normal 2 5 4 2 3 3 3" xfId="24158"/>
    <cellStyle name="Normal 2 5 4 2 3 4" xfId="34369"/>
    <cellStyle name="Normal 2 5 4 2 3 5" xfId="19145"/>
    <cellStyle name="Normal 2 5 4 2 4" xfId="5696"/>
    <cellStyle name="Normal 2 5 4 2 4 2" xfId="15748"/>
    <cellStyle name="Normal 2 5 4 2 4 2 2" xfId="46070"/>
    <cellStyle name="Normal 2 5 4 2 4 2 3" xfId="30846"/>
    <cellStyle name="Normal 2 5 4 2 4 3" xfId="10728"/>
    <cellStyle name="Normal 2 5 4 2 4 3 2" xfId="41053"/>
    <cellStyle name="Normal 2 5 4 2 4 3 3" xfId="25829"/>
    <cellStyle name="Normal 2 5 4 2 4 4" xfId="36040"/>
    <cellStyle name="Normal 2 5 4 2 4 5" xfId="20816"/>
    <cellStyle name="Normal 2 5 4 2 5" xfId="12406"/>
    <cellStyle name="Normal 2 5 4 2 5 2" xfId="42728"/>
    <cellStyle name="Normal 2 5 4 2 5 3" xfId="27504"/>
    <cellStyle name="Normal 2 5 4 2 6" xfId="7385"/>
    <cellStyle name="Normal 2 5 4 2 6 2" xfId="37711"/>
    <cellStyle name="Normal 2 5 4 2 6 3" xfId="22487"/>
    <cellStyle name="Normal 2 5 4 2 7" xfId="32699"/>
    <cellStyle name="Normal 2 5 4 2 8" xfId="17474"/>
    <cellStyle name="Normal 2 5 4 3" xfId="2732"/>
    <cellStyle name="Normal 2 5 4 3 2" xfId="4422"/>
    <cellStyle name="Normal 2 5 4 3 2 2" xfId="14495"/>
    <cellStyle name="Normal 2 5 4 3 2 2 2" xfId="44817"/>
    <cellStyle name="Normal 2 5 4 3 2 2 3" xfId="29593"/>
    <cellStyle name="Normal 2 5 4 3 2 3" xfId="9475"/>
    <cellStyle name="Normal 2 5 4 3 2 3 2" xfId="39800"/>
    <cellStyle name="Normal 2 5 4 3 2 3 3" xfId="24576"/>
    <cellStyle name="Normal 2 5 4 3 2 4" xfId="34787"/>
    <cellStyle name="Normal 2 5 4 3 2 5" xfId="19563"/>
    <cellStyle name="Normal 2 5 4 3 3" xfId="6114"/>
    <cellStyle name="Normal 2 5 4 3 3 2" xfId="16166"/>
    <cellStyle name="Normal 2 5 4 3 3 2 2" xfId="46488"/>
    <cellStyle name="Normal 2 5 4 3 3 2 3" xfId="31264"/>
    <cellStyle name="Normal 2 5 4 3 3 3" xfId="11146"/>
    <cellStyle name="Normal 2 5 4 3 3 3 2" xfId="41471"/>
    <cellStyle name="Normal 2 5 4 3 3 3 3" xfId="26247"/>
    <cellStyle name="Normal 2 5 4 3 3 4" xfId="36458"/>
    <cellStyle name="Normal 2 5 4 3 3 5" xfId="21234"/>
    <cellStyle name="Normal 2 5 4 3 4" xfId="12824"/>
    <cellStyle name="Normal 2 5 4 3 4 2" xfId="43146"/>
    <cellStyle name="Normal 2 5 4 3 4 3" xfId="27922"/>
    <cellStyle name="Normal 2 5 4 3 5" xfId="7803"/>
    <cellStyle name="Normal 2 5 4 3 5 2" xfId="38129"/>
    <cellStyle name="Normal 2 5 4 3 5 3" xfId="22905"/>
    <cellStyle name="Normal 2 5 4 3 6" xfId="33117"/>
    <cellStyle name="Normal 2 5 4 3 7" xfId="17892"/>
    <cellStyle name="Normal 2 5 4 4" xfId="3585"/>
    <cellStyle name="Normal 2 5 4 4 2" xfId="13659"/>
    <cellStyle name="Normal 2 5 4 4 2 2" xfId="43981"/>
    <cellStyle name="Normal 2 5 4 4 2 3" xfId="28757"/>
    <cellStyle name="Normal 2 5 4 4 3" xfId="8639"/>
    <cellStyle name="Normal 2 5 4 4 3 2" xfId="38964"/>
    <cellStyle name="Normal 2 5 4 4 3 3" xfId="23740"/>
    <cellStyle name="Normal 2 5 4 4 4" xfId="33951"/>
    <cellStyle name="Normal 2 5 4 4 5" xfId="18727"/>
    <cellStyle name="Normal 2 5 4 5" xfId="5278"/>
    <cellStyle name="Normal 2 5 4 5 2" xfId="15330"/>
    <cellStyle name="Normal 2 5 4 5 2 2" xfId="45652"/>
    <cellStyle name="Normal 2 5 4 5 2 3" xfId="30428"/>
    <cellStyle name="Normal 2 5 4 5 3" xfId="10310"/>
    <cellStyle name="Normal 2 5 4 5 3 2" xfId="40635"/>
    <cellStyle name="Normal 2 5 4 5 3 3" xfId="25411"/>
    <cellStyle name="Normal 2 5 4 5 4" xfId="35622"/>
    <cellStyle name="Normal 2 5 4 5 5" xfId="20398"/>
    <cellStyle name="Normal 2 5 4 6" xfId="11988"/>
    <cellStyle name="Normal 2 5 4 6 2" xfId="42310"/>
    <cellStyle name="Normal 2 5 4 6 3" xfId="27086"/>
    <cellStyle name="Normal 2 5 4 7" xfId="6967"/>
    <cellStyle name="Normal 2 5 4 7 2" xfId="37293"/>
    <cellStyle name="Normal 2 5 4 7 3" xfId="22069"/>
    <cellStyle name="Normal 2 5 4 8" xfId="32281"/>
    <cellStyle name="Normal 2 5 4 9" xfId="17056"/>
    <cellStyle name="Normal 2 5 5" xfId="2101"/>
    <cellStyle name="Normal 2 5 5 2" xfId="2942"/>
    <cellStyle name="Normal 2 5 5 2 2" xfId="4632"/>
    <cellStyle name="Normal 2 5 5 2 2 2" xfId="14705"/>
    <cellStyle name="Normal 2 5 5 2 2 2 2" xfId="45027"/>
    <cellStyle name="Normal 2 5 5 2 2 2 3" xfId="29803"/>
    <cellStyle name="Normal 2 5 5 2 2 3" xfId="9685"/>
    <cellStyle name="Normal 2 5 5 2 2 3 2" xfId="40010"/>
    <cellStyle name="Normal 2 5 5 2 2 3 3" xfId="24786"/>
    <cellStyle name="Normal 2 5 5 2 2 4" xfId="34997"/>
    <cellStyle name="Normal 2 5 5 2 2 5" xfId="19773"/>
    <cellStyle name="Normal 2 5 5 2 3" xfId="6324"/>
    <cellStyle name="Normal 2 5 5 2 3 2" xfId="16376"/>
    <cellStyle name="Normal 2 5 5 2 3 2 2" xfId="46698"/>
    <cellStyle name="Normal 2 5 5 2 3 2 3" xfId="31474"/>
    <cellStyle name="Normal 2 5 5 2 3 3" xfId="11356"/>
    <cellStyle name="Normal 2 5 5 2 3 3 2" xfId="41681"/>
    <cellStyle name="Normal 2 5 5 2 3 3 3" xfId="26457"/>
    <cellStyle name="Normal 2 5 5 2 3 4" xfId="36668"/>
    <cellStyle name="Normal 2 5 5 2 3 5" xfId="21444"/>
    <cellStyle name="Normal 2 5 5 2 4" xfId="13034"/>
    <cellStyle name="Normal 2 5 5 2 4 2" xfId="43356"/>
    <cellStyle name="Normal 2 5 5 2 4 3" xfId="28132"/>
    <cellStyle name="Normal 2 5 5 2 5" xfId="8013"/>
    <cellStyle name="Normal 2 5 5 2 5 2" xfId="38339"/>
    <cellStyle name="Normal 2 5 5 2 5 3" xfId="23115"/>
    <cellStyle name="Normal 2 5 5 2 6" xfId="33327"/>
    <cellStyle name="Normal 2 5 5 2 7" xfId="18102"/>
    <cellStyle name="Normal 2 5 5 3" xfId="3795"/>
    <cellStyle name="Normal 2 5 5 3 2" xfId="13869"/>
    <cellStyle name="Normal 2 5 5 3 2 2" xfId="44191"/>
    <cellStyle name="Normal 2 5 5 3 2 3" xfId="28967"/>
    <cellStyle name="Normal 2 5 5 3 3" xfId="8849"/>
    <cellStyle name="Normal 2 5 5 3 3 2" xfId="39174"/>
    <cellStyle name="Normal 2 5 5 3 3 3" xfId="23950"/>
    <cellStyle name="Normal 2 5 5 3 4" xfId="34161"/>
    <cellStyle name="Normal 2 5 5 3 5" xfId="18937"/>
    <cellStyle name="Normal 2 5 5 4" xfId="5488"/>
    <cellStyle name="Normal 2 5 5 4 2" xfId="15540"/>
    <cellStyle name="Normal 2 5 5 4 2 2" xfId="45862"/>
    <cellStyle name="Normal 2 5 5 4 2 3" xfId="30638"/>
    <cellStyle name="Normal 2 5 5 4 3" xfId="10520"/>
    <cellStyle name="Normal 2 5 5 4 3 2" xfId="40845"/>
    <cellStyle name="Normal 2 5 5 4 3 3" xfId="25621"/>
    <cellStyle name="Normal 2 5 5 4 4" xfId="35832"/>
    <cellStyle name="Normal 2 5 5 4 5" xfId="20608"/>
    <cellStyle name="Normal 2 5 5 5" xfId="12198"/>
    <cellStyle name="Normal 2 5 5 5 2" xfId="42520"/>
    <cellStyle name="Normal 2 5 5 5 3" xfId="27296"/>
    <cellStyle name="Normal 2 5 5 6" xfId="7177"/>
    <cellStyle name="Normal 2 5 5 6 2" xfId="37503"/>
    <cellStyle name="Normal 2 5 5 6 3" xfId="22279"/>
    <cellStyle name="Normal 2 5 5 7" xfId="32491"/>
    <cellStyle name="Normal 2 5 5 8" xfId="17266"/>
    <cellStyle name="Normal 2 5 6" xfId="2522"/>
    <cellStyle name="Normal 2 5 6 2" xfId="4214"/>
    <cellStyle name="Normal 2 5 6 2 2" xfId="14287"/>
    <cellStyle name="Normal 2 5 6 2 2 2" xfId="44609"/>
    <cellStyle name="Normal 2 5 6 2 2 3" xfId="29385"/>
    <cellStyle name="Normal 2 5 6 2 3" xfId="9267"/>
    <cellStyle name="Normal 2 5 6 2 3 2" xfId="39592"/>
    <cellStyle name="Normal 2 5 6 2 3 3" xfId="24368"/>
    <cellStyle name="Normal 2 5 6 2 4" xfId="34579"/>
    <cellStyle name="Normal 2 5 6 2 5" xfId="19355"/>
    <cellStyle name="Normal 2 5 6 3" xfId="5906"/>
    <cellStyle name="Normal 2 5 6 3 2" xfId="15958"/>
    <cellStyle name="Normal 2 5 6 3 2 2" xfId="46280"/>
    <cellStyle name="Normal 2 5 6 3 2 3" xfId="31056"/>
    <cellStyle name="Normal 2 5 6 3 3" xfId="10938"/>
    <cellStyle name="Normal 2 5 6 3 3 2" xfId="41263"/>
    <cellStyle name="Normal 2 5 6 3 3 3" xfId="26039"/>
    <cellStyle name="Normal 2 5 6 3 4" xfId="36250"/>
    <cellStyle name="Normal 2 5 6 3 5" xfId="21026"/>
    <cellStyle name="Normal 2 5 6 4" xfId="12616"/>
    <cellStyle name="Normal 2 5 6 4 2" xfId="42938"/>
    <cellStyle name="Normal 2 5 6 4 3" xfId="27714"/>
    <cellStyle name="Normal 2 5 6 5" xfId="7595"/>
    <cellStyle name="Normal 2 5 6 5 2" xfId="37921"/>
    <cellStyle name="Normal 2 5 6 5 3" xfId="22697"/>
    <cellStyle name="Normal 2 5 6 6" xfId="32909"/>
    <cellStyle name="Normal 2 5 6 7" xfId="17684"/>
    <cellStyle name="Normal 2 5 7" xfId="3373"/>
    <cellStyle name="Normal 2 5 7 2" xfId="13451"/>
    <cellStyle name="Normal 2 5 7 2 2" xfId="43773"/>
    <cellStyle name="Normal 2 5 7 2 3" xfId="28549"/>
    <cellStyle name="Normal 2 5 7 3" xfId="8431"/>
    <cellStyle name="Normal 2 5 7 3 2" xfId="38756"/>
    <cellStyle name="Normal 2 5 7 3 3" xfId="23532"/>
    <cellStyle name="Normal 2 5 7 4" xfId="33743"/>
    <cellStyle name="Normal 2 5 7 5" xfId="18519"/>
    <cellStyle name="Normal 2 5 8" xfId="5067"/>
    <cellStyle name="Normal 2 5 8 2" xfId="15122"/>
    <cellStyle name="Normal 2 5 8 2 2" xfId="45444"/>
    <cellStyle name="Normal 2 5 8 2 3" xfId="30220"/>
    <cellStyle name="Normal 2 5 8 3" xfId="10102"/>
    <cellStyle name="Normal 2 5 8 3 2" xfId="40427"/>
    <cellStyle name="Normal 2 5 8 3 3" xfId="25203"/>
    <cellStyle name="Normal 2 5 8 4" xfId="35414"/>
    <cellStyle name="Normal 2 5 8 5" xfId="20190"/>
    <cellStyle name="Normal 2 5 9" xfId="11778"/>
    <cellStyle name="Normal 2 5 9 2" xfId="42102"/>
    <cellStyle name="Normal 2 5 9 3" xfId="26878"/>
    <cellStyle name="Normal 2 6" xfId="31973"/>
    <cellStyle name="Normal 2 7" xfId="933"/>
    <cellStyle name="Normal 2 8" xfId="408"/>
    <cellStyle name="Normal 2 9" xfId="47340"/>
    <cellStyle name="Normal 20" xfId="937"/>
    <cellStyle name="Normal 21" xfId="938"/>
    <cellStyle name="Normal 22" xfId="939"/>
    <cellStyle name="Normal 23" xfId="940"/>
    <cellStyle name="Normal 24" xfId="941"/>
    <cellStyle name="Normal 25" xfId="942"/>
    <cellStyle name="Normal 26" xfId="943"/>
    <cellStyle name="Normal 26 2" xfId="944"/>
    <cellStyle name="Normal 26_Sheet2" xfId="1049"/>
    <cellStyle name="Normal 27" xfId="945"/>
    <cellStyle name="Normal 27 2" xfId="946"/>
    <cellStyle name="Normal 27_Sheet2" xfId="1048"/>
    <cellStyle name="Normal 28" xfId="947"/>
    <cellStyle name="Normal 28 2" xfId="948"/>
    <cellStyle name="Normal 28 3" xfId="1429"/>
    <cellStyle name="Normal 28 3 10" xfId="6758"/>
    <cellStyle name="Normal 28 3 10 2" xfId="37086"/>
    <cellStyle name="Normal 28 3 10 3" xfId="21862"/>
    <cellStyle name="Normal 28 3 11" xfId="32077"/>
    <cellStyle name="Normal 28 3 12" xfId="16847"/>
    <cellStyle name="Normal 28 3 2" xfId="1722"/>
    <cellStyle name="Normal 28 3 2 10" xfId="32129"/>
    <cellStyle name="Normal 28 3 2 11" xfId="16901"/>
    <cellStyle name="Normal 28 3 2 2" xfId="1830"/>
    <cellStyle name="Normal 28 3 2 2 10" xfId="17005"/>
    <cellStyle name="Normal 28 3 2 2 2" xfId="2047"/>
    <cellStyle name="Normal 28 3 2 2 2 2" xfId="2468"/>
    <cellStyle name="Normal 28 3 2 2 2 2 2" xfId="3307"/>
    <cellStyle name="Normal 28 3 2 2 2 2 2 2" xfId="4997"/>
    <cellStyle name="Normal 28 3 2 2 2 2 2 2 2" xfId="15070"/>
    <cellStyle name="Normal 28 3 2 2 2 2 2 2 2 2" xfId="45392"/>
    <cellStyle name="Normal 28 3 2 2 2 2 2 2 2 3" xfId="30168"/>
    <cellStyle name="Normal 28 3 2 2 2 2 2 2 3" xfId="10050"/>
    <cellStyle name="Normal 28 3 2 2 2 2 2 2 3 2" xfId="40375"/>
    <cellStyle name="Normal 28 3 2 2 2 2 2 2 3 3" xfId="25151"/>
    <cellStyle name="Normal 28 3 2 2 2 2 2 2 4" xfId="35362"/>
    <cellStyle name="Normal 28 3 2 2 2 2 2 2 5" xfId="20138"/>
    <cellStyle name="Normal 28 3 2 2 2 2 2 3" xfId="6689"/>
    <cellStyle name="Normal 28 3 2 2 2 2 2 3 2" xfId="16741"/>
    <cellStyle name="Normal 28 3 2 2 2 2 2 3 2 2" xfId="47063"/>
    <cellStyle name="Normal 28 3 2 2 2 2 2 3 2 3" xfId="31839"/>
    <cellStyle name="Normal 28 3 2 2 2 2 2 3 3" xfId="11721"/>
    <cellStyle name="Normal 28 3 2 2 2 2 2 3 3 2" xfId="42046"/>
    <cellStyle name="Normal 28 3 2 2 2 2 2 3 3 3" xfId="26822"/>
    <cellStyle name="Normal 28 3 2 2 2 2 2 3 4" xfId="37033"/>
    <cellStyle name="Normal 28 3 2 2 2 2 2 3 5" xfId="21809"/>
    <cellStyle name="Normal 28 3 2 2 2 2 2 4" xfId="13399"/>
    <cellStyle name="Normal 28 3 2 2 2 2 2 4 2" xfId="43721"/>
    <cellStyle name="Normal 28 3 2 2 2 2 2 4 3" xfId="28497"/>
    <cellStyle name="Normal 28 3 2 2 2 2 2 5" xfId="8378"/>
    <cellStyle name="Normal 28 3 2 2 2 2 2 5 2" xfId="38704"/>
    <cellStyle name="Normal 28 3 2 2 2 2 2 5 3" xfId="23480"/>
    <cellStyle name="Normal 28 3 2 2 2 2 2 6" xfId="33692"/>
    <cellStyle name="Normal 28 3 2 2 2 2 2 7" xfId="18467"/>
    <cellStyle name="Normal 28 3 2 2 2 2 3" xfId="4160"/>
    <cellStyle name="Normal 28 3 2 2 2 2 3 2" xfId="14234"/>
    <cellStyle name="Normal 28 3 2 2 2 2 3 2 2" xfId="44556"/>
    <cellStyle name="Normal 28 3 2 2 2 2 3 2 3" xfId="29332"/>
    <cellStyle name="Normal 28 3 2 2 2 2 3 3" xfId="9214"/>
    <cellStyle name="Normal 28 3 2 2 2 2 3 3 2" xfId="39539"/>
    <cellStyle name="Normal 28 3 2 2 2 2 3 3 3" xfId="24315"/>
    <cellStyle name="Normal 28 3 2 2 2 2 3 4" xfId="34526"/>
    <cellStyle name="Normal 28 3 2 2 2 2 3 5" xfId="19302"/>
    <cellStyle name="Normal 28 3 2 2 2 2 4" xfId="5853"/>
    <cellStyle name="Normal 28 3 2 2 2 2 4 2" xfId="15905"/>
    <cellStyle name="Normal 28 3 2 2 2 2 4 2 2" xfId="46227"/>
    <cellStyle name="Normal 28 3 2 2 2 2 4 2 3" xfId="31003"/>
    <cellStyle name="Normal 28 3 2 2 2 2 4 3" xfId="10885"/>
    <cellStyle name="Normal 28 3 2 2 2 2 4 3 2" xfId="41210"/>
    <cellStyle name="Normal 28 3 2 2 2 2 4 3 3" xfId="25986"/>
    <cellStyle name="Normal 28 3 2 2 2 2 4 4" xfId="36197"/>
    <cellStyle name="Normal 28 3 2 2 2 2 4 5" xfId="20973"/>
    <cellStyle name="Normal 28 3 2 2 2 2 5" xfId="12563"/>
    <cellStyle name="Normal 28 3 2 2 2 2 5 2" xfId="42885"/>
    <cellStyle name="Normal 28 3 2 2 2 2 5 3" xfId="27661"/>
    <cellStyle name="Normal 28 3 2 2 2 2 6" xfId="7542"/>
    <cellStyle name="Normal 28 3 2 2 2 2 6 2" xfId="37868"/>
    <cellStyle name="Normal 28 3 2 2 2 2 6 3" xfId="22644"/>
    <cellStyle name="Normal 28 3 2 2 2 2 7" xfId="32856"/>
    <cellStyle name="Normal 28 3 2 2 2 2 8" xfId="17631"/>
    <cellStyle name="Normal 28 3 2 2 2 3" xfId="2889"/>
    <cellStyle name="Normal 28 3 2 2 2 3 2" xfId="4579"/>
    <cellStyle name="Normal 28 3 2 2 2 3 2 2" xfId="14652"/>
    <cellStyle name="Normal 28 3 2 2 2 3 2 2 2" xfId="44974"/>
    <cellStyle name="Normal 28 3 2 2 2 3 2 2 3" xfId="29750"/>
    <cellStyle name="Normal 28 3 2 2 2 3 2 3" xfId="9632"/>
    <cellStyle name="Normal 28 3 2 2 2 3 2 3 2" xfId="39957"/>
    <cellStyle name="Normal 28 3 2 2 2 3 2 3 3" xfId="24733"/>
    <cellStyle name="Normal 28 3 2 2 2 3 2 4" xfId="34944"/>
    <cellStyle name="Normal 28 3 2 2 2 3 2 5" xfId="19720"/>
    <cellStyle name="Normal 28 3 2 2 2 3 3" xfId="6271"/>
    <cellStyle name="Normal 28 3 2 2 2 3 3 2" xfId="16323"/>
    <cellStyle name="Normal 28 3 2 2 2 3 3 2 2" xfId="46645"/>
    <cellStyle name="Normal 28 3 2 2 2 3 3 2 3" xfId="31421"/>
    <cellStyle name="Normal 28 3 2 2 2 3 3 3" xfId="11303"/>
    <cellStyle name="Normal 28 3 2 2 2 3 3 3 2" xfId="41628"/>
    <cellStyle name="Normal 28 3 2 2 2 3 3 3 3" xfId="26404"/>
    <cellStyle name="Normal 28 3 2 2 2 3 3 4" xfId="36615"/>
    <cellStyle name="Normal 28 3 2 2 2 3 3 5" xfId="21391"/>
    <cellStyle name="Normal 28 3 2 2 2 3 4" xfId="12981"/>
    <cellStyle name="Normal 28 3 2 2 2 3 4 2" xfId="43303"/>
    <cellStyle name="Normal 28 3 2 2 2 3 4 3" xfId="28079"/>
    <cellStyle name="Normal 28 3 2 2 2 3 5" xfId="7960"/>
    <cellStyle name="Normal 28 3 2 2 2 3 5 2" xfId="38286"/>
    <cellStyle name="Normal 28 3 2 2 2 3 5 3" xfId="23062"/>
    <cellStyle name="Normal 28 3 2 2 2 3 6" xfId="33274"/>
    <cellStyle name="Normal 28 3 2 2 2 3 7" xfId="18049"/>
    <cellStyle name="Normal 28 3 2 2 2 4" xfId="3742"/>
    <cellStyle name="Normal 28 3 2 2 2 4 2" xfId="13816"/>
    <cellStyle name="Normal 28 3 2 2 2 4 2 2" xfId="44138"/>
    <cellStyle name="Normal 28 3 2 2 2 4 2 3" xfId="28914"/>
    <cellStyle name="Normal 28 3 2 2 2 4 3" xfId="8796"/>
    <cellStyle name="Normal 28 3 2 2 2 4 3 2" xfId="39121"/>
    <cellStyle name="Normal 28 3 2 2 2 4 3 3" xfId="23897"/>
    <cellStyle name="Normal 28 3 2 2 2 4 4" xfId="34108"/>
    <cellStyle name="Normal 28 3 2 2 2 4 5" xfId="18884"/>
    <cellStyle name="Normal 28 3 2 2 2 5" xfId="5435"/>
    <cellStyle name="Normal 28 3 2 2 2 5 2" xfId="15487"/>
    <cellStyle name="Normal 28 3 2 2 2 5 2 2" xfId="45809"/>
    <cellStyle name="Normal 28 3 2 2 2 5 2 3" xfId="30585"/>
    <cellStyle name="Normal 28 3 2 2 2 5 3" xfId="10467"/>
    <cellStyle name="Normal 28 3 2 2 2 5 3 2" xfId="40792"/>
    <cellStyle name="Normal 28 3 2 2 2 5 3 3" xfId="25568"/>
    <cellStyle name="Normal 28 3 2 2 2 5 4" xfId="35779"/>
    <cellStyle name="Normal 28 3 2 2 2 5 5" xfId="20555"/>
    <cellStyle name="Normal 28 3 2 2 2 6" xfId="12145"/>
    <cellStyle name="Normal 28 3 2 2 2 6 2" xfId="42467"/>
    <cellStyle name="Normal 28 3 2 2 2 6 3" xfId="27243"/>
    <cellStyle name="Normal 28 3 2 2 2 7" xfId="7124"/>
    <cellStyle name="Normal 28 3 2 2 2 7 2" xfId="37450"/>
    <cellStyle name="Normal 28 3 2 2 2 7 3" xfId="22226"/>
    <cellStyle name="Normal 28 3 2 2 2 8" xfId="32438"/>
    <cellStyle name="Normal 28 3 2 2 2 9" xfId="17213"/>
    <cellStyle name="Normal 28 3 2 2 3" xfId="2260"/>
    <cellStyle name="Normal 28 3 2 2 3 2" xfId="3099"/>
    <cellStyle name="Normal 28 3 2 2 3 2 2" xfId="4789"/>
    <cellStyle name="Normal 28 3 2 2 3 2 2 2" xfId="14862"/>
    <cellStyle name="Normal 28 3 2 2 3 2 2 2 2" xfId="45184"/>
    <cellStyle name="Normal 28 3 2 2 3 2 2 2 3" xfId="29960"/>
    <cellStyle name="Normal 28 3 2 2 3 2 2 3" xfId="9842"/>
    <cellStyle name="Normal 28 3 2 2 3 2 2 3 2" xfId="40167"/>
    <cellStyle name="Normal 28 3 2 2 3 2 2 3 3" xfId="24943"/>
    <cellStyle name="Normal 28 3 2 2 3 2 2 4" xfId="35154"/>
    <cellStyle name="Normal 28 3 2 2 3 2 2 5" xfId="19930"/>
    <cellStyle name="Normal 28 3 2 2 3 2 3" xfId="6481"/>
    <cellStyle name="Normal 28 3 2 2 3 2 3 2" xfId="16533"/>
    <cellStyle name="Normal 28 3 2 2 3 2 3 2 2" xfId="46855"/>
    <cellStyle name="Normal 28 3 2 2 3 2 3 2 3" xfId="31631"/>
    <cellStyle name="Normal 28 3 2 2 3 2 3 3" xfId="11513"/>
    <cellStyle name="Normal 28 3 2 2 3 2 3 3 2" xfId="41838"/>
    <cellStyle name="Normal 28 3 2 2 3 2 3 3 3" xfId="26614"/>
    <cellStyle name="Normal 28 3 2 2 3 2 3 4" xfId="36825"/>
    <cellStyle name="Normal 28 3 2 2 3 2 3 5" xfId="21601"/>
    <cellStyle name="Normal 28 3 2 2 3 2 4" xfId="13191"/>
    <cellStyle name="Normal 28 3 2 2 3 2 4 2" xfId="43513"/>
    <cellStyle name="Normal 28 3 2 2 3 2 4 3" xfId="28289"/>
    <cellStyle name="Normal 28 3 2 2 3 2 5" xfId="8170"/>
    <cellStyle name="Normal 28 3 2 2 3 2 5 2" xfId="38496"/>
    <cellStyle name="Normal 28 3 2 2 3 2 5 3" xfId="23272"/>
    <cellStyle name="Normal 28 3 2 2 3 2 6" xfId="33484"/>
    <cellStyle name="Normal 28 3 2 2 3 2 7" xfId="18259"/>
    <cellStyle name="Normal 28 3 2 2 3 3" xfId="3952"/>
    <cellStyle name="Normal 28 3 2 2 3 3 2" xfId="14026"/>
    <cellStyle name="Normal 28 3 2 2 3 3 2 2" xfId="44348"/>
    <cellStyle name="Normal 28 3 2 2 3 3 2 3" xfId="29124"/>
    <cellStyle name="Normal 28 3 2 2 3 3 3" xfId="9006"/>
    <cellStyle name="Normal 28 3 2 2 3 3 3 2" xfId="39331"/>
    <cellStyle name="Normal 28 3 2 2 3 3 3 3" xfId="24107"/>
    <cellStyle name="Normal 28 3 2 2 3 3 4" xfId="34318"/>
    <cellStyle name="Normal 28 3 2 2 3 3 5" xfId="19094"/>
    <cellStyle name="Normal 28 3 2 2 3 4" xfId="5645"/>
    <cellStyle name="Normal 28 3 2 2 3 4 2" xfId="15697"/>
    <cellStyle name="Normal 28 3 2 2 3 4 2 2" xfId="46019"/>
    <cellStyle name="Normal 28 3 2 2 3 4 2 3" xfId="30795"/>
    <cellStyle name="Normal 28 3 2 2 3 4 3" xfId="10677"/>
    <cellStyle name="Normal 28 3 2 2 3 4 3 2" xfId="41002"/>
    <cellStyle name="Normal 28 3 2 2 3 4 3 3" xfId="25778"/>
    <cellStyle name="Normal 28 3 2 2 3 4 4" xfId="35989"/>
    <cellStyle name="Normal 28 3 2 2 3 4 5" xfId="20765"/>
    <cellStyle name="Normal 28 3 2 2 3 5" xfId="12355"/>
    <cellStyle name="Normal 28 3 2 2 3 5 2" xfId="42677"/>
    <cellStyle name="Normal 28 3 2 2 3 5 3" xfId="27453"/>
    <cellStyle name="Normal 28 3 2 2 3 6" xfId="7334"/>
    <cellStyle name="Normal 28 3 2 2 3 6 2" xfId="37660"/>
    <cellStyle name="Normal 28 3 2 2 3 6 3" xfId="22436"/>
    <cellStyle name="Normal 28 3 2 2 3 7" xfId="32648"/>
    <cellStyle name="Normal 28 3 2 2 3 8" xfId="17423"/>
    <cellStyle name="Normal 28 3 2 2 4" xfId="2681"/>
    <cellStyle name="Normal 28 3 2 2 4 2" xfId="4371"/>
    <cellStyle name="Normal 28 3 2 2 4 2 2" xfId="14444"/>
    <cellStyle name="Normal 28 3 2 2 4 2 2 2" xfId="44766"/>
    <cellStyle name="Normal 28 3 2 2 4 2 2 3" xfId="29542"/>
    <cellStyle name="Normal 28 3 2 2 4 2 3" xfId="9424"/>
    <cellStyle name="Normal 28 3 2 2 4 2 3 2" xfId="39749"/>
    <cellStyle name="Normal 28 3 2 2 4 2 3 3" xfId="24525"/>
    <cellStyle name="Normal 28 3 2 2 4 2 4" xfId="34736"/>
    <cellStyle name="Normal 28 3 2 2 4 2 5" xfId="19512"/>
    <cellStyle name="Normal 28 3 2 2 4 3" xfId="6063"/>
    <cellStyle name="Normal 28 3 2 2 4 3 2" xfId="16115"/>
    <cellStyle name="Normal 28 3 2 2 4 3 2 2" xfId="46437"/>
    <cellStyle name="Normal 28 3 2 2 4 3 2 3" xfId="31213"/>
    <cellStyle name="Normal 28 3 2 2 4 3 3" xfId="11095"/>
    <cellStyle name="Normal 28 3 2 2 4 3 3 2" xfId="41420"/>
    <cellStyle name="Normal 28 3 2 2 4 3 3 3" xfId="26196"/>
    <cellStyle name="Normal 28 3 2 2 4 3 4" xfId="36407"/>
    <cellStyle name="Normal 28 3 2 2 4 3 5" xfId="21183"/>
    <cellStyle name="Normal 28 3 2 2 4 4" xfId="12773"/>
    <cellStyle name="Normal 28 3 2 2 4 4 2" xfId="43095"/>
    <cellStyle name="Normal 28 3 2 2 4 4 3" xfId="27871"/>
    <cellStyle name="Normal 28 3 2 2 4 5" xfId="7752"/>
    <cellStyle name="Normal 28 3 2 2 4 5 2" xfId="38078"/>
    <cellStyle name="Normal 28 3 2 2 4 5 3" xfId="22854"/>
    <cellStyle name="Normal 28 3 2 2 4 6" xfId="33066"/>
    <cellStyle name="Normal 28 3 2 2 4 7" xfId="17841"/>
    <cellStyle name="Normal 28 3 2 2 5" xfId="3534"/>
    <cellStyle name="Normal 28 3 2 2 5 2" xfId="13608"/>
    <cellStyle name="Normal 28 3 2 2 5 2 2" xfId="43930"/>
    <cellStyle name="Normal 28 3 2 2 5 2 3" xfId="28706"/>
    <cellStyle name="Normal 28 3 2 2 5 3" xfId="8588"/>
    <cellStyle name="Normal 28 3 2 2 5 3 2" xfId="38913"/>
    <cellStyle name="Normal 28 3 2 2 5 3 3" xfId="23689"/>
    <cellStyle name="Normal 28 3 2 2 5 4" xfId="33900"/>
    <cellStyle name="Normal 28 3 2 2 5 5" xfId="18676"/>
    <cellStyle name="Normal 28 3 2 2 6" xfId="5227"/>
    <cellStyle name="Normal 28 3 2 2 6 2" xfId="15279"/>
    <cellStyle name="Normal 28 3 2 2 6 2 2" xfId="45601"/>
    <cellStyle name="Normal 28 3 2 2 6 2 3" xfId="30377"/>
    <cellStyle name="Normal 28 3 2 2 6 3" xfId="10259"/>
    <cellStyle name="Normal 28 3 2 2 6 3 2" xfId="40584"/>
    <cellStyle name="Normal 28 3 2 2 6 3 3" xfId="25360"/>
    <cellStyle name="Normal 28 3 2 2 6 4" xfId="35571"/>
    <cellStyle name="Normal 28 3 2 2 6 5" xfId="20347"/>
    <cellStyle name="Normal 28 3 2 2 7" xfId="11937"/>
    <cellStyle name="Normal 28 3 2 2 7 2" xfId="42259"/>
    <cellStyle name="Normal 28 3 2 2 7 3" xfId="27035"/>
    <cellStyle name="Normal 28 3 2 2 8" xfId="6916"/>
    <cellStyle name="Normal 28 3 2 2 8 2" xfId="37242"/>
    <cellStyle name="Normal 28 3 2 2 8 3" xfId="22018"/>
    <cellStyle name="Normal 28 3 2 2 9" xfId="32230"/>
    <cellStyle name="Normal 28 3 2 3" xfId="1943"/>
    <cellStyle name="Normal 28 3 2 3 2" xfId="2364"/>
    <cellStyle name="Normal 28 3 2 3 2 2" xfId="3203"/>
    <cellStyle name="Normal 28 3 2 3 2 2 2" xfId="4893"/>
    <cellStyle name="Normal 28 3 2 3 2 2 2 2" xfId="14966"/>
    <cellStyle name="Normal 28 3 2 3 2 2 2 2 2" xfId="45288"/>
    <cellStyle name="Normal 28 3 2 3 2 2 2 2 3" xfId="30064"/>
    <cellStyle name="Normal 28 3 2 3 2 2 2 3" xfId="9946"/>
    <cellStyle name="Normal 28 3 2 3 2 2 2 3 2" xfId="40271"/>
    <cellStyle name="Normal 28 3 2 3 2 2 2 3 3" xfId="25047"/>
    <cellStyle name="Normal 28 3 2 3 2 2 2 4" xfId="35258"/>
    <cellStyle name="Normal 28 3 2 3 2 2 2 5" xfId="20034"/>
    <cellStyle name="Normal 28 3 2 3 2 2 3" xfId="6585"/>
    <cellStyle name="Normal 28 3 2 3 2 2 3 2" xfId="16637"/>
    <cellStyle name="Normal 28 3 2 3 2 2 3 2 2" xfId="46959"/>
    <cellStyle name="Normal 28 3 2 3 2 2 3 2 3" xfId="31735"/>
    <cellStyle name="Normal 28 3 2 3 2 2 3 3" xfId="11617"/>
    <cellStyle name="Normal 28 3 2 3 2 2 3 3 2" xfId="41942"/>
    <cellStyle name="Normal 28 3 2 3 2 2 3 3 3" xfId="26718"/>
    <cellStyle name="Normal 28 3 2 3 2 2 3 4" xfId="36929"/>
    <cellStyle name="Normal 28 3 2 3 2 2 3 5" xfId="21705"/>
    <cellStyle name="Normal 28 3 2 3 2 2 4" xfId="13295"/>
    <cellStyle name="Normal 28 3 2 3 2 2 4 2" xfId="43617"/>
    <cellStyle name="Normal 28 3 2 3 2 2 4 3" xfId="28393"/>
    <cellStyle name="Normal 28 3 2 3 2 2 5" xfId="8274"/>
    <cellStyle name="Normal 28 3 2 3 2 2 5 2" xfId="38600"/>
    <cellStyle name="Normal 28 3 2 3 2 2 5 3" xfId="23376"/>
    <cellStyle name="Normal 28 3 2 3 2 2 6" xfId="33588"/>
    <cellStyle name="Normal 28 3 2 3 2 2 7" xfId="18363"/>
    <cellStyle name="Normal 28 3 2 3 2 3" xfId="4056"/>
    <cellStyle name="Normal 28 3 2 3 2 3 2" xfId="14130"/>
    <cellStyle name="Normal 28 3 2 3 2 3 2 2" xfId="44452"/>
    <cellStyle name="Normal 28 3 2 3 2 3 2 3" xfId="29228"/>
    <cellStyle name="Normal 28 3 2 3 2 3 3" xfId="9110"/>
    <cellStyle name="Normal 28 3 2 3 2 3 3 2" xfId="39435"/>
    <cellStyle name="Normal 28 3 2 3 2 3 3 3" xfId="24211"/>
    <cellStyle name="Normal 28 3 2 3 2 3 4" xfId="34422"/>
    <cellStyle name="Normal 28 3 2 3 2 3 5" xfId="19198"/>
    <cellStyle name="Normal 28 3 2 3 2 4" xfId="5749"/>
    <cellStyle name="Normal 28 3 2 3 2 4 2" xfId="15801"/>
    <cellStyle name="Normal 28 3 2 3 2 4 2 2" xfId="46123"/>
    <cellStyle name="Normal 28 3 2 3 2 4 2 3" xfId="30899"/>
    <cellStyle name="Normal 28 3 2 3 2 4 3" xfId="10781"/>
    <cellStyle name="Normal 28 3 2 3 2 4 3 2" xfId="41106"/>
    <cellStyle name="Normal 28 3 2 3 2 4 3 3" xfId="25882"/>
    <cellStyle name="Normal 28 3 2 3 2 4 4" xfId="36093"/>
    <cellStyle name="Normal 28 3 2 3 2 4 5" xfId="20869"/>
    <cellStyle name="Normal 28 3 2 3 2 5" xfId="12459"/>
    <cellStyle name="Normal 28 3 2 3 2 5 2" xfId="42781"/>
    <cellStyle name="Normal 28 3 2 3 2 5 3" xfId="27557"/>
    <cellStyle name="Normal 28 3 2 3 2 6" xfId="7438"/>
    <cellStyle name="Normal 28 3 2 3 2 6 2" xfId="37764"/>
    <cellStyle name="Normal 28 3 2 3 2 6 3" xfId="22540"/>
    <cellStyle name="Normal 28 3 2 3 2 7" xfId="32752"/>
    <cellStyle name="Normal 28 3 2 3 2 8" xfId="17527"/>
    <cellStyle name="Normal 28 3 2 3 3" xfId="2785"/>
    <cellStyle name="Normal 28 3 2 3 3 2" xfId="4475"/>
    <cellStyle name="Normal 28 3 2 3 3 2 2" xfId="14548"/>
    <cellStyle name="Normal 28 3 2 3 3 2 2 2" xfId="44870"/>
    <cellStyle name="Normal 28 3 2 3 3 2 2 3" xfId="29646"/>
    <cellStyle name="Normal 28 3 2 3 3 2 3" xfId="9528"/>
    <cellStyle name="Normal 28 3 2 3 3 2 3 2" xfId="39853"/>
    <cellStyle name="Normal 28 3 2 3 3 2 3 3" xfId="24629"/>
    <cellStyle name="Normal 28 3 2 3 3 2 4" xfId="34840"/>
    <cellStyle name="Normal 28 3 2 3 3 2 5" xfId="19616"/>
    <cellStyle name="Normal 28 3 2 3 3 3" xfId="6167"/>
    <cellStyle name="Normal 28 3 2 3 3 3 2" xfId="16219"/>
    <cellStyle name="Normal 28 3 2 3 3 3 2 2" xfId="46541"/>
    <cellStyle name="Normal 28 3 2 3 3 3 2 3" xfId="31317"/>
    <cellStyle name="Normal 28 3 2 3 3 3 3" xfId="11199"/>
    <cellStyle name="Normal 28 3 2 3 3 3 3 2" xfId="41524"/>
    <cellStyle name="Normal 28 3 2 3 3 3 3 3" xfId="26300"/>
    <cellStyle name="Normal 28 3 2 3 3 3 4" xfId="36511"/>
    <cellStyle name="Normal 28 3 2 3 3 3 5" xfId="21287"/>
    <cellStyle name="Normal 28 3 2 3 3 4" xfId="12877"/>
    <cellStyle name="Normal 28 3 2 3 3 4 2" xfId="43199"/>
    <cellStyle name="Normal 28 3 2 3 3 4 3" xfId="27975"/>
    <cellStyle name="Normal 28 3 2 3 3 5" xfId="7856"/>
    <cellStyle name="Normal 28 3 2 3 3 5 2" xfId="38182"/>
    <cellStyle name="Normal 28 3 2 3 3 5 3" xfId="22958"/>
    <cellStyle name="Normal 28 3 2 3 3 6" xfId="33170"/>
    <cellStyle name="Normal 28 3 2 3 3 7" xfId="17945"/>
    <cellStyle name="Normal 28 3 2 3 4" xfId="3638"/>
    <cellStyle name="Normal 28 3 2 3 4 2" xfId="13712"/>
    <cellStyle name="Normal 28 3 2 3 4 2 2" xfId="44034"/>
    <cellStyle name="Normal 28 3 2 3 4 2 3" xfId="28810"/>
    <cellStyle name="Normal 28 3 2 3 4 3" xfId="8692"/>
    <cellStyle name="Normal 28 3 2 3 4 3 2" xfId="39017"/>
    <cellStyle name="Normal 28 3 2 3 4 3 3" xfId="23793"/>
    <cellStyle name="Normal 28 3 2 3 4 4" xfId="34004"/>
    <cellStyle name="Normal 28 3 2 3 4 5" xfId="18780"/>
    <cellStyle name="Normal 28 3 2 3 5" xfId="5331"/>
    <cellStyle name="Normal 28 3 2 3 5 2" xfId="15383"/>
    <cellStyle name="Normal 28 3 2 3 5 2 2" xfId="45705"/>
    <cellStyle name="Normal 28 3 2 3 5 2 3" xfId="30481"/>
    <cellStyle name="Normal 28 3 2 3 5 3" xfId="10363"/>
    <cellStyle name="Normal 28 3 2 3 5 3 2" xfId="40688"/>
    <cellStyle name="Normal 28 3 2 3 5 3 3" xfId="25464"/>
    <cellStyle name="Normal 28 3 2 3 5 4" xfId="35675"/>
    <cellStyle name="Normal 28 3 2 3 5 5" xfId="20451"/>
    <cellStyle name="Normal 28 3 2 3 6" xfId="12041"/>
    <cellStyle name="Normal 28 3 2 3 6 2" xfId="42363"/>
    <cellStyle name="Normal 28 3 2 3 6 3" xfId="27139"/>
    <cellStyle name="Normal 28 3 2 3 7" xfId="7020"/>
    <cellStyle name="Normal 28 3 2 3 7 2" xfId="37346"/>
    <cellStyle name="Normal 28 3 2 3 7 3" xfId="22122"/>
    <cellStyle name="Normal 28 3 2 3 8" xfId="32334"/>
    <cellStyle name="Normal 28 3 2 3 9" xfId="17109"/>
    <cellStyle name="Normal 28 3 2 4" xfId="2156"/>
    <cellStyle name="Normal 28 3 2 4 2" xfId="2995"/>
    <cellStyle name="Normal 28 3 2 4 2 2" xfId="4685"/>
    <cellStyle name="Normal 28 3 2 4 2 2 2" xfId="14758"/>
    <cellStyle name="Normal 28 3 2 4 2 2 2 2" xfId="45080"/>
    <cellStyle name="Normal 28 3 2 4 2 2 2 3" xfId="29856"/>
    <cellStyle name="Normal 28 3 2 4 2 2 3" xfId="9738"/>
    <cellStyle name="Normal 28 3 2 4 2 2 3 2" xfId="40063"/>
    <cellStyle name="Normal 28 3 2 4 2 2 3 3" xfId="24839"/>
    <cellStyle name="Normal 28 3 2 4 2 2 4" xfId="35050"/>
    <cellStyle name="Normal 28 3 2 4 2 2 5" xfId="19826"/>
    <cellStyle name="Normal 28 3 2 4 2 3" xfId="6377"/>
    <cellStyle name="Normal 28 3 2 4 2 3 2" xfId="16429"/>
    <cellStyle name="Normal 28 3 2 4 2 3 2 2" xfId="46751"/>
    <cellStyle name="Normal 28 3 2 4 2 3 2 3" xfId="31527"/>
    <cellStyle name="Normal 28 3 2 4 2 3 3" xfId="11409"/>
    <cellStyle name="Normal 28 3 2 4 2 3 3 2" xfId="41734"/>
    <cellStyle name="Normal 28 3 2 4 2 3 3 3" xfId="26510"/>
    <cellStyle name="Normal 28 3 2 4 2 3 4" xfId="36721"/>
    <cellStyle name="Normal 28 3 2 4 2 3 5" xfId="21497"/>
    <cellStyle name="Normal 28 3 2 4 2 4" xfId="13087"/>
    <cellStyle name="Normal 28 3 2 4 2 4 2" xfId="43409"/>
    <cellStyle name="Normal 28 3 2 4 2 4 3" xfId="28185"/>
    <cellStyle name="Normal 28 3 2 4 2 5" xfId="8066"/>
    <cellStyle name="Normal 28 3 2 4 2 5 2" xfId="38392"/>
    <cellStyle name="Normal 28 3 2 4 2 5 3" xfId="23168"/>
    <cellStyle name="Normal 28 3 2 4 2 6" xfId="33380"/>
    <cellStyle name="Normal 28 3 2 4 2 7" xfId="18155"/>
    <cellStyle name="Normal 28 3 2 4 3" xfId="3848"/>
    <cellStyle name="Normal 28 3 2 4 3 2" xfId="13922"/>
    <cellStyle name="Normal 28 3 2 4 3 2 2" xfId="44244"/>
    <cellStyle name="Normal 28 3 2 4 3 2 3" xfId="29020"/>
    <cellStyle name="Normal 28 3 2 4 3 3" xfId="8902"/>
    <cellStyle name="Normal 28 3 2 4 3 3 2" xfId="39227"/>
    <cellStyle name="Normal 28 3 2 4 3 3 3" xfId="24003"/>
    <cellStyle name="Normal 28 3 2 4 3 4" xfId="34214"/>
    <cellStyle name="Normal 28 3 2 4 3 5" xfId="18990"/>
    <cellStyle name="Normal 28 3 2 4 4" xfId="5541"/>
    <cellStyle name="Normal 28 3 2 4 4 2" xfId="15593"/>
    <cellStyle name="Normal 28 3 2 4 4 2 2" xfId="45915"/>
    <cellStyle name="Normal 28 3 2 4 4 2 3" xfId="30691"/>
    <cellStyle name="Normal 28 3 2 4 4 3" xfId="10573"/>
    <cellStyle name="Normal 28 3 2 4 4 3 2" xfId="40898"/>
    <cellStyle name="Normal 28 3 2 4 4 3 3" xfId="25674"/>
    <cellStyle name="Normal 28 3 2 4 4 4" xfId="35885"/>
    <cellStyle name="Normal 28 3 2 4 4 5" xfId="20661"/>
    <cellStyle name="Normal 28 3 2 4 5" xfId="12251"/>
    <cellStyle name="Normal 28 3 2 4 5 2" xfId="42573"/>
    <cellStyle name="Normal 28 3 2 4 5 3" xfId="27349"/>
    <cellStyle name="Normal 28 3 2 4 6" xfId="7230"/>
    <cellStyle name="Normal 28 3 2 4 6 2" xfId="37556"/>
    <cellStyle name="Normal 28 3 2 4 6 3" xfId="22332"/>
    <cellStyle name="Normal 28 3 2 4 7" xfId="32544"/>
    <cellStyle name="Normal 28 3 2 4 8" xfId="17319"/>
    <cellStyle name="Normal 28 3 2 5" xfId="2577"/>
    <cellStyle name="Normal 28 3 2 5 2" xfId="4267"/>
    <cellStyle name="Normal 28 3 2 5 2 2" xfId="14340"/>
    <cellStyle name="Normal 28 3 2 5 2 2 2" xfId="44662"/>
    <cellStyle name="Normal 28 3 2 5 2 2 3" xfId="29438"/>
    <cellStyle name="Normal 28 3 2 5 2 3" xfId="9320"/>
    <cellStyle name="Normal 28 3 2 5 2 3 2" xfId="39645"/>
    <cellStyle name="Normal 28 3 2 5 2 3 3" xfId="24421"/>
    <cellStyle name="Normal 28 3 2 5 2 4" xfId="34632"/>
    <cellStyle name="Normal 28 3 2 5 2 5" xfId="19408"/>
    <cellStyle name="Normal 28 3 2 5 3" xfId="5959"/>
    <cellStyle name="Normal 28 3 2 5 3 2" xfId="16011"/>
    <cellStyle name="Normal 28 3 2 5 3 2 2" xfId="46333"/>
    <cellStyle name="Normal 28 3 2 5 3 2 3" xfId="31109"/>
    <cellStyle name="Normal 28 3 2 5 3 3" xfId="10991"/>
    <cellStyle name="Normal 28 3 2 5 3 3 2" xfId="41316"/>
    <cellStyle name="Normal 28 3 2 5 3 3 3" xfId="26092"/>
    <cellStyle name="Normal 28 3 2 5 3 4" xfId="36303"/>
    <cellStyle name="Normal 28 3 2 5 3 5" xfId="21079"/>
    <cellStyle name="Normal 28 3 2 5 4" xfId="12669"/>
    <cellStyle name="Normal 28 3 2 5 4 2" xfId="42991"/>
    <cellStyle name="Normal 28 3 2 5 4 3" xfId="27767"/>
    <cellStyle name="Normal 28 3 2 5 5" xfId="7648"/>
    <cellStyle name="Normal 28 3 2 5 5 2" xfId="37974"/>
    <cellStyle name="Normal 28 3 2 5 5 3" xfId="22750"/>
    <cellStyle name="Normal 28 3 2 5 6" xfId="32962"/>
    <cellStyle name="Normal 28 3 2 5 7" xfId="17737"/>
    <cellStyle name="Normal 28 3 2 6" xfId="3430"/>
    <cellStyle name="Normal 28 3 2 6 2" xfId="13504"/>
    <cellStyle name="Normal 28 3 2 6 2 2" xfId="43826"/>
    <cellStyle name="Normal 28 3 2 6 2 3" xfId="28602"/>
    <cellStyle name="Normal 28 3 2 6 3" xfId="8484"/>
    <cellStyle name="Normal 28 3 2 6 3 2" xfId="38809"/>
    <cellStyle name="Normal 28 3 2 6 3 3" xfId="23585"/>
    <cellStyle name="Normal 28 3 2 6 4" xfId="33796"/>
    <cellStyle name="Normal 28 3 2 6 5" xfId="18572"/>
    <cellStyle name="Normal 28 3 2 7" xfId="5123"/>
    <cellStyle name="Normal 28 3 2 7 2" xfId="15175"/>
    <cellStyle name="Normal 28 3 2 7 2 2" xfId="45497"/>
    <cellStyle name="Normal 28 3 2 7 2 3" xfId="30273"/>
    <cellStyle name="Normal 28 3 2 7 3" xfId="10155"/>
    <cellStyle name="Normal 28 3 2 7 3 2" xfId="40480"/>
    <cellStyle name="Normal 28 3 2 7 3 3" xfId="25256"/>
    <cellStyle name="Normal 28 3 2 7 4" xfId="35467"/>
    <cellStyle name="Normal 28 3 2 7 5" xfId="20243"/>
    <cellStyle name="Normal 28 3 2 8" xfId="11833"/>
    <cellStyle name="Normal 28 3 2 8 2" xfId="42155"/>
    <cellStyle name="Normal 28 3 2 8 3" xfId="26931"/>
    <cellStyle name="Normal 28 3 2 9" xfId="6812"/>
    <cellStyle name="Normal 28 3 2 9 2" xfId="37138"/>
    <cellStyle name="Normal 28 3 2 9 3" xfId="21914"/>
    <cellStyle name="Normal 28 3 3" xfId="1776"/>
    <cellStyle name="Normal 28 3 3 10" xfId="16953"/>
    <cellStyle name="Normal 28 3 3 2" xfId="1995"/>
    <cellStyle name="Normal 28 3 3 2 2" xfId="2416"/>
    <cellStyle name="Normal 28 3 3 2 2 2" xfId="3255"/>
    <cellStyle name="Normal 28 3 3 2 2 2 2" xfId="4945"/>
    <cellStyle name="Normal 28 3 3 2 2 2 2 2" xfId="15018"/>
    <cellStyle name="Normal 28 3 3 2 2 2 2 2 2" xfId="45340"/>
    <cellStyle name="Normal 28 3 3 2 2 2 2 2 3" xfId="30116"/>
    <cellStyle name="Normal 28 3 3 2 2 2 2 3" xfId="9998"/>
    <cellStyle name="Normal 28 3 3 2 2 2 2 3 2" xfId="40323"/>
    <cellStyle name="Normal 28 3 3 2 2 2 2 3 3" xfId="25099"/>
    <cellStyle name="Normal 28 3 3 2 2 2 2 4" xfId="35310"/>
    <cellStyle name="Normal 28 3 3 2 2 2 2 5" xfId="20086"/>
    <cellStyle name="Normal 28 3 3 2 2 2 3" xfId="6637"/>
    <cellStyle name="Normal 28 3 3 2 2 2 3 2" xfId="16689"/>
    <cellStyle name="Normal 28 3 3 2 2 2 3 2 2" xfId="47011"/>
    <cellStyle name="Normal 28 3 3 2 2 2 3 2 3" xfId="31787"/>
    <cellStyle name="Normal 28 3 3 2 2 2 3 3" xfId="11669"/>
    <cellStyle name="Normal 28 3 3 2 2 2 3 3 2" xfId="41994"/>
    <cellStyle name="Normal 28 3 3 2 2 2 3 3 3" xfId="26770"/>
    <cellStyle name="Normal 28 3 3 2 2 2 3 4" xfId="36981"/>
    <cellStyle name="Normal 28 3 3 2 2 2 3 5" xfId="21757"/>
    <cellStyle name="Normal 28 3 3 2 2 2 4" xfId="13347"/>
    <cellStyle name="Normal 28 3 3 2 2 2 4 2" xfId="43669"/>
    <cellStyle name="Normal 28 3 3 2 2 2 4 3" xfId="28445"/>
    <cellStyle name="Normal 28 3 3 2 2 2 5" xfId="8326"/>
    <cellStyle name="Normal 28 3 3 2 2 2 5 2" xfId="38652"/>
    <cellStyle name="Normal 28 3 3 2 2 2 5 3" xfId="23428"/>
    <cellStyle name="Normal 28 3 3 2 2 2 6" xfId="33640"/>
    <cellStyle name="Normal 28 3 3 2 2 2 7" xfId="18415"/>
    <cellStyle name="Normal 28 3 3 2 2 3" xfId="4108"/>
    <cellStyle name="Normal 28 3 3 2 2 3 2" xfId="14182"/>
    <cellStyle name="Normal 28 3 3 2 2 3 2 2" xfId="44504"/>
    <cellStyle name="Normal 28 3 3 2 2 3 2 3" xfId="29280"/>
    <cellStyle name="Normal 28 3 3 2 2 3 3" xfId="9162"/>
    <cellStyle name="Normal 28 3 3 2 2 3 3 2" xfId="39487"/>
    <cellStyle name="Normal 28 3 3 2 2 3 3 3" xfId="24263"/>
    <cellStyle name="Normal 28 3 3 2 2 3 4" xfId="34474"/>
    <cellStyle name="Normal 28 3 3 2 2 3 5" xfId="19250"/>
    <cellStyle name="Normal 28 3 3 2 2 4" xfId="5801"/>
    <cellStyle name="Normal 28 3 3 2 2 4 2" xfId="15853"/>
    <cellStyle name="Normal 28 3 3 2 2 4 2 2" xfId="46175"/>
    <cellStyle name="Normal 28 3 3 2 2 4 2 3" xfId="30951"/>
    <cellStyle name="Normal 28 3 3 2 2 4 3" xfId="10833"/>
    <cellStyle name="Normal 28 3 3 2 2 4 3 2" xfId="41158"/>
    <cellStyle name="Normal 28 3 3 2 2 4 3 3" xfId="25934"/>
    <cellStyle name="Normal 28 3 3 2 2 4 4" xfId="36145"/>
    <cellStyle name="Normal 28 3 3 2 2 4 5" xfId="20921"/>
    <cellStyle name="Normal 28 3 3 2 2 5" xfId="12511"/>
    <cellStyle name="Normal 28 3 3 2 2 5 2" xfId="42833"/>
    <cellStyle name="Normal 28 3 3 2 2 5 3" xfId="27609"/>
    <cellStyle name="Normal 28 3 3 2 2 6" xfId="7490"/>
    <cellStyle name="Normal 28 3 3 2 2 6 2" xfId="37816"/>
    <cellStyle name="Normal 28 3 3 2 2 6 3" xfId="22592"/>
    <cellStyle name="Normal 28 3 3 2 2 7" xfId="32804"/>
    <cellStyle name="Normal 28 3 3 2 2 8" xfId="17579"/>
    <cellStyle name="Normal 28 3 3 2 3" xfId="2837"/>
    <cellStyle name="Normal 28 3 3 2 3 2" xfId="4527"/>
    <cellStyle name="Normal 28 3 3 2 3 2 2" xfId="14600"/>
    <cellStyle name="Normal 28 3 3 2 3 2 2 2" xfId="44922"/>
    <cellStyle name="Normal 28 3 3 2 3 2 2 3" xfId="29698"/>
    <cellStyle name="Normal 28 3 3 2 3 2 3" xfId="9580"/>
    <cellStyle name="Normal 28 3 3 2 3 2 3 2" xfId="39905"/>
    <cellStyle name="Normal 28 3 3 2 3 2 3 3" xfId="24681"/>
    <cellStyle name="Normal 28 3 3 2 3 2 4" xfId="34892"/>
    <cellStyle name="Normal 28 3 3 2 3 2 5" xfId="19668"/>
    <cellStyle name="Normal 28 3 3 2 3 3" xfId="6219"/>
    <cellStyle name="Normal 28 3 3 2 3 3 2" xfId="16271"/>
    <cellStyle name="Normal 28 3 3 2 3 3 2 2" xfId="46593"/>
    <cellStyle name="Normal 28 3 3 2 3 3 2 3" xfId="31369"/>
    <cellStyle name="Normal 28 3 3 2 3 3 3" xfId="11251"/>
    <cellStyle name="Normal 28 3 3 2 3 3 3 2" xfId="41576"/>
    <cellStyle name="Normal 28 3 3 2 3 3 3 3" xfId="26352"/>
    <cellStyle name="Normal 28 3 3 2 3 3 4" xfId="36563"/>
    <cellStyle name="Normal 28 3 3 2 3 3 5" xfId="21339"/>
    <cellStyle name="Normal 28 3 3 2 3 4" xfId="12929"/>
    <cellStyle name="Normal 28 3 3 2 3 4 2" xfId="43251"/>
    <cellStyle name="Normal 28 3 3 2 3 4 3" xfId="28027"/>
    <cellStyle name="Normal 28 3 3 2 3 5" xfId="7908"/>
    <cellStyle name="Normal 28 3 3 2 3 5 2" xfId="38234"/>
    <cellStyle name="Normal 28 3 3 2 3 5 3" xfId="23010"/>
    <cellStyle name="Normal 28 3 3 2 3 6" xfId="33222"/>
    <cellStyle name="Normal 28 3 3 2 3 7" xfId="17997"/>
    <cellStyle name="Normal 28 3 3 2 4" xfId="3690"/>
    <cellStyle name="Normal 28 3 3 2 4 2" xfId="13764"/>
    <cellStyle name="Normal 28 3 3 2 4 2 2" xfId="44086"/>
    <cellStyle name="Normal 28 3 3 2 4 2 3" xfId="28862"/>
    <cellStyle name="Normal 28 3 3 2 4 3" xfId="8744"/>
    <cellStyle name="Normal 28 3 3 2 4 3 2" xfId="39069"/>
    <cellStyle name="Normal 28 3 3 2 4 3 3" xfId="23845"/>
    <cellStyle name="Normal 28 3 3 2 4 4" xfId="34056"/>
    <cellStyle name="Normal 28 3 3 2 4 5" xfId="18832"/>
    <cellStyle name="Normal 28 3 3 2 5" xfId="5383"/>
    <cellStyle name="Normal 28 3 3 2 5 2" xfId="15435"/>
    <cellStyle name="Normal 28 3 3 2 5 2 2" xfId="45757"/>
    <cellStyle name="Normal 28 3 3 2 5 2 3" xfId="30533"/>
    <cellStyle name="Normal 28 3 3 2 5 3" xfId="10415"/>
    <cellStyle name="Normal 28 3 3 2 5 3 2" xfId="40740"/>
    <cellStyle name="Normal 28 3 3 2 5 3 3" xfId="25516"/>
    <cellStyle name="Normal 28 3 3 2 5 4" xfId="35727"/>
    <cellStyle name="Normal 28 3 3 2 5 5" xfId="20503"/>
    <cellStyle name="Normal 28 3 3 2 6" xfId="12093"/>
    <cellStyle name="Normal 28 3 3 2 6 2" xfId="42415"/>
    <cellStyle name="Normal 28 3 3 2 6 3" xfId="27191"/>
    <cellStyle name="Normal 28 3 3 2 7" xfId="7072"/>
    <cellStyle name="Normal 28 3 3 2 7 2" xfId="37398"/>
    <cellStyle name="Normal 28 3 3 2 7 3" xfId="22174"/>
    <cellStyle name="Normal 28 3 3 2 8" xfId="32386"/>
    <cellStyle name="Normal 28 3 3 2 9" xfId="17161"/>
    <cellStyle name="Normal 28 3 3 3" xfId="2208"/>
    <cellStyle name="Normal 28 3 3 3 2" xfId="3047"/>
    <cellStyle name="Normal 28 3 3 3 2 2" xfId="4737"/>
    <cellStyle name="Normal 28 3 3 3 2 2 2" xfId="14810"/>
    <cellStyle name="Normal 28 3 3 3 2 2 2 2" xfId="45132"/>
    <cellStyle name="Normal 28 3 3 3 2 2 2 3" xfId="29908"/>
    <cellStyle name="Normal 28 3 3 3 2 2 3" xfId="9790"/>
    <cellStyle name="Normal 28 3 3 3 2 2 3 2" xfId="40115"/>
    <cellStyle name="Normal 28 3 3 3 2 2 3 3" xfId="24891"/>
    <cellStyle name="Normal 28 3 3 3 2 2 4" xfId="35102"/>
    <cellStyle name="Normal 28 3 3 3 2 2 5" xfId="19878"/>
    <cellStyle name="Normal 28 3 3 3 2 3" xfId="6429"/>
    <cellStyle name="Normal 28 3 3 3 2 3 2" xfId="16481"/>
    <cellStyle name="Normal 28 3 3 3 2 3 2 2" xfId="46803"/>
    <cellStyle name="Normal 28 3 3 3 2 3 2 3" xfId="31579"/>
    <cellStyle name="Normal 28 3 3 3 2 3 3" xfId="11461"/>
    <cellStyle name="Normal 28 3 3 3 2 3 3 2" xfId="41786"/>
    <cellStyle name="Normal 28 3 3 3 2 3 3 3" xfId="26562"/>
    <cellStyle name="Normal 28 3 3 3 2 3 4" xfId="36773"/>
    <cellStyle name="Normal 28 3 3 3 2 3 5" xfId="21549"/>
    <cellStyle name="Normal 28 3 3 3 2 4" xfId="13139"/>
    <cellStyle name="Normal 28 3 3 3 2 4 2" xfId="43461"/>
    <cellStyle name="Normal 28 3 3 3 2 4 3" xfId="28237"/>
    <cellStyle name="Normal 28 3 3 3 2 5" xfId="8118"/>
    <cellStyle name="Normal 28 3 3 3 2 5 2" xfId="38444"/>
    <cellStyle name="Normal 28 3 3 3 2 5 3" xfId="23220"/>
    <cellStyle name="Normal 28 3 3 3 2 6" xfId="33432"/>
    <cellStyle name="Normal 28 3 3 3 2 7" xfId="18207"/>
    <cellStyle name="Normal 28 3 3 3 3" xfId="3900"/>
    <cellStyle name="Normal 28 3 3 3 3 2" xfId="13974"/>
    <cellStyle name="Normal 28 3 3 3 3 2 2" xfId="44296"/>
    <cellStyle name="Normal 28 3 3 3 3 2 3" xfId="29072"/>
    <cellStyle name="Normal 28 3 3 3 3 3" xfId="8954"/>
    <cellStyle name="Normal 28 3 3 3 3 3 2" xfId="39279"/>
    <cellStyle name="Normal 28 3 3 3 3 3 3" xfId="24055"/>
    <cellStyle name="Normal 28 3 3 3 3 4" xfId="34266"/>
    <cellStyle name="Normal 28 3 3 3 3 5" xfId="19042"/>
    <cellStyle name="Normal 28 3 3 3 4" xfId="5593"/>
    <cellStyle name="Normal 28 3 3 3 4 2" xfId="15645"/>
    <cellStyle name="Normal 28 3 3 3 4 2 2" xfId="45967"/>
    <cellStyle name="Normal 28 3 3 3 4 2 3" xfId="30743"/>
    <cellStyle name="Normal 28 3 3 3 4 3" xfId="10625"/>
    <cellStyle name="Normal 28 3 3 3 4 3 2" xfId="40950"/>
    <cellStyle name="Normal 28 3 3 3 4 3 3" xfId="25726"/>
    <cellStyle name="Normal 28 3 3 3 4 4" xfId="35937"/>
    <cellStyle name="Normal 28 3 3 3 4 5" xfId="20713"/>
    <cellStyle name="Normal 28 3 3 3 5" xfId="12303"/>
    <cellStyle name="Normal 28 3 3 3 5 2" xfId="42625"/>
    <cellStyle name="Normal 28 3 3 3 5 3" xfId="27401"/>
    <cellStyle name="Normal 28 3 3 3 6" xfId="7282"/>
    <cellStyle name="Normal 28 3 3 3 6 2" xfId="37608"/>
    <cellStyle name="Normal 28 3 3 3 6 3" xfId="22384"/>
    <cellStyle name="Normal 28 3 3 3 7" xfId="32596"/>
    <cellStyle name="Normal 28 3 3 3 8" xfId="17371"/>
    <cellStyle name="Normal 28 3 3 4" xfId="2629"/>
    <cellStyle name="Normal 28 3 3 4 2" xfId="4319"/>
    <cellStyle name="Normal 28 3 3 4 2 2" xfId="14392"/>
    <cellStyle name="Normal 28 3 3 4 2 2 2" xfId="44714"/>
    <cellStyle name="Normal 28 3 3 4 2 2 3" xfId="29490"/>
    <cellStyle name="Normal 28 3 3 4 2 3" xfId="9372"/>
    <cellStyle name="Normal 28 3 3 4 2 3 2" xfId="39697"/>
    <cellStyle name="Normal 28 3 3 4 2 3 3" xfId="24473"/>
    <cellStyle name="Normal 28 3 3 4 2 4" xfId="34684"/>
    <cellStyle name="Normal 28 3 3 4 2 5" xfId="19460"/>
    <cellStyle name="Normal 28 3 3 4 3" xfId="6011"/>
    <cellStyle name="Normal 28 3 3 4 3 2" xfId="16063"/>
    <cellStyle name="Normal 28 3 3 4 3 2 2" xfId="46385"/>
    <cellStyle name="Normal 28 3 3 4 3 2 3" xfId="31161"/>
    <cellStyle name="Normal 28 3 3 4 3 3" xfId="11043"/>
    <cellStyle name="Normal 28 3 3 4 3 3 2" xfId="41368"/>
    <cellStyle name="Normal 28 3 3 4 3 3 3" xfId="26144"/>
    <cellStyle name="Normal 28 3 3 4 3 4" xfId="36355"/>
    <cellStyle name="Normal 28 3 3 4 3 5" xfId="21131"/>
    <cellStyle name="Normal 28 3 3 4 4" xfId="12721"/>
    <cellStyle name="Normal 28 3 3 4 4 2" xfId="43043"/>
    <cellStyle name="Normal 28 3 3 4 4 3" xfId="27819"/>
    <cellStyle name="Normal 28 3 3 4 5" xfId="7700"/>
    <cellStyle name="Normal 28 3 3 4 5 2" xfId="38026"/>
    <cellStyle name="Normal 28 3 3 4 5 3" xfId="22802"/>
    <cellStyle name="Normal 28 3 3 4 6" xfId="33014"/>
    <cellStyle name="Normal 28 3 3 4 7" xfId="17789"/>
    <cellStyle name="Normal 28 3 3 5" xfId="3482"/>
    <cellStyle name="Normal 28 3 3 5 2" xfId="13556"/>
    <cellStyle name="Normal 28 3 3 5 2 2" xfId="43878"/>
    <cellStyle name="Normal 28 3 3 5 2 3" xfId="28654"/>
    <cellStyle name="Normal 28 3 3 5 3" xfId="8536"/>
    <cellStyle name="Normal 28 3 3 5 3 2" xfId="38861"/>
    <cellStyle name="Normal 28 3 3 5 3 3" xfId="23637"/>
    <cellStyle name="Normal 28 3 3 5 4" xfId="33848"/>
    <cellStyle name="Normal 28 3 3 5 5" xfId="18624"/>
    <cellStyle name="Normal 28 3 3 6" xfId="5175"/>
    <cellStyle name="Normal 28 3 3 6 2" xfId="15227"/>
    <cellStyle name="Normal 28 3 3 6 2 2" xfId="45549"/>
    <cellStyle name="Normal 28 3 3 6 2 3" xfId="30325"/>
    <cellStyle name="Normal 28 3 3 6 3" xfId="10207"/>
    <cellStyle name="Normal 28 3 3 6 3 2" xfId="40532"/>
    <cellStyle name="Normal 28 3 3 6 3 3" xfId="25308"/>
    <cellStyle name="Normal 28 3 3 6 4" xfId="35519"/>
    <cellStyle name="Normal 28 3 3 6 5" xfId="20295"/>
    <cellStyle name="Normal 28 3 3 7" xfId="11885"/>
    <cellStyle name="Normal 28 3 3 7 2" xfId="42207"/>
    <cellStyle name="Normal 28 3 3 7 3" xfId="26983"/>
    <cellStyle name="Normal 28 3 3 8" xfId="6864"/>
    <cellStyle name="Normal 28 3 3 8 2" xfId="37190"/>
    <cellStyle name="Normal 28 3 3 8 3" xfId="21966"/>
    <cellStyle name="Normal 28 3 3 9" xfId="32179"/>
    <cellStyle name="Normal 28 3 4" xfId="1889"/>
    <cellStyle name="Normal 28 3 4 2" xfId="2312"/>
    <cellStyle name="Normal 28 3 4 2 2" xfId="3151"/>
    <cellStyle name="Normal 28 3 4 2 2 2" xfId="4841"/>
    <cellStyle name="Normal 28 3 4 2 2 2 2" xfId="14914"/>
    <cellStyle name="Normal 28 3 4 2 2 2 2 2" xfId="45236"/>
    <cellStyle name="Normal 28 3 4 2 2 2 2 3" xfId="30012"/>
    <cellStyle name="Normal 28 3 4 2 2 2 3" xfId="9894"/>
    <cellStyle name="Normal 28 3 4 2 2 2 3 2" xfId="40219"/>
    <cellStyle name="Normal 28 3 4 2 2 2 3 3" xfId="24995"/>
    <cellStyle name="Normal 28 3 4 2 2 2 4" xfId="35206"/>
    <cellStyle name="Normal 28 3 4 2 2 2 5" xfId="19982"/>
    <cellStyle name="Normal 28 3 4 2 2 3" xfId="6533"/>
    <cellStyle name="Normal 28 3 4 2 2 3 2" xfId="16585"/>
    <cellStyle name="Normal 28 3 4 2 2 3 2 2" xfId="46907"/>
    <cellStyle name="Normal 28 3 4 2 2 3 2 3" xfId="31683"/>
    <cellStyle name="Normal 28 3 4 2 2 3 3" xfId="11565"/>
    <cellStyle name="Normal 28 3 4 2 2 3 3 2" xfId="41890"/>
    <cellStyle name="Normal 28 3 4 2 2 3 3 3" xfId="26666"/>
    <cellStyle name="Normal 28 3 4 2 2 3 4" xfId="36877"/>
    <cellStyle name="Normal 28 3 4 2 2 3 5" xfId="21653"/>
    <cellStyle name="Normal 28 3 4 2 2 4" xfId="13243"/>
    <cellStyle name="Normal 28 3 4 2 2 4 2" xfId="43565"/>
    <cellStyle name="Normal 28 3 4 2 2 4 3" xfId="28341"/>
    <cellStyle name="Normal 28 3 4 2 2 5" xfId="8222"/>
    <cellStyle name="Normal 28 3 4 2 2 5 2" xfId="38548"/>
    <cellStyle name="Normal 28 3 4 2 2 5 3" xfId="23324"/>
    <cellStyle name="Normal 28 3 4 2 2 6" xfId="33536"/>
    <cellStyle name="Normal 28 3 4 2 2 7" xfId="18311"/>
    <cellStyle name="Normal 28 3 4 2 3" xfId="4004"/>
    <cellStyle name="Normal 28 3 4 2 3 2" xfId="14078"/>
    <cellStyle name="Normal 28 3 4 2 3 2 2" xfId="44400"/>
    <cellStyle name="Normal 28 3 4 2 3 2 3" xfId="29176"/>
    <cellStyle name="Normal 28 3 4 2 3 3" xfId="9058"/>
    <cellStyle name="Normal 28 3 4 2 3 3 2" xfId="39383"/>
    <cellStyle name="Normal 28 3 4 2 3 3 3" xfId="24159"/>
    <cellStyle name="Normal 28 3 4 2 3 4" xfId="34370"/>
    <cellStyle name="Normal 28 3 4 2 3 5" xfId="19146"/>
    <cellStyle name="Normal 28 3 4 2 4" xfId="5697"/>
    <cellStyle name="Normal 28 3 4 2 4 2" xfId="15749"/>
    <cellStyle name="Normal 28 3 4 2 4 2 2" xfId="46071"/>
    <cellStyle name="Normal 28 3 4 2 4 2 3" xfId="30847"/>
    <cellStyle name="Normal 28 3 4 2 4 3" xfId="10729"/>
    <cellStyle name="Normal 28 3 4 2 4 3 2" xfId="41054"/>
    <cellStyle name="Normal 28 3 4 2 4 3 3" xfId="25830"/>
    <cellStyle name="Normal 28 3 4 2 4 4" xfId="36041"/>
    <cellStyle name="Normal 28 3 4 2 4 5" xfId="20817"/>
    <cellStyle name="Normal 28 3 4 2 5" xfId="12407"/>
    <cellStyle name="Normal 28 3 4 2 5 2" xfId="42729"/>
    <cellStyle name="Normal 28 3 4 2 5 3" xfId="27505"/>
    <cellStyle name="Normal 28 3 4 2 6" xfId="7386"/>
    <cellStyle name="Normal 28 3 4 2 6 2" xfId="37712"/>
    <cellStyle name="Normal 28 3 4 2 6 3" xfId="22488"/>
    <cellStyle name="Normal 28 3 4 2 7" xfId="32700"/>
    <cellStyle name="Normal 28 3 4 2 8" xfId="17475"/>
    <cellStyle name="Normal 28 3 4 3" xfId="2733"/>
    <cellStyle name="Normal 28 3 4 3 2" xfId="4423"/>
    <cellStyle name="Normal 28 3 4 3 2 2" xfId="14496"/>
    <cellStyle name="Normal 28 3 4 3 2 2 2" xfId="44818"/>
    <cellStyle name="Normal 28 3 4 3 2 2 3" xfId="29594"/>
    <cellStyle name="Normal 28 3 4 3 2 3" xfId="9476"/>
    <cellStyle name="Normal 28 3 4 3 2 3 2" xfId="39801"/>
    <cellStyle name="Normal 28 3 4 3 2 3 3" xfId="24577"/>
    <cellStyle name="Normal 28 3 4 3 2 4" xfId="34788"/>
    <cellStyle name="Normal 28 3 4 3 2 5" xfId="19564"/>
    <cellStyle name="Normal 28 3 4 3 3" xfId="6115"/>
    <cellStyle name="Normal 28 3 4 3 3 2" xfId="16167"/>
    <cellStyle name="Normal 28 3 4 3 3 2 2" xfId="46489"/>
    <cellStyle name="Normal 28 3 4 3 3 2 3" xfId="31265"/>
    <cellStyle name="Normal 28 3 4 3 3 3" xfId="11147"/>
    <cellStyle name="Normal 28 3 4 3 3 3 2" xfId="41472"/>
    <cellStyle name="Normal 28 3 4 3 3 3 3" xfId="26248"/>
    <cellStyle name="Normal 28 3 4 3 3 4" xfId="36459"/>
    <cellStyle name="Normal 28 3 4 3 3 5" xfId="21235"/>
    <cellStyle name="Normal 28 3 4 3 4" xfId="12825"/>
    <cellStyle name="Normal 28 3 4 3 4 2" xfId="43147"/>
    <cellStyle name="Normal 28 3 4 3 4 3" xfId="27923"/>
    <cellStyle name="Normal 28 3 4 3 5" xfId="7804"/>
    <cellStyle name="Normal 28 3 4 3 5 2" xfId="38130"/>
    <cellStyle name="Normal 28 3 4 3 5 3" xfId="22906"/>
    <cellStyle name="Normal 28 3 4 3 6" xfId="33118"/>
    <cellStyle name="Normal 28 3 4 3 7" xfId="17893"/>
    <cellStyle name="Normal 28 3 4 4" xfId="3586"/>
    <cellStyle name="Normal 28 3 4 4 2" xfId="13660"/>
    <cellStyle name="Normal 28 3 4 4 2 2" xfId="43982"/>
    <cellStyle name="Normal 28 3 4 4 2 3" xfId="28758"/>
    <cellStyle name="Normal 28 3 4 4 3" xfId="8640"/>
    <cellStyle name="Normal 28 3 4 4 3 2" xfId="38965"/>
    <cellStyle name="Normal 28 3 4 4 3 3" xfId="23741"/>
    <cellStyle name="Normal 28 3 4 4 4" xfId="33952"/>
    <cellStyle name="Normal 28 3 4 4 5" xfId="18728"/>
    <cellStyle name="Normal 28 3 4 5" xfId="5279"/>
    <cellStyle name="Normal 28 3 4 5 2" xfId="15331"/>
    <cellStyle name="Normal 28 3 4 5 2 2" xfId="45653"/>
    <cellStyle name="Normal 28 3 4 5 2 3" xfId="30429"/>
    <cellStyle name="Normal 28 3 4 5 3" xfId="10311"/>
    <cellStyle name="Normal 28 3 4 5 3 2" xfId="40636"/>
    <cellStyle name="Normal 28 3 4 5 3 3" xfId="25412"/>
    <cellStyle name="Normal 28 3 4 5 4" xfId="35623"/>
    <cellStyle name="Normal 28 3 4 5 5" xfId="20399"/>
    <cellStyle name="Normal 28 3 4 6" xfId="11989"/>
    <cellStyle name="Normal 28 3 4 6 2" xfId="42311"/>
    <cellStyle name="Normal 28 3 4 6 3" xfId="27087"/>
    <cellStyle name="Normal 28 3 4 7" xfId="6968"/>
    <cellStyle name="Normal 28 3 4 7 2" xfId="37294"/>
    <cellStyle name="Normal 28 3 4 7 3" xfId="22070"/>
    <cellStyle name="Normal 28 3 4 8" xfId="32282"/>
    <cellStyle name="Normal 28 3 4 9" xfId="17057"/>
    <cellStyle name="Normal 28 3 5" xfId="2102"/>
    <cellStyle name="Normal 28 3 5 2" xfId="2943"/>
    <cellStyle name="Normal 28 3 5 2 2" xfId="4633"/>
    <cellStyle name="Normal 28 3 5 2 2 2" xfId="14706"/>
    <cellStyle name="Normal 28 3 5 2 2 2 2" xfId="45028"/>
    <cellStyle name="Normal 28 3 5 2 2 2 3" xfId="29804"/>
    <cellStyle name="Normal 28 3 5 2 2 3" xfId="9686"/>
    <cellStyle name="Normal 28 3 5 2 2 3 2" xfId="40011"/>
    <cellStyle name="Normal 28 3 5 2 2 3 3" xfId="24787"/>
    <cellStyle name="Normal 28 3 5 2 2 4" xfId="34998"/>
    <cellStyle name="Normal 28 3 5 2 2 5" xfId="19774"/>
    <cellStyle name="Normal 28 3 5 2 3" xfId="6325"/>
    <cellStyle name="Normal 28 3 5 2 3 2" xfId="16377"/>
    <cellStyle name="Normal 28 3 5 2 3 2 2" xfId="46699"/>
    <cellStyle name="Normal 28 3 5 2 3 2 3" xfId="31475"/>
    <cellStyle name="Normal 28 3 5 2 3 3" xfId="11357"/>
    <cellStyle name="Normal 28 3 5 2 3 3 2" xfId="41682"/>
    <cellStyle name="Normal 28 3 5 2 3 3 3" xfId="26458"/>
    <cellStyle name="Normal 28 3 5 2 3 4" xfId="36669"/>
    <cellStyle name="Normal 28 3 5 2 3 5" xfId="21445"/>
    <cellStyle name="Normal 28 3 5 2 4" xfId="13035"/>
    <cellStyle name="Normal 28 3 5 2 4 2" xfId="43357"/>
    <cellStyle name="Normal 28 3 5 2 4 3" xfId="28133"/>
    <cellStyle name="Normal 28 3 5 2 5" xfId="8014"/>
    <cellStyle name="Normal 28 3 5 2 5 2" xfId="38340"/>
    <cellStyle name="Normal 28 3 5 2 5 3" xfId="23116"/>
    <cellStyle name="Normal 28 3 5 2 6" xfId="33328"/>
    <cellStyle name="Normal 28 3 5 2 7" xfId="18103"/>
    <cellStyle name="Normal 28 3 5 3" xfId="3796"/>
    <cellStyle name="Normal 28 3 5 3 2" xfId="13870"/>
    <cellStyle name="Normal 28 3 5 3 2 2" xfId="44192"/>
    <cellStyle name="Normal 28 3 5 3 2 3" xfId="28968"/>
    <cellStyle name="Normal 28 3 5 3 3" xfId="8850"/>
    <cellStyle name="Normal 28 3 5 3 3 2" xfId="39175"/>
    <cellStyle name="Normal 28 3 5 3 3 3" xfId="23951"/>
    <cellStyle name="Normal 28 3 5 3 4" xfId="34162"/>
    <cellStyle name="Normal 28 3 5 3 5" xfId="18938"/>
    <cellStyle name="Normal 28 3 5 4" xfId="5489"/>
    <cellStyle name="Normal 28 3 5 4 2" xfId="15541"/>
    <cellStyle name="Normal 28 3 5 4 2 2" xfId="45863"/>
    <cellStyle name="Normal 28 3 5 4 2 3" xfId="30639"/>
    <cellStyle name="Normal 28 3 5 4 3" xfId="10521"/>
    <cellStyle name="Normal 28 3 5 4 3 2" xfId="40846"/>
    <cellStyle name="Normal 28 3 5 4 3 3" xfId="25622"/>
    <cellStyle name="Normal 28 3 5 4 4" xfId="35833"/>
    <cellStyle name="Normal 28 3 5 4 5" xfId="20609"/>
    <cellStyle name="Normal 28 3 5 5" xfId="12199"/>
    <cellStyle name="Normal 28 3 5 5 2" xfId="42521"/>
    <cellStyle name="Normal 28 3 5 5 3" xfId="27297"/>
    <cellStyle name="Normal 28 3 5 6" xfId="7178"/>
    <cellStyle name="Normal 28 3 5 6 2" xfId="37504"/>
    <cellStyle name="Normal 28 3 5 6 3" xfId="22280"/>
    <cellStyle name="Normal 28 3 5 7" xfId="32492"/>
    <cellStyle name="Normal 28 3 5 8" xfId="17267"/>
    <cellStyle name="Normal 28 3 6" xfId="2523"/>
    <cellStyle name="Normal 28 3 6 2" xfId="4215"/>
    <cellStyle name="Normal 28 3 6 2 2" xfId="14288"/>
    <cellStyle name="Normal 28 3 6 2 2 2" xfId="44610"/>
    <cellStyle name="Normal 28 3 6 2 2 3" xfId="29386"/>
    <cellStyle name="Normal 28 3 6 2 3" xfId="9268"/>
    <cellStyle name="Normal 28 3 6 2 3 2" xfId="39593"/>
    <cellStyle name="Normal 28 3 6 2 3 3" xfId="24369"/>
    <cellStyle name="Normal 28 3 6 2 4" xfId="34580"/>
    <cellStyle name="Normal 28 3 6 2 5" xfId="19356"/>
    <cellStyle name="Normal 28 3 6 3" xfId="5907"/>
    <cellStyle name="Normal 28 3 6 3 2" xfId="15959"/>
    <cellStyle name="Normal 28 3 6 3 2 2" xfId="46281"/>
    <cellStyle name="Normal 28 3 6 3 2 3" xfId="31057"/>
    <cellStyle name="Normal 28 3 6 3 3" xfId="10939"/>
    <cellStyle name="Normal 28 3 6 3 3 2" xfId="41264"/>
    <cellStyle name="Normal 28 3 6 3 3 3" xfId="26040"/>
    <cellStyle name="Normal 28 3 6 3 4" xfId="36251"/>
    <cellStyle name="Normal 28 3 6 3 5" xfId="21027"/>
    <cellStyle name="Normal 28 3 6 4" xfId="12617"/>
    <cellStyle name="Normal 28 3 6 4 2" xfId="42939"/>
    <cellStyle name="Normal 28 3 6 4 3" xfId="27715"/>
    <cellStyle name="Normal 28 3 6 5" xfId="7596"/>
    <cellStyle name="Normal 28 3 6 5 2" xfId="37922"/>
    <cellStyle name="Normal 28 3 6 5 3" xfId="22698"/>
    <cellStyle name="Normal 28 3 6 6" xfId="32910"/>
    <cellStyle name="Normal 28 3 6 7" xfId="17685"/>
    <cellStyle name="Normal 28 3 7" xfId="3374"/>
    <cellStyle name="Normal 28 3 7 2" xfId="13452"/>
    <cellStyle name="Normal 28 3 7 2 2" xfId="43774"/>
    <cellStyle name="Normal 28 3 7 2 3" xfId="28550"/>
    <cellStyle name="Normal 28 3 7 3" xfId="8432"/>
    <cellStyle name="Normal 28 3 7 3 2" xfId="38757"/>
    <cellStyle name="Normal 28 3 7 3 3" xfId="23533"/>
    <cellStyle name="Normal 28 3 7 4" xfId="33744"/>
    <cellStyle name="Normal 28 3 7 5" xfId="18520"/>
    <cellStyle name="Normal 28 3 8" xfId="5068"/>
    <cellStyle name="Normal 28 3 8 2" xfId="15123"/>
    <cellStyle name="Normal 28 3 8 2 2" xfId="45445"/>
    <cellStyle name="Normal 28 3 8 2 3" xfId="30221"/>
    <cellStyle name="Normal 28 3 8 3" xfId="10103"/>
    <cellStyle name="Normal 28 3 8 3 2" xfId="40428"/>
    <cellStyle name="Normal 28 3 8 3 3" xfId="25204"/>
    <cellStyle name="Normal 28 3 8 4" xfId="35415"/>
    <cellStyle name="Normal 28 3 8 5" xfId="20191"/>
    <cellStyle name="Normal 28 3 9" xfId="11779"/>
    <cellStyle name="Normal 28 3 9 2" xfId="42103"/>
    <cellStyle name="Normal 28 3 9 3" xfId="26879"/>
    <cellStyle name="Normal 28 4" xfId="47286"/>
    <cellStyle name="Normal 28_Sheet2" xfId="1047"/>
    <cellStyle name="Normal 29" xfId="949"/>
    <cellStyle name="Normal 29 2" xfId="950"/>
    <cellStyle name="Normal 29 2 3" xfId="327"/>
    <cellStyle name="Normal 29 2 3 2" xfId="329"/>
    <cellStyle name="Normal 29_Sheet2" xfId="1046"/>
    <cellStyle name="Normal 3" xfId="125"/>
    <cellStyle name="Normal 3 2" xfId="126"/>
    <cellStyle name="Normal 3 2 2" xfId="778"/>
    <cellStyle name="Normal 3 2 2 10" xfId="6759"/>
    <cellStyle name="Normal 3 2 2 10 2" xfId="37087"/>
    <cellStyle name="Normal 3 2 2 10 3" xfId="21863"/>
    <cellStyle name="Normal 3 2 2 11" xfId="32078"/>
    <cellStyle name="Normal 3 2 2 12" xfId="16848"/>
    <cellStyle name="Normal 3 2 2 13" xfId="1430"/>
    <cellStyle name="Normal 3 2 2 14" xfId="47287"/>
    <cellStyle name="Normal 3 2 2 2" xfId="1723"/>
    <cellStyle name="Normal 3 2 2 2 10" xfId="32130"/>
    <cellStyle name="Normal 3 2 2 2 11" xfId="16902"/>
    <cellStyle name="Normal 3 2 2 2 2" xfId="1831"/>
    <cellStyle name="Normal 3 2 2 2 2 10" xfId="17006"/>
    <cellStyle name="Normal 3 2 2 2 2 2" xfId="2048"/>
    <cellStyle name="Normal 3 2 2 2 2 2 2" xfId="2469"/>
    <cellStyle name="Normal 3 2 2 2 2 2 2 2" xfId="3308"/>
    <cellStyle name="Normal 3 2 2 2 2 2 2 2 2" xfId="4998"/>
    <cellStyle name="Normal 3 2 2 2 2 2 2 2 2 2" xfId="15071"/>
    <cellStyle name="Normal 3 2 2 2 2 2 2 2 2 2 2" xfId="45393"/>
    <cellStyle name="Normal 3 2 2 2 2 2 2 2 2 2 3" xfId="30169"/>
    <cellStyle name="Normal 3 2 2 2 2 2 2 2 2 3" xfId="10051"/>
    <cellStyle name="Normal 3 2 2 2 2 2 2 2 2 3 2" xfId="40376"/>
    <cellStyle name="Normal 3 2 2 2 2 2 2 2 2 3 3" xfId="25152"/>
    <cellStyle name="Normal 3 2 2 2 2 2 2 2 2 4" xfId="35363"/>
    <cellStyle name="Normal 3 2 2 2 2 2 2 2 2 5" xfId="20139"/>
    <cellStyle name="Normal 3 2 2 2 2 2 2 2 3" xfId="6690"/>
    <cellStyle name="Normal 3 2 2 2 2 2 2 2 3 2" xfId="16742"/>
    <cellStyle name="Normal 3 2 2 2 2 2 2 2 3 2 2" xfId="47064"/>
    <cellStyle name="Normal 3 2 2 2 2 2 2 2 3 2 3" xfId="31840"/>
    <cellStyle name="Normal 3 2 2 2 2 2 2 2 3 3" xfId="11722"/>
    <cellStyle name="Normal 3 2 2 2 2 2 2 2 3 3 2" xfId="42047"/>
    <cellStyle name="Normal 3 2 2 2 2 2 2 2 3 3 3" xfId="26823"/>
    <cellStyle name="Normal 3 2 2 2 2 2 2 2 3 4" xfId="37034"/>
    <cellStyle name="Normal 3 2 2 2 2 2 2 2 3 5" xfId="21810"/>
    <cellStyle name="Normal 3 2 2 2 2 2 2 2 4" xfId="13400"/>
    <cellStyle name="Normal 3 2 2 2 2 2 2 2 4 2" xfId="43722"/>
    <cellStyle name="Normal 3 2 2 2 2 2 2 2 4 3" xfId="28498"/>
    <cellStyle name="Normal 3 2 2 2 2 2 2 2 5" xfId="8379"/>
    <cellStyle name="Normal 3 2 2 2 2 2 2 2 5 2" xfId="38705"/>
    <cellStyle name="Normal 3 2 2 2 2 2 2 2 5 3" xfId="23481"/>
    <cellStyle name="Normal 3 2 2 2 2 2 2 2 6" xfId="33693"/>
    <cellStyle name="Normal 3 2 2 2 2 2 2 2 7" xfId="18468"/>
    <cellStyle name="Normal 3 2 2 2 2 2 2 3" xfId="4161"/>
    <cellStyle name="Normal 3 2 2 2 2 2 2 3 2" xfId="14235"/>
    <cellStyle name="Normal 3 2 2 2 2 2 2 3 2 2" xfId="44557"/>
    <cellStyle name="Normal 3 2 2 2 2 2 2 3 2 3" xfId="29333"/>
    <cellStyle name="Normal 3 2 2 2 2 2 2 3 3" xfId="9215"/>
    <cellStyle name="Normal 3 2 2 2 2 2 2 3 3 2" xfId="39540"/>
    <cellStyle name="Normal 3 2 2 2 2 2 2 3 3 3" xfId="24316"/>
    <cellStyle name="Normal 3 2 2 2 2 2 2 3 4" xfId="34527"/>
    <cellStyle name="Normal 3 2 2 2 2 2 2 3 5" xfId="19303"/>
    <cellStyle name="Normal 3 2 2 2 2 2 2 4" xfId="5854"/>
    <cellStyle name="Normal 3 2 2 2 2 2 2 4 2" xfId="15906"/>
    <cellStyle name="Normal 3 2 2 2 2 2 2 4 2 2" xfId="46228"/>
    <cellStyle name="Normal 3 2 2 2 2 2 2 4 2 3" xfId="31004"/>
    <cellStyle name="Normal 3 2 2 2 2 2 2 4 3" xfId="10886"/>
    <cellStyle name="Normal 3 2 2 2 2 2 2 4 3 2" xfId="41211"/>
    <cellStyle name="Normal 3 2 2 2 2 2 2 4 3 3" xfId="25987"/>
    <cellStyle name="Normal 3 2 2 2 2 2 2 4 4" xfId="36198"/>
    <cellStyle name="Normal 3 2 2 2 2 2 2 4 5" xfId="20974"/>
    <cellStyle name="Normal 3 2 2 2 2 2 2 5" xfId="12564"/>
    <cellStyle name="Normal 3 2 2 2 2 2 2 5 2" xfId="42886"/>
    <cellStyle name="Normal 3 2 2 2 2 2 2 5 3" xfId="27662"/>
    <cellStyle name="Normal 3 2 2 2 2 2 2 6" xfId="7543"/>
    <cellStyle name="Normal 3 2 2 2 2 2 2 6 2" xfId="37869"/>
    <cellStyle name="Normal 3 2 2 2 2 2 2 6 3" xfId="22645"/>
    <cellStyle name="Normal 3 2 2 2 2 2 2 7" xfId="32857"/>
    <cellStyle name="Normal 3 2 2 2 2 2 2 8" xfId="17632"/>
    <cellStyle name="Normal 3 2 2 2 2 2 3" xfId="2890"/>
    <cellStyle name="Normal 3 2 2 2 2 2 3 2" xfId="4580"/>
    <cellStyle name="Normal 3 2 2 2 2 2 3 2 2" xfId="14653"/>
    <cellStyle name="Normal 3 2 2 2 2 2 3 2 2 2" xfId="44975"/>
    <cellStyle name="Normal 3 2 2 2 2 2 3 2 2 3" xfId="29751"/>
    <cellStyle name="Normal 3 2 2 2 2 2 3 2 3" xfId="9633"/>
    <cellStyle name="Normal 3 2 2 2 2 2 3 2 3 2" xfId="39958"/>
    <cellStyle name="Normal 3 2 2 2 2 2 3 2 3 3" xfId="24734"/>
    <cellStyle name="Normal 3 2 2 2 2 2 3 2 4" xfId="34945"/>
    <cellStyle name="Normal 3 2 2 2 2 2 3 2 5" xfId="19721"/>
    <cellStyle name="Normal 3 2 2 2 2 2 3 3" xfId="6272"/>
    <cellStyle name="Normal 3 2 2 2 2 2 3 3 2" xfId="16324"/>
    <cellStyle name="Normal 3 2 2 2 2 2 3 3 2 2" xfId="46646"/>
    <cellStyle name="Normal 3 2 2 2 2 2 3 3 2 3" xfId="31422"/>
    <cellStyle name="Normal 3 2 2 2 2 2 3 3 3" xfId="11304"/>
    <cellStyle name="Normal 3 2 2 2 2 2 3 3 3 2" xfId="41629"/>
    <cellStyle name="Normal 3 2 2 2 2 2 3 3 3 3" xfId="26405"/>
    <cellStyle name="Normal 3 2 2 2 2 2 3 3 4" xfId="36616"/>
    <cellStyle name="Normal 3 2 2 2 2 2 3 3 5" xfId="21392"/>
    <cellStyle name="Normal 3 2 2 2 2 2 3 4" xfId="12982"/>
    <cellStyle name="Normal 3 2 2 2 2 2 3 4 2" xfId="43304"/>
    <cellStyle name="Normal 3 2 2 2 2 2 3 4 3" xfId="28080"/>
    <cellStyle name="Normal 3 2 2 2 2 2 3 5" xfId="7961"/>
    <cellStyle name="Normal 3 2 2 2 2 2 3 5 2" xfId="38287"/>
    <cellStyle name="Normal 3 2 2 2 2 2 3 5 3" xfId="23063"/>
    <cellStyle name="Normal 3 2 2 2 2 2 3 6" xfId="33275"/>
    <cellStyle name="Normal 3 2 2 2 2 2 3 7" xfId="18050"/>
    <cellStyle name="Normal 3 2 2 2 2 2 4" xfId="3743"/>
    <cellStyle name="Normal 3 2 2 2 2 2 4 2" xfId="13817"/>
    <cellStyle name="Normal 3 2 2 2 2 2 4 2 2" xfId="44139"/>
    <cellStyle name="Normal 3 2 2 2 2 2 4 2 3" xfId="28915"/>
    <cellStyle name="Normal 3 2 2 2 2 2 4 3" xfId="8797"/>
    <cellStyle name="Normal 3 2 2 2 2 2 4 3 2" xfId="39122"/>
    <cellStyle name="Normal 3 2 2 2 2 2 4 3 3" xfId="23898"/>
    <cellStyle name="Normal 3 2 2 2 2 2 4 4" xfId="34109"/>
    <cellStyle name="Normal 3 2 2 2 2 2 4 5" xfId="18885"/>
    <cellStyle name="Normal 3 2 2 2 2 2 5" xfId="5436"/>
    <cellStyle name="Normal 3 2 2 2 2 2 5 2" xfId="15488"/>
    <cellStyle name="Normal 3 2 2 2 2 2 5 2 2" xfId="45810"/>
    <cellStyle name="Normal 3 2 2 2 2 2 5 2 3" xfId="30586"/>
    <cellStyle name="Normal 3 2 2 2 2 2 5 3" xfId="10468"/>
    <cellStyle name="Normal 3 2 2 2 2 2 5 3 2" xfId="40793"/>
    <cellStyle name="Normal 3 2 2 2 2 2 5 3 3" xfId="25569"/>
    <cellStyle name="Normal 3 2 2 2 2 2 5 4" xfId="35780"/>
    <cellStyle name="Normal 3 2 2 2 2 2 5 5" xfId="20556"/>
    <cellStyle name="Normal 3 2 2 2 2 2 6" xfId="12146"/>
    <cellStyle name="Normal 3 2 2 2 2 2 6 2" xfId="42468"/>
    <cellStyle name="Normal 3 2 2 2 2 2 6 3" xfId="27244"/>
    <cellStyle name="Normal 3 2 2 2 2 2 7" xfId="7125"/>
    <cellStyle name="Normal 3 2 2 2 2 2 7 2" xfId="37451"/>
    <cellStyle name="Normal 3 2 2 2 2 2 7 3" xfId="22227"/>
    <cellStyle name="Normal 3 2 2 2 2 2 8" xfId="32439"/>
    <cellStyle name="Normal 3 2 2 2 2 2 9" xfId="17214"/>
    <cellStyle name="Normal 3 2 2 2 2 3" xfId="2261"/>
    <cellStyle name="Normal 3 2 2 2 2 3 2" xfId="3100"/>
    <cellStyle name="Normal 3 2 2 2 2 3 2 2" xfId="4790"/>
    <cellStyle name="Normal 3 2 2 2 2 3 2 2 2" xfId="14863"/>
    <cellStyle name="Normal 3 2 2 2 2 3 2 2 2 2" xfId="45185"/>
    <cellStyle name="Normal 3 2 2 2 2 3 2 2 2 3" xfId="29961"/>
    <cellStyle name="Normal 3 2 2 2 2 3 2 2 3" xfId="9843"/>
    <cellStyle name="Normal 3 2 2 2 2 3 2 2 3 2" xfId="40168"/>
    <cellStyle name="Normal 3 2 2 2 2 3 2 2 3 3" xfId="24944"/>
    <cellStyle name="Normal 3 2 2 2 2 3 2 2 4" xfId="35155"/>
    <cellStyle name="Normal 3 2 2 2 2 3 2 2 5" xfId="19931"/>
    <cellStyle name="Normal 3 2 2 2 2 3 2 3" xfId="6482"/>
    <cellStyle name="Normal 3 2 2 2 2 3 2 3 2" xfId="16534"/>
    <cellStyle name="Normal 3 2 2 2 2 3 2 3 2 2" xfId="46856"/>
    <cellStyle name="Normal 3 2 2 2 2 3 2 3 2 3" xfId="31632"/>
    <cellStyle name="Normal 3 2 2 2 2 3 2 3 3" xfId="11514"/>
    <cellStyle name="Normal 3 2 2 2 2 3 2 3 3 2" xfId="41839"/>
    <cellStyle name="Normal 3 2 2 2 2 3 2 3 3 3" xfId="26615"/>
    <cellStyle name="Normal 3 2 2 2 2 3 2 3 4" xfId="36826"/>
    <cellStyle name="Normal 3 2 2 2 2 3 2 3 5" xfId="21602"/>
    <cellStyle name="Normal 3 2 2 2 2 3 2 4" xfId="13192"/>
    <cellStyle name="Normal 3 2 2 2 2 3 2 4 2" xfId="43514"/>
    <cellStyle name="Normal 3 2 2 2 2 3 2 4 3" xfId="28290"/>
    <cellStyle name="Normal 3 2 2 2 2 3 2 5" xfId="8171"/>
    <cellStyle name="Normal 3 2 2 2 2 3 2 5 2" xfId="38497"/>
    <cellStyle name="Normal 3 2 2 2 2 3 2 5 3" xfId="23273"/>
    <cellStyle name="Normal 3 2 2 2 2 3 2 6" xfId="33485"/>
    <cellStyle name="Normal 3 2 2 2 2 3 2 7" xfId="18260"/>
    <cellStyle name="Normal 3 2 2 2 2 3 3" xfId="3953"/>
    <cellStyle name="Normal 3 2 2 2 2 3 3 2" xfId="14027"/>
    <cellStyle name="Normal 3 2 2 2 2 3 3 2 2" xfId="44349"/>
    <cellStyle name="Normal 3 2 2 2 2 3 3 2 3" xfId="29125"/>
    <cellStyle name="Normal 3 2 2 2 2 3 3 3" xfId="9007"/>
    <cellStyle name="Normal 3 2 2 2 2 3 3 3 2" xfId="39332"/>
    <cellStyle name="Normal 3 2 2 2 2 3 3 3 3" xfId="24108"/>
    <cellStyle name="Normal 3 2 2 2 2 3 3 4" xfId="34319"/>
    <cellStyle name="Normal 3 2 2 2 2 3 3 5" xfId="19095"/>
    <cellStyle name="Normal 3 2 2 2 2 3 4" xfId="5646"/>
    <cellStyle name="Normal 3 2 2 2 2 3 4 2" xfId="15698"/>
    <cellStyle name="Normal 3 2 2 2 2 3 4 2 2" xfId="46020"/>
    <cellStyle name="Normal 3 2 2 2 2 3 4 2 3" xfId="30796"/>
    <cellStyle name="Normal 3 2 2 2 2 3 4 3" xfId="10678"/>
    <cellStyle name="Normal 3 2 2 2 2 3 4 3 2" xfId="41003"/>
    <cellStyle name="Normal 3 2 2 2 2 3 4 3 3" xfId="25779"/>
    <cellStyle name="Normal 3 2 2 2 2 3 4 4" xfId="35990"/>
    <cellStyle name="Normal 3 2 2 2 2 3 4 5" xfId="20766"/>
    <cellStyle name="Normal 3 2 2 2 2 3 5" xfId="12356"/>
    <cellStyle name="Normal 3 2 2 2 2 3 5 2" xfId="42678"/>
    <cellStyle name="Normal 3 2 2 2 2 3 5 3" xfId="27454"/>
    <cellStyle name="Normal 3 2 2 2 2 3 6" xfId="7335"/>
    <cellStyle name="Normal 3 2 2 2 2 3 6 2" xfId="37661"/>
    <cellStyle name="Normal 3 2 2 2 2 3 6 3" xfId="22437"/>
    <cellStyle name="Normal 3 2 2 2 2 3 7" xfId="32649"/>
    <cellStyle name="Normal 3 2 2 2 2 3 8" xfId="17424"/>
    <cellStyle name="Normal 3 2 2 2 2 4" xfId="2682"/>
    <cellStyle name="Normal 3 2 2 2 2 4 2" xfId="4372"/>
    <cellStyle name="Normal 3 2 2 2 2 4 2 2" xfId="14445"/>
    <cellStyle name="Normal 3 2 2 2 2 4 2 2 2" xfId="44767"/>
    <cellStyle name="Normal 3 2 2 2 2 4 2 2 3" xfId="29543"/>
    <cellStyle name="Normal 3 2 2 2 2 4 2 3" xfId="9425"/>
    <cellStyle name="Normal 3 2 2 2 2 4 2 3 2" xfId="39750"/>
    <cellStyle name="Normal 3 2 2 2 2 4 2 3 3" xfId="24526"/>
    <cellStyle name="Normal 3 2 2 2 2 4 2 4" xfId="34737"/>
    <cellStyle name="Normal 3 2 2 2 2 4 2 5" xfId="19513"/>
    <cellStyle name="Normal 3 2 2 2 2 4 3" xfId="6064"/>
    <cellStyle name="Normal 3 2 2 2 2 4 3 2" xfId="16116"/>
    <cellStyle name="Normal 3 2 2 2 2 4 3 2 2" xfId="46438"/>
    <cellStyle name="Normal 3 2 2 2 2 4 3 2 3" xfId="31214"/>
    <cellStyle name="Normal 3 2 2 2 2 4 3 3" xfId="11096"/>
    <cellStyle name="Normal 3 2 2 2 2 4 3 3 2" xfId="41421"/>
    <cellStyle name="Normal 3 2 2 2 2 4 3 3 3" xfId="26197"/>
    <cellStyle name="Normal 3 2 2 2 2 4 3 4" xfId="36408"/>
    <cellStyle name="Normal 3 2 2 2 2 4 3 5" xfId="21184"/>
    <cellStyle name="Normal 3 2 2 2 2 4 4" xfId="12774"/>
    <cellStyle name="Normal 3 2 2 2 2 4 4 2" xfId="43096"/>
    <cellStyle name="Normal 3 2 2 2 2 4 4 3" xfId="27872"/>
    <cellStyle name="Normal 3 2 2 2 2 4 5" xfId="7753"/>
    <cellStyle name="Normal 3 2 2 2 2 4 5 2" xfId="38079"/>
    <cellStyle name="Normal 3 2 2 2 2 4 5 3" xfId="22855"/>
    <cellStyle name="Normal 3 2 2 2 2 4 6" xfId="33067"/>
    <cellStyle name="Normal 3 2 2 2 2 4 7" xfId="17842"/>
    <cellStyle name="Normal 3 2 2 2 2 5" xfId="3535"/>
    <cellStyle name="Normal 3 2 2 2 2 5 2" xfId="13609"/>
    <cellStyle name="Normal 3 2 2 2 2 5 2 2" xfId="43931"/>
    <cellStyle name="Normal 3 2 2 2 2 5 2 3" xfId="28707"/>
    <cellStyle name="Normal 3 2 2 2 2 5 3" xfId="8589"/>
    <cellStyle name="Normal 3 2 2 2 2 5 3 2" xfId="38914"/>
    <cellStyle name="Normal 3 2 2 2 2 5 3 3" xfId="23690"/>
    <cellStyle name="Normal 3 2 2 2 2 5 4" xfId="33901"/>
    <cellStyle name="Normal 3 2 2 2 2 5 5" xfId="18677"/>
    <cellStyle name="Normal 3 2 2 2 2 6" xfId="5228"/>
    <cellStyle name="Normal 3 2 2 2 2 6 2" xfId="15280"/>
    <cellStyle name="Normal 3 2 2 2 2 6 2 2" xfId="45602"/>
    <cellStyle name="Normal 3 2 2 2 2 6 2 3" xfId="30378"/>
    <cellStyle name="Normal 3 2 2 2 2 6 3" xfId="10260"/>
    <cellStyle name="Normal 3 2 2 2 2 6 3 2" xfId="40585"/>
    <cellStyle name="Normal 3 2 2 2 2 6 3 3" xfId="25361"/>
    <cellStyle name="Normal 3 2 2 2 2 6 4" xfId="35572"/>
    <cellStyle name="Normal 3 2 2 2 2 6 5" xfId="20348"/>
    <cellStyle name="Normal 3 2 2 2 2 7" xfId="11938"/>
    <cellStyle name="Normal 3 2 2 2 2 7 2" xfId="42260"/>
    <cellStyle name="Normal 3 2 2 2 2 7 3" xfId="27036"/>
    <cellStyle name="Normal 3 2 2 2 2 8" xfId="6917"/>
    <cellStyle name="Normal 3 2 2 2 2 8 2" xfId="37243"/>
    <cellStyle name="Normal 3 2 2 2 2 8 3" xfId="22019"/>
    <cellStyle name="Normal 3 2 2 2 2 9" xfId="32231"/>
    <cellStyle name="Normal 3 2 2 2 3" xfId="1944"/>
    <cellStyle name="Normal 3 2 2 2 3 2" xfId="2365"/>
    <cellStyle name="Normal 3 2 2 2 3 2 2" xfId="3204"/>
    <cellStyle name="Normal 3 2 2 2 3 2 2 2" xfId="4894"/>
    <cellStyle name="Normal 3 2 2 2 3 2 2 2 2" xfId="14967"/>
    <cellStyle name="Normal 3 2 2 2 3 2 2 2 2 2" xfId="45289"/>
    <cellStyle name="Normal 3 2 2 2 3 2 2 2 2 3" xfId="30065"/>
    <cellStyle name="Normal 3 2 2 2 3 2 2 2 3" xfId="9947"/>
    <cellStyle name="Normal 3 2 2 2 3 2 2 2 3 2" xfId="40272"/>
    <cellStyle name="Normal 3 2 2 2 3 2 2 2 3 3" xfId="25048"/>
    <cellStyle name="Normal 3 2 2 2 3 2 2 2 4" xfId="35259"/>
    <cellStyle name="Normal 3 2 2 2 3 2 2 2 5" xfId="20035"/>
    <cellStyle name="Normal 3 2 2 2 3 2 2 3" xfId="6586"/>
    <cellStyle name="Normal 3 2 2 2 3 2 2 3 2" xfId="16638"/>
    <cellStyle name="Normal 3 2 2 2 3 2 2 3 2 2" xfId="46960"/>
    <cellStyle name="Normal 3 2 2 2 3 2 2 3 2 3" xfId="31736"/>
    <cellStyle name="Normal 3 2 2 2 3 2 2 3 3" xfId="11618"/>
    <cellStyle name="Normal 3 2 2 2 3 2 2 3 3 2" xfId="41943"/>
    <cellStyle name="Normal 3 2 2 2 3 2 2 3 3 3" xfId="26719"/>
    <cellStyle name="Normal 3 2 2 2 3 2 2 3 4" xfId="36930"/>
    <cellStyle name="Normal 3 2 2 2 3 2 2 3 5" xfId="21706"/>
    <cellStyle name="Normal 3 2 2 2 3 2 2 4" xfId="13296"/>
    <cellStyle name="Normal 3 2 2 2 3 2 2 4 2" xfId="43618"/>
    <cellStyle name="Normal 3 2 2 2 3 2 2 4 3" xfId="28394"/>
    <cellStyle name="Normal 3 2 2 2 3 2 2 5" xfId="8275"/>
    <cellStyle name="Normal 3 2 2 2 3 2 2 5 2" xfId="38601"/>
    <cellStyle name="Normal 3 2 2 2 3 2 2 5 3" xfId="23377"/>
    <cellStyle name="Normal 3 2 2 2 3 2 2 6" xfId="33589"/>
    <cellStyle name="Normal 3 2 2 2 3 2 2 7" xfId="18364"/>
    <cellStyle name="Normal 3 2 2 2 3 2 3" xfId="4057"/>
    <cellStyle name="Normal 3 2 2 2 3 2 3 2" xfId="14131"/>
    <cellStyle name="Normal 3 2 2 2 3 2 3 2 2" xfId="44453"/>
    <cellStyle name="Normal 3 2 2 2 3 2 3 2 3" xfId="29229"/>
    <cellStyle name="Normal 3 2 2 2 3 2 3 3" xfId="9111"/>
    <cellStyle name="Normal 3 2 2 2 3 2 3 3 2" xfId="39436"/>
    <cellStyle name="Normal 3 2 2 2 3 2 3 3 3" xfId="24212"/>
    <cellStyle name="Normal 3 2 2 2 3 2 3 4" xfId="34423"/>
    <cellStyle name="Normal 3 2 2 2 3 2 3 5" xfId="19199"/>
    <cellStyle name="Normal 3 2 2 2 3 2 4" xfId="5750"/>
    <cellStyle name="Normal 3 2 2 2 3 2 4 2" xfId="15802"/>
    <cellStyle name="Normal 3 2 2 2 3 2 4 2 2" xfId="46124"/>
    <cellStyle name="Normal 3 2 2 2 3 2 4 2 3" xfId="30900"/>
    <cellStyle name="Normal 3 2 2 2 3 2 4 3" xfId="10782"/>
    <cellStyle name="Normal 3 2 2 2 3 2 4 3 2" xfId="41107"/>
    <cellStyle name="Normal 3 2 2 2 3 2 4 3 3" xfId="25883"/>
    <cellStyle name="Normal 3 2 2 2 3 2 4 4" xfId="36094"/>
    <cellStyle name="Normal 3 2 2 2 3 2 4 5" xfId="20870"/>
    <cellStyle name="Normal 3 2 2 2 3 2 5" xfId="12460"/>
    <cellStyle name="Normal 3 2 2 2 3 2 5 2" xfId="42782"/>
    <cellStyle name="Normal 3 2 2 2 3 2 5 3" xfId="27558"/>
    <cellStyle name="Normal 3 2 2 2 3 2 6" xfId="7439"/>
    <cellStyle name="Normal 3 2 2 2 3 2 6 2" xfId="37765"/>
    <cellStyle name="Normal 3 2 2 2 3 2 6 3" xfId="22541"/>
    <cellStyle name="Normal 3 2 2 2 3 2 7" xfId="32753"/>
    <cellStyle name="Normal 3 2 2 2 3 2 8" xfId="17528"/>
    <cellStyle name="Normal 3 2 2 2 3 3" xfId="2786"/>
    <cellStyle name="Normal 3 2 2 2 3 3 2" xfId="4476"/>
    <cellStyle name="Normal 3 2 2 2 3 3 2 2" xfId="14549"/>
    <cellStyle name="Normal 3 2 2 2 3 3 2 2 2" xfId="44871"/>
    <cellStyle name="Normal 3 2 2 2 3 3 2 2 3" xfId="29647"/>
    <cellStyle name="Normal 3 2 2 2 3 3 2 3" xfId="9529"/>
    <cellStyle name="Normal 3 2 2 2 3 3 2 3 2" xfId="39854"/>
    <cellStyle name="Normal 3 2 2 2 3 3 2 3 3" xfId="24630"/>
    <cellStyle name="Normal 3 2 2 2 3 3 2 4" xfId="34841"/>
    <cellStyle name="Normal 3 2 2 2 3 3 2 5" xfId="19617"/>
    <cellStyle name="Normal 3 2 2 2 3 3 3" xfId="6168"/>
    <cellStyle name="Normal 3 2 2 2 3 3 3 2" xfId="16220"/>
    <cellStyle name="Normal 3 2 2 2 3 3 3 2 2" xfId="46542"/>
    <cellStyle name="Normal 3 2 2 2 3 3 3 2 3" xfId="31318"/>
    <cellStyle name="Normal 3 2 2 2 3 3 3 3" xfId="11200"/>
    <cellStyle name="Normal 3 2 2 2 3 3 3 3 2" xfId="41525"/>
    <cellStyle name="Normal 3 2 2 2 3 3 3 3 3" xfId="26301"/>
    <cellStyle name="Normal 3 2 2 2 3 3 3 4" xfId="36512"/>
    <cellStyle name="Normal 3 2 2 2 3 3 3 5" xfId="21288"/>
    <cellStyle name="Normal 3 2 2 2 3 3 4" xfId="12878"/>
    <cellStyle name="Normal 3 2 2 2 3 3 4 2" xfId="43200"/>
    <cellStyle name="Normal 3 2 2 2 3 3 4 3" xfId="27976"/>
    <cellStyle name="Normal 3 2 2 2 3 3 5" xfId="7857"/>
    <cellStyle name="Normal 3 2 2 2 3 3 5 2" xfId="38183"/>
    <cellStyle name="Normal 3 2 2 2 3 3 5 3" xfId="22959"/>
    <cellStyle name="Normal 3 2 2 2 3 3 6" xfId="33171"/>
    <cellStyle name="Normal 3 2 2 2 3 3 7" xfId="17946"/>
    <cellStyle name="Normal 3 2 2 2 3 4" xfId="3639"/>
    <cellStyle name="Normal 3 2 2 2 3 4 2" xfId="13713"/>
    <cellStyle name="Normal 3 2 2 2 3 4 2 2" xfId="44035"/>
    <cellStyle name="Normal 3 2 2 2 3 4 2 3" xfId="28811"/>
    <cellStyle name="Normal 3 2 2 2 3 4 3" xfId="8693"/>
    <cellStyle name="Normal 3 2 2 2 3 4 3 2" xfId="39018"/>
    <cellStyle name="Normal 3 2 2 2 3 4 3 3" xfId="23794"/>
    <cellStyle name="Normal 3 2 2 2 3 4 4" xfId="34005"/>
    <cellStyle name="Normal 3 2 2 2 3 4 5" xfId="18781"/>
    <cellStyle name="Normal 3 2 2 2 3 5" xfId="5332"/>
    <cellStyle name="Normal 3 2 2 2 3 5 2" xfId="15384"/>
    <cellStyle name="Normal 3 2 2 2 3 5 2 2" xfId="45706"/>
    <cellStyle name="Normal 3 2 2 2 3 5 2 3" xfId="30482"/>
    <cellStyle name="Normal 3 2 2 2 3 5 3" xfId="10364"/>
    <cellStyle name="Normal 3 2 2 2 3 5 3 2" xfId="40689"/>
    <cellStyle name="Normal 3 2 2 2 3 5 3 3" xfId="25465"/>
    <cellStyle name="Normal 3 2 2 2 3 5 4" xfId="35676"/>
    <cellStyle name="Normal 3 2 2 2 3 5 5" xfId="20452"/>
    <cellStyle name="Normal 3 2 2 2 3 6" xfId="12042"/>
    <cellStyle name="Normal 3 2 2 2 3 6 2" xfId="42364"/>
    <cellStyle name="Normal 3 2 2 2 3 6 3" xfId="27140"/>
    <cellStyle name="Normal 3 2 2 2 3 7" xfId="7021"/>
    <cellStyle name="Normal 3 2 2 2 3 7 2" xfId="37347"/>
    <cellStyle name="Normal 3 2 2 2 3 7 3" xfId="22123"/>
    <cellStyle name="Normal 3 2 2 2 3 8" xfId="32335"/>
    <cellStyle name="Normal 3 2 2 2 3 9" xfId="17110"/>
    <cellStyle name="Normal 3 2 2 2 4" xfId="2157"/>
    <cellStyle name="Normal 3 2 2 2 4 2" xfId="2996"/>
    <cellStyle name="Normal 3 2 2 2 4 2 2" xfId="4686"/>
    <cellStyle name="Normal 3 2 2 2 4 2 2 2" xfId="14759"/>
    <cellStyle name="Normal 3 2 2 2 4 2 2 2 2" xfId="45081"/>
    <cellStyle name="Normal 3 2 2 2 4 2 2 2 3" xfId="29857"/>
    <cellStyle name="Normal 3 2 2 2 4 2 2 3" xfId="9739"/>
    <cellStyle name="Normal 3 2 2 2 4 2 2 3 2" xfId="40064"/>
    <cellStyle name="Normal 3 2 2 2 4 2 2 3 3" xfId="24840"/>
    <cellStyle name="Normal 3 2 2 2 4 2 2 4" xfId="35051"/>
    <cellStyle name="Normal 3 2 2 2 4 2 2 5" xfId="19827"/>
    <cellStyle name="Normal 3 2 2 2 4 2 3" xfId="6378"/>
    <cellStyle name="Normal 3 2 2 2 4 2 3 2" xfId="16430"/>
    <cellStyle name="Normal 3 2 2 2 4 2 3 2 2" xfId="46752"/>
    <cellStyle name="Normal 3 2 2 2 4 2 3 2 3" xfId="31528"/>
    <cellStyle name="Normal 3 2 2 2 4 2 3 3" xfId="11410"/>
    <cellStyle name="Normal 3 2 2 2 4 2 3 3 2" xfId="41735"/>
    <cellStyle name="Normal 3 2 2 2 4 2 3 3 3" xfId="26511"/>
    <cellStyle name="Normal 3 2 2 2 4 2 3 4" xfId="36722"/>
    <cellStyle name="Normal 3 2 2 2 4 2 3 5" xfId="21498"/>
    <cellStyle name="Normal 3 2 2 2 4 2 4" xfId="13088"/>
    <cellStyle name="Normal 3 2 2 2 4 2 4 2" xfId="43410"/>
    <cellStyle name="Normal 3 2 2 2 4 2 4 3" xfId="28186"/>
    <cellStyle name="Normal 3 2 2 2 4 2 5" xfId="8067"/>
    <cellStyle name="Normal 3 2 2 2 4 2 5 2" xfId="38393"/>
    <cellStyle name="Normal 3 2 2 2 4 2 5 3" xfId="23169"/>
    <cellStyle name="Normal 3 2 2 2 4 2 6" xfId="33381"/>
    <cellStyle name="Normal 3 2 2 2 4 2 7" xfId="18156"/>
    <cellStyle name="Normal 3 2 2 2 4 3" xfId="3849"/>
    <cellStyle name="Normal 3 2 2 2 4 3 2" xfId="13923"/>
    <cellStyle name="Normal 3 2 2 2 4 3 2 2" xfId="44245"/>
    <cellStyle name="Normal 3 2 2 2 4 3 2 3" xfId="29021"/>
    <cellStyle name="Normal 3 2 2 2 4 3 3" xfId="8903"/>
    <cellStyle name="Normal 3 2 2 2 4 3 3 2" xfId="39228"/>
    <cellStyle name="Normal 3 2 2 2 4 3 3 3" xfId="24004"/>
    <cellStyle name="Normal 3 2 2 2 4 3 4" xfId="34215"/>
    <cellStyle name="Normal 3 2 2 2 4 3 5" xfId="18991"/>
    <cellStyle name="Normal 3 2 2 2 4 4" xfId="5542"/>
    <cellStyle name="Normal 3 2 2 2 4 4 2" xfId="15594"/>
    <cellStyle name="Normal 3 2 2 2 4 4 2 2" xfId="45916"/>
    <cellStyle name="Normal 3 2 2 2 4 4 2 3" xfId="30692"/>
    <cellStyle name="Normal 3 2 2 2 4 4 3" xfId="10574"/>
    <cellStyle name="Normal 3 2 2 2 4 4 3 2" xfId="40899"/>
    <cellStyle name="Normal 3 2 2 2 4 4 3 3" xfId="25675"/>
    <cellStyle name="Normal 3 2 2 2 4 4 4" xfId="35886"/>
    <cellStyle name="Normal 3 2 2 2 4 4 5" xfId="20662"/>
    <cellStyle name="Normal 3 2 2 2 4 5" xfId="12252"/>
    <cellStyle name="Normal 3 2 2 2 4 5 2" xfId="42574"/>
    <cellStyle name="Normal 3 2 2 2 4 5 3" xfId="27350"/>
    <cellStyle name="Normal 3 2 2 2 4 6" xfId="7231"/>
    <cellStyle name="Normal 3 2 2 2 4 6 2" xfId="37557"/>
    <cellStyle name="Normal 3 2 2 2 4 6 3" xfId="22333"/>
    <cellStyle name="Normal 3 2 2 2 4 7" xfId="32545"/>
    <cellStyle name="Normal 3 2 2 2 4 8" xfId="17320"/>
    <cellStyle name="Normal 3 2 2 2 5" xfId="2578"/>
    <cellStyle name="Normal 3 2 2 2 5 2" xfId="4268"/>
    <cellStyle name="Normal 3 2 2 2 5 2 2" xfId="14341"/>
    <cellStyle name="Normal 3 2 2 2 5 2 2 2" xfId="44663"/>
    <cellStyle name="Normal 3 2 2 2 5 2 2 3" xfId="29439"/>
    <cellStyle name="Normal 3 2 2 2 5 2 3" xfId="9321"/>
    <cellStyle name="Normal 3 2 2 2 5 2 3 2" xfId="39646"/>
    <cellStyle name="Normal 3 2 2 2 5 2 3 3" xfId="24422"/>
    <cellStyle name="Normal 3 2 2 2 5 2 4" xfId="34633"/>
    <cellStyle name="Normal 3 2 2 2 5 2 5" xfId="19409"/>
    <cellStyle name="Normal 3 2 2 2 5 3" xfId="5960"/>
    <cellStyle name="Normal 3 2 2 2 5 3 2" xfId="16012"/>
    <cellStyle name="Normal 3 2 2 2 5 3 2 2" xfId="46334"/>
    <cellStyle name="Normal 3 2 2 2 5 3 2 3" xfId="31110"/>
    <cellStyle name="Normal 3 2 2 2 5 3 3" xfId="10992"/>
    <cellStyle name="Normal 3 2 2 2 5 3 3 2" xfId="41317"/>
    <cellStyle name="Normal 3 2 2 2 5 3 3 3" xfId="26093"/>
    <cellStyle name="Normal 3 2 2 2 5 3 4" xfId="36304"/>
    <cellStyle name="Normal 3 2 2 2 5 3 5" xfId="21080"/>
    <cellStyle name="Normal 3 2 2 2 5 4" xfId="12670"/>
    <cellStyle name="Normal 3 2 2 2 5 4 2" xfId="42992"/>
    <cellStyle name="Normal 3 2 2 2 5 4 3" xfId="27768"/>
    <cellStyle name="Normal 3 2 2 2 5 5" xfId="7649"/>
    <cellStyle name="Normal 3 2 2 2 5 5 2" xfId="37975"/>
    <cellStyle name="Normal 3 2 2 2 5 5 3" xfId="22751"/>
    <cellStyle name="Normal 3 2 2 2 5 6" xfId="32963"/>
    <cellStyle name="Normal 3 2 2 2 5 7" xfId="17738"/>
    <cellStyle name="Normal 3 2 2 2 6" xfId="3431"/>
    <cellStyle name="Normal 3 2 2 2 6 2" xfId="13505"/>
    <cellStyle name="Normal 3 2 2 2 6 2 2" xfId="43827"/>
    <cellStyle name="Normal 3 2 2 2 6 2 3" xfId="28603"/>
    <cellStyle name="Normal 3 2 2 2 6 3" xfId="8485"/>
    <cellStyle name="Normal 3 2 2 2 6 3 2" xfId="38810"/>
    <cellStyle name="Normal 3 2 2 2 6 3 3" xfId="23586"/>
    <cellStyle name="Normal 3 2 2 2 6 4" xfId="33797"/>
    <cellStyle name="Normal 3 2 2 2 6 5" xfId="18573"/>
    <cellStyle name="Normal 3 2 2 2 7" xfId="5124"/>
    <cellStyle name="Normal 3 2 2 2 7 2" xfId="15176"/>
    <cellStyle name="Normal 3 2 2 2 7 2 2" xfId="45498"/>
    <cellStyle name="Normal 3 2 2 2 7 2 3" xfId="30274"/>
    <cellStyle name="Normal 3 2 2 2 7 3" xfId="10156"/>
    <cellStyle name="Normal 3 2 2 2 7 3 2" xfId="40481"/>
    <cellStyle name="Normal 3 2 2 2 7 3 3" xfId="25257"/>
    <cellStyle name="Normal 3 2 2 2 7 4" xfId="35468"/>
    <cellStyle name="Normal 3 2 2 2 7 5" xfId="20244"/>
    <cellStyle name="Normal 3 2 2 2 8" xfId="11834"/>
    <cellStyle name="Normal 3 2 2 2 8 2" xfId="42156"/>
    <cellStyle name="Normal 3 2 2 2 8 3" xfId="26932"/>
    <cellStyle name="Normal 3 2 2 2 9" xfId="6813"/>
    <cellStyle name="Normal 3 2 2 2 9 2" xfId="37139"/>
    <cellStyle name="Normal 3 2 2 2 9 3" xfId="21915"/>
    <cellStyle name="Normal 3 2 2 3" xfId="1777"/>
    <cellStyle name="Normal 3 2 2 3 10" xfId="16954"/>
    <cellStyle name="Normal 3 2 2 3 2" xfId="1996"/>
    <cellStyle name="Normal 3 2 2 3 2 2" xfId="2417"/>
    <cellStyle name="Normal 3 2 2 3 2 2 2" xfId="3256"/>
    <cellStyle name="Normal 3 2 2 3 2 2 2 2" xfId="4946"/>
    <cellStyle name="Normal 3 2 2 3 2 2 2 2 2" xfId="15019"/>
    <cellStyle name="Normal 3 2 2 3 2 2 2 2 2 2" xfId="45341"/>
    <cellStyle name="Normal 3 2 2 3 2 2 2 2 2 3" xfId="30117"/>
    <cellStyle name="Normal 3 2 2 3 2 2 2 2 3" xfId="9999"/>
    <cellStyle name="Normal 3 2 2 3 2 2 2 2 3 2" xfId="40324"/>
    <cellStyle name="Normal 3 2 2 3 2 2 2 2 3 3" xfId="25100"/>
    <cellStyle name="Normal 3 2 2 3 2 2 2 2 4" xfId="35311"/>
    <cellStyle name="Normal 3 2 2 3 2 2 2 2 5" xfId="20087"/>
    <cellStyle name="Normal 3 2 2 3 2 2 2 3" xfId="6638"/>
    <cellStyle name="Normal 3 2 2 3 2 2 2 3 2" xfId="16690"/>
    <cellStyle name="Normal 3 2 2 3 2 2 2 3 2 2" xfId="47012"/>
    <cellStyle name="Normal 3 2 2 3 2 2 2 3 2 3" xfId="31788"/>
    <cellStyle name="Normal 3 2 2 3 2 2 2 3 3" xfId="11670"/>
    <cellStyle name="Normal 3 2 2 3 2 2 2 3 3 2" xfId="41995"/>
    <cellStyle name="Normal 3 2 2 3 2 2 2 3 3 3" xfId="26771"/>
    <cellStyle name="Normal 3 2 2 3 2 2 2 3 4" xfId="36982"/>
    <cellStyle name="Normal 3 2 2 3 2 2 2 3 5" xfId="21758"/>
    <cellStyle name="Normal 3 2 2 3 2 2 2 4" xfId="13348"/>
    <cellStyle name="Normal 3 2 2 3 2 2 2 4 2" xfId="43670"/>
    <cellStyle name="Normal 3 2 2 3 2 2 2 4 3" xfId="28446"/>
    <cellStyle name="Normal 3 2 2 3 2 2 2 5" xfId="8327"/>
    <cellStyle name="Normal 3 2 2 3 2 2 2 5 2" xfId="38653"/>
    <cellStyle name="Normal 3 2 2 3 2 2 2 5 3" xfId="23429"/>
    <cellStyle name="Normal 3 2 2 3 2 2 2 6" xfId="33641"/>
    <cellStyle name="Normal 3 2 2 3 2 2 2 7" xfId="18416"/>
    <cellStyle name="Normal 3 2 2 3 2 2 3" xfId="4109"/>
    <cellStyle name="Normal 3 2 2 3 2 2 3 2" xfId="14183"/>
    <cellStyle name="Normal 3 2 2 3 2 2 3 2 2" xfId="44505"/>
    <cellStyle name="Normal 3 2 2 3 2 2 3 2 3" xfId="29281"/>
    <cellStyle name="Normal 3 2 2 3 2 2 3 3" xfId="9163"/>
    <cellStyle name="Normal 3 2 2 3 2 2 3 3 2" xfId="39488"/>
    <cellStyle name="Normal 3 2 2 3 2 2 3 3 3" xfId="24264"/>
    <cellStyle name="Normal 3 2 2 3 2 2 3 4" xfId="34475"/>
    <cellStyle name="Normal 3 2 2 3 2 2 3 5" xfId="19251"/>
    <cellStyle name="Normal 3 2 2 3 2 2 4" xfId="5802"/>
    <cellStyle name="Normal 3 2 2 3 2 2 4 2" xfId="15854"/>
    <cellStyle name="Normal 3 2 2 3 2 2 4 2 2" xfId="46176"/>
    <cellStyle name="Normal 3 2 2 3 2 2 4 2 3" xfId="30952"/>
    <cellStyle name="Normal 3 2 2 3 2 2 4 3" xfId="10834"/>
    <cellStyle name="Normal 3 2 2 3 2 2 4 3 2" xfId="41159"/>
    <cellStyle name="Normal 3 2 2 3 2 2 4 3 3" xfId="25935"/>
    <cellStyle name="Normal 3 2 2 3 2 2 4 4" xfId="36146"/>
    <cellStyle name="Normal 3 2 2 3 2 2 4 5" xfId="20922"/>
    <cellStyle name="Normal 3 2 2 3 2 2 5" xfId="12512"/>
    <cellStyle name="Normal 3 2 2 3 2 2 5 2" xfId="42834"/>
    <cellStyle name="Normal 3 2 2 3 2 2 5 3" xfId="27610"/>
    <cellStyle name="Normal 3 2 2 3 2 2 6" xfId="7491"/>
    <cellStyle name="Normal 3 2 2 3 2 2 6 2" xfId="37817"/>
    <cellStyle name="Normal 3 2 2 3 2 2 6 3" xfId="22593"/>
    <cellStyle name="Normal 3 2 2 3 2 2 7" xfId="32805"/>
    <cellStyle name="Normal 3 2 2 3 2 2 8" xfId="17580"/>
    <cellStyle name="Normal 3 2 2 3 2 3" xfId="2838"/>
    <cellStyle name="Normal 3 2 2 3 2 3 2" xfId="4528"/>
    <cellStyle name="Normal 3 2 2 3 2 3 2 2" xfId="14601"/>
    <cellStyle name="Normal 3 2 2 3 2 3 2 2 2" xfId="44923"/>
    <cellStyle name="Normal 3 2 2 3 2 3 2 2 3" xfId="29699"/>
    <cellStyle name="Normal 3 2 2 3 2 3 2 3" xfId="9581"/>
    <cellStyle name="Normal 3 2 2 3 2 3 2 3 2" xfId="39906"/>
    <cellStyle name="Normal 3 2 2 3 2 3 2 3 3" xfId="24682"/>
    <cellStyle name="Normal 3 2 2 3 2 3 2 4" xfId="34893"/>
    <cellStyle name="Normal 3 2 2 3 2 3 2 5" xfId="19669"/>
    <cellStyle name="Normal 3 2 2 3 2 3 3" xfId="6220"/>
    <cellStyle name="Normal 3 2 2 3 2 3 3 2" xfId="16272"/>
    <cellStyle name="Normal 3 2 2 3 2 3 3 2 2" xfId="46594"/>
    <cellStyle name="Normal 3 2 2 3 2 3 3 2 3" xfId="31370"/>
    <cellStyle name="Normal 3 2 2 3 2 3 3 3" xfId="11252"/>
    <cellStyle name="Normal 3 2 2 3 2 3 3 3 2" xfId="41577"/>
    <cellStyle name="Normal 3 2 2 3 2 3 3 3 3" xfId="26353"/>
    <cellStyle name="Normal 3 2 2 3 2 3 3 4" xfId="36564"/>
    <cellStyle name="Normal 3 2 2 3 2 3 3 5" xfId="21340"/>
    <cellStyle name="Normal 3 2 2 3 2 3 4" xfId="12930"/>
    <cellStyle name="Normal 3 2 2 3 2 3 4 2" xfId="43252"/>
    <cellStyle name="Normal 3 2 2 3 2 3 4 3" xfId="28028"/>
    <cellStyle name="Normal 3 2 2 3 2 3 5" xfId="7909"/>
    <cellStyle name="Normal 3 2 2 3 2 3 5 2" xfId="38235"/>
    <cellStyle name="Normal 3 2 2 3 2 3 5 3" xfId="23011"/>
    <cellStyle name="Normal 3 2 2 3 2 3 6" xfId="33223"/>
    <cellStyle name="Normal 3 2 2 3 2 3 7" xfId="17998"/>
    <cellStyle name="Normal 3 2 2 3 2 4" xfId="3691"/>
    <cellStyle name="Normal 3 2 2 3 2 4 2" xfId="13765"/>
    <cellStyle name="Normal 3 2 2 3 2 4 2 2" xfId="44087"/>
    <cellStyle name="Normal 3 2 2 3 2 4 2 3" xfId="28863"/>
    <cellStyle name="Normal 3 2 2 3 2 4 3" xfId="8745"/>
    <cellStyle name="Normal 3 2 2 3 2 4 3 2" xfId="39070"/>
    <cellStyle name="Normal 3 2 2 3 2 4 3 3" xfId="23846"/>
    <cellStyle name="Normal 3 2 2 3 2 4 4" xfId="34057"/>
    <cellStyle name="Normal 3 2 2 3 2 4 5" xfId="18833"/>
    <cellStyle name="Normal 3 2 2 3 2 5" xfId="5384"/>
    <cellStyle name="Normal 3 2 2 3 2 5 2" xfId="15436"/>
    <cellStyle name="Normal 3 2 2 3 2 5 2 2" xfId="45758"/>
    <cellStyle name="Normal 3 2 2 3 2 5 2 3" xfId="30534"/>
    <cellStyle name="Normal 3 2 2 3 2 5 3" xfId="10416"/>
    <cellStyle name="Normal 3 2 2 3 2 5 3 2" xfId="40741"/>
    <cellStyle name="Normal 3 2 2 3 2 5 3 3" xfId="25517"/>
    <cellStyle name="Normal 3 2 2 3 2 5 4" xfId="35728"/>
    <cellStyle name="Normal 3 2 2 3 2 5 5" xfId="20504"/>
    <cellStyle name="Normal 3 2 2 3 2 6" xfId="12094"/>
    <cellStyle name="Normal 3 2 2 3 2 6 2" xfId="42416"/>
    <cellStyle name="Normal 3 2 2 3 2 6 3" xfId="27192"/>
    <cellStyle name="Normal 3 2 2 3 2 7" xfId="7073"/>
    <cellStyle name="Normal 3 2 2 3 2 7 2" xfId="37399"/>
    <cellStyle name="Normal 3 2 2 3 2 7 3" xfId="22175"/>
    <cellStyle name="Normal 3 2 2 3 2 8" xfId="32387"/>
    <cellStyle name="Normal 3 2 2 3 2 9" xfId="17162"/>
    <cellStyle name="Normal 3 2 2 3 3" xfId="2209"/>
    <cellStyle name="Normal 3 2 2 3 3 2" xfId="3048"/>
    <cellStyle name="Normal 3 2 2 3 3 2 2" xfId="4738"/>
    <cellStyle name="Normal 3 2 2 3 3 2 2 2" xfId="14811"/>
    <cellStyle name="Normal 3 2 2 3 3 2 2 2 2" xfId="45133"/>
    <cellStyle name="Normal 3 2 2 3 3 2 2 2 3" xfId="29909"/>
    <cellStyle name="Normal 3 2 2 3 3 2 2 3" xfId="9791"/>
    <cellStyle name="Normal 3 2 2 3 3 2 2 3 2" xfId="40116"/>
    <cellStyle name="Normal 3 2 2 3 3 2 2 3 3" xfId="24892"/>
    <cellStyle name="Normal 3 2 2 3 3 2 2 4" xfId="35103"/>
    <cellStyle name="Normal 3 2 2 3 3 2 2 5" xfId="19879"/>
    <cellStyle name="Normal 3 2 2 3 3 2 3" xfId="6430"/>
    <cellStyle name="Normal 3 2 2 3 3 2 3 2" xfId="16482"/>
    <cellStyle name="Normal 3 2 2 3 3 2 3 2 2" xfId="46804"/>
    <cellStyle name="Normal 3 2 2 3 3 2 3 2 3" xfId="31580"/>
    <cellStyle name="Normal 3 2 2 3 3 2 3 3" xfId="11462"/>
    <cellStyle name="Normal 3 2 2 3 3 2 3 3 2" xfId="41787"/>
    <cellStyle name="Normal 3 2 2 3 3 2 3 3 3" xfId="26563"/>
    <cellStyle name="Normal 3 2 2 3 3 2 3 4" xfId="36774"/>
    <cellStyle name="Normal 3 2 2 3 3 2 3 5" xfId="21550"/>
    <cellStyle name="Normal 3 2 2 3 3 2 4" xfId="13140"/>
    <cellStyle name="Normal 3 2 2 3 3 2 4 2" xfId="43462"/>
    <cellStyle name="Normal 3 2 2 3 3 2 4 3" xfId="28238"/>
    <cellStyle name="Normal 3 2 2 3 3 2 5" xfId="8119"/>
    <cellStyle name="Normal 3 2 2 3 3 2 5 2" xfId="38445"/>
    <cellStyle name="Normal 3 2 2 3 3 2 5 3" xfId="23221"/>
    <cellStyle name="Normal 3 2 2 3 3 2 6" xfId="33433"/>
    <cellStyle name="Normal 3 2 2 3 3 2 7" xfId="18208"/>
    <cellStyle name="Normal 3 2 2 3 3 3" xfId="3901"/>
    <cellStyle name="Normal 3 2 2 3 3 3 2" xfId="13975"/>
    <cellStyle name="Normal 3 2 2 3 3 3 2 2" xfId="44297"/>
    <cellStyle name="Normal 3 2 2 3 3 3 2 3" xfId="29073"/>
    <cellStyle name="Normal 3 2 2 3 3 3 3" xfId="8955"/>
    <cellStyle name="Normal 3 2 2 3 3 3 3 2" xfId="39280"/>
    <cellStyle name="Normal 3 2 2 3 3 3 3 3" xfId="24056"/>
    <cellStyle name="Normal 3 2 2 3 3 3 4" xfId="34267"/>
    <cellStyle name="Normal 3 2 2 3 3 3 5" xfId="19043"/>
    <cellStyle name="Normal 3 2 2 3 3 4" xfId="5594"/>
    <cellStyle name="Normal 3 2 2 3 3 4 2" xfId="15646"/>
    <cellStyle name="Normal 3 2 2 3 3 4 2 2" xfId="45968"/>
    <cellStyle name="Normal 3 2 2 3 3 4 2 3" xfId="30744"/>
    <cellStyle name="Normal 3 2 2 3 3 4 3" xfId="10626"/>
    <cellStyle name="Normal 3 2 2 3 3 4 3 2" xfId="40951"/>
    <cellStyle name="Normal 3 2 2 3 3 4 3 3" xfId="25727"/>
    <cellStyle name="Normal 3 2 2 3 3 4 4" xfId="35938"/>
    <cellStyle name="Normal 3 2 2 3 3 4 5" xfId="20714"/>
    <cellStyle name="Normal 3 2 2 3 3 5" xfId="12304"/>
    <cellStyle name="Normal 3 2 2 3 3 5 2" xfId="42626"/>
    <cellStyle name="Normal 3 2 2 3 3 5 3" xfId="27402"/>
    <cellStyle name="Normal 3 2 2 3 3 6" xfId="7283"/>
    <cellStyle name="Normal 3 2 2 3 3 6 2" xfId="37609"/>
    <cellStyle name="Normal 3 2 2 3 3 6 3" xfId="22385"/>
    <cellStyle name="Normal 3 2 2 3 3 7" xfId="32597"/>
    <cellStyle name="Normal 3 2 2 3 3 8" xfId="17372"/>
    <cellStyle name="Normal 3 2 2 3 4" xfId="2630"/>
    <cellStyle name="Normal 3 2 2 3 4 2" xfId="4320"/>
    <cellStyle name="Normal 3 2 2 3 4 2 2" xfId="14393"/>
    <cellStyle name="Normal 3 2 2 3 4 2 2 2" xfId="44715"/>
    <cellStyle name="Normal 3 2 2 3 4 2 2 3" xfId="29491"/>
    <cellStyle name="Normal 3 2 2 3 4 2 3" xfId="9373"/>
    <cellStyle name="Normal 3 2 2 3 4 2 3 2" xfId="39698"/>
    <cellStyle name="Normal 3 2 2 3 4 2 3 3" xfId="24474"/>
    <cellStyle name="Normal 3 2 2 3 4 2 4" xfId="34685"/>
    <cellStyle name="Normal 3 2 2 3 4 2 5" xfId="19461"/>
    <cellStyle name="Normal 3 2 2 3 4 3" xfId="6012"/>
    <cellStyle name="Normal 3 2 2 3 4 3 2" xfId="16064"/>
    <cellStyle name="Normal 3 2 2 3 4 3 2 2" xfId="46386"/>
    <cellStyle name="Normal 3 2 2 3 4 3 2 3" xfId="31162"/>
    <cellStyle name="Normal 3 2 2 3 4 3 3" xfId="11044"/>
    <cellStyle name="Normal 3 2 2 3 4 3 3 2" xfId="41369"/>
    <cellStyle name="Normal 3 2 2 3 4 3 3 3" xfId="26145"/>
    <cellStyle name="Normal 3 2 2 3 4 3 4" xfId="36356"/>
    <cellStyle name="Normal 3 2 2 3 4 3 5" xfId="21132"/>
    <cellStyle name="Normal 3 2 2 3 4 4" xfId="12722"/>
    <cellStyle name="Normal 3 2 2 3 4 4 2" xfId="43044"/>
    <cellStyle name="Normal 3 2 2 3 4 4 3" xfId="27820"/>
    <cellStyle name="Normal 3 2 2 3 4 5" xfId="7701"/>
    <cellStyle name="Normal 3 2 2 3 4 5 2" xfId="38027"/>
    <cellStyle name="Normal 3 2 2 3 4 5 3" xfId="22803"/>
    <cellStyle name="Normal 3 2 2 3 4 6" xfId="33015"/>
    <cellStyle name="Normal 3 2 2 3 4 7" xfId="17790"/>
    <cellStyle name="Normal 3 2 2 3 5" xfId="3483"/>
    <cellStyle name="Normal 3 2 2 3 5 2" xfId="13557"/>
    <cellStyle name="Normal 3 2 2 3 5 2 2" xfId="43879"/>
    <cellStyle name="Normal 3 2 2 3 5 2 3" xfId="28655"/>
    <cellStyle name="Normal 3 2 2 3 5 3" xfId="8537"/>
    <cellStyle name="Normal 3 2 2 3 5 3 2" xfId="38862"/>
    <cellStyle name="Normal 3 2 2 3 5 3 3" xfId="23638"/>
    <cellStyle name="Normal 3 2 2 3 5 4" xfId="33849"/>
    <cellStyle name="Normal 3 2 2 3 5 5" xfId="18625"/>
    <cellStyle name="Normal 3 2 2 3 6" xfId="5176"/>
    <cellStyle name="Normal 3 2 2 3 6 2" xfId="15228"/>
    <cellStyle name="Normal 3 2 2 3 6 2 2" xfId="45550"/>
    <cellStyle name="Normal 3 2 2 3 6 2 3" xfId="30326"/>
    <cellStyle name="Normal 3 2 2 3 6 3" xfId="10208"/>
    <cellStyle name="Normal 3 2 2 3 6 3 2" xfId="40533"/>
    <cellStyle name="Normal 3 2 2 3 6 3 3" xfId="25309"/>
    <cellStyle name="Normal 3 2 2 3 6 4" xfId="35520"/>
    <cellStyle name="Normal 3 2 2 3 6 5" xfId="20296"/>
    <cellStyle name="Normal 3 2 2 3 7" xfId="11886"/>
    <cellStyle name="Normal 3 2 2 3 7 2" xfId="42208"/>
    <cellStyle name="Normal 3 2 2 3 7 3" xfId="26984"/>
    <cellStyle name="Normal 3 2 2 3 8" xfId="6865"/>
    <cellStyle name="Normal 3 2 2 3 8 2" xfId="37191"/>
    <cellStyle name="Normal 3 2 2 3 8 3" xfId="21967"/>
    <cellStyle name="Normal 3 2 2 3 9" xfId="32180"/>
    <cellStyle name="Normal 3 2 2 4" xfId="1890"/>
    <cellStyle name="Normal 3 2 2 4 2" xfId="2313"/>
    <cellStyle name="Normal 3 2 2 4 2 2" xfId="3152"/>
    <cellStyle name="Normal 3 2 2 4 2 2 2" xfId="4842"/>
    <cellStyle name="Normal 3 2 2 4 2 2 2 2" xfId="14915"/>
    <cellStyle name="Normal 3 2 2 4 2 2 2 2 2" xfId="45237"/>
    <cellStyle name="Normal 3 2 2 4 2 2 2 2 3" xfId="30013"/>
    <cellStyle name="Normal 3 2 2 4 2 2 2 3" xfId="9895"/>
    <cellStyle name="Normal 3 2 2 4 2 2 2 3 2" xfId="40220"/>
    <cellStyle name="Normal 3 2 2 4 2 2 2 3 3" xfId="24996"/>
    <cellStyle name="Normal 3 2 2 4 2 2 2 4" xfId="35207"/>
    <cellStyle name="Normal 3 2 2 4 2 2 2 5" xfId="19983"/>
    <cellStyle name="Normal 3 2 2 4 2 2 3" xfId="6534"/>
    <cellStyle name="Normal 3 2 2 4 2 2 3 2" xfId="16586"/>
    <cellStyle name="Normal 3 2 2 4 2 2 3 2 2" xfId="46908"/>
    <cellStyle name="Normal 3 2 2 4 2 2 3 2 3" xfId="31684"/>
    <cellStyle name="Normal 3 2 2 4 2 2 3 3" xfId="11566"/>
    <cellStyle name="Normal 3 2 2 4 2 2 3 3 2" xfId="41891"/>
    <cellStyle name="Normal 3 2 2 4 2 2 3 3 3" xfId="26667"/>
    <cellStyle name="Normal 3 2 2 4 2 2 3 4" xfId="36878"/>
    <cellStyle name="Normal 3 2 2 4 2 2 3 5" xfId="21654"/>
    <cellStyle name="Normal 3 2 2 4 2 2 4" xfId="13244"/>
    <cellStyle name="Normal 3 2 2 4 2 2 4 2" xfId="43566"/>
    <cellStyle name="Normal 3 2 2 4 2 2 4 3" xfId="28342"/>
    <cellStyle name="Normal 3 2 2 4 2 2 5" xfId="8223"/>
    <cellStyle name="Normal 3 2 2 4 2 2 5 2" xfId="38549"/>
    <cellStyle name="Normal 3 2 2 4 2 2 5 3" xfId="23325"/>
    <cellStyle name="Normal 3 2 2 4 2 2 6" xfId="33537"/>
    <cellStyle name="Normal 3 2 2 4 2 2 7" xfId="18312"/>
    <cellStyle name="Normal 3 2 2 4 2 3" xfId="4005"/>
    <cellStyle name="Normal 3 2 2 4 2 3 2" xfId="14079"/>
    <cellStyle name="Normal 3 2 2 4 2 3 2 2" xfId="44401"/>
    <cellStyle name="Normal 3 2 2 4 2 3 2 3" xfId="29177"/>
    <cellStyle name="Normal 3 2 2 4 2 3 3" xfId="9059"/>
    <cellStyle name="Normal 3 2 2 4 2 3 3 2" xfId="39384"/>
    <cellStyle name="Normal 3 2 2 4 2 3 3 3" xfId="24160"/>
    <cellStyle name="Normal 3 2 2 4 2 3 4" xfId="34371"/>
    <cellStyle name="Normal 3 2 2 4 2 3 5" xfId="19147"/>
    <cellStyle name="Normal 3 2 2 4 2 4" xfId="5698"/>
    <cellStyle name="Normal 3 2 2 4 2 4 2" xfId="15750"/>
    <cellStyle name="Normal 3 2 2 4 2 4 2 2" xfId="46072"/>
    <cellStyle name="Normal 3 2 2 4 2 4 2 3" xfId="30848"/>
    <cellStyle name="Normal 3 2 2 4 2 4 3" xfId="10730"/>
    <cellStyle name="Normal 3 2 2 4 2 4 3 2" xfId="41055"/>
    <cellStyle name="Normal 3 2 2 4 2 4 3 3" xfId="25831"/>
    <cellStyle name="Normal 3 2 2 4 2 4 4" xfId="36042"/>
    <cellStyle name="Normal 3 2 2 4 2 4 5" xfId="20818"/>
    <cellStyle name="Normal 3 2 2 4 2 5" xfId="12408"/>
    <cellStyle name="Normal 3 2 2 4 2 5 2" xfId="42730"/>
    <cellStyle name="Normal 3 2 2 4 2 5 3" xfId="27506"/>
    <cellStyle name="Normal 3 2 2 4 2 6" xfId="7387"/>
    <cellStyle name="Normal 3 2 2 4 2 6 2" xfId="37713"/>
    <cellStyle name="Normal 3 2 2 4 2 6 3" xfId="22489"/>
    <cellStyle name="Normal 3 2 2 4 2 7" xfId="32701"/>
    <cellStyle name="Normal 3 2 2 4 2 8" xfId="17476"/>
    <cellStyle name="Normal 3 2 2 4 3" xfId="2734"/>
    <cellStyle name="Normal 3 2 2 4 3 2" xfId="4424"/>
    <cellStyle name="Normal 3 2 2 4 3 2 2" xfId="14497"/>
    <cellStyle name="Normal 3 2 2 4 3 2 2 2" xfId="44819"/>
    <cellStyle name="Normal 3 2 2 4 3 2 2 3" xfId="29595"/>
    <cellStyle name="Normal 3 2 2 4 3 2 3" xfId="9477"/>
    <cellStyle name="Normal 3 2 2 4 3 2 3 2" xfId="39802"/>
    <cellStyle name="Normal 3 2 2 4 3 2 3 3" xfId="24578"/>
    <cellStyle name="Normal 3 2 2 4 3 2 4" xfId="34789"/>
    <cellStyle name="Normal 3 2 2 4 3 2 5" xfId="19565"/>
    <cellStyle name="Normal 3 2 2 4 3 3" xfId="6116"/>
    <cellStyle name="Normal 3 2 2 4 3 3 2" xfId="16168"/>
    <cellStyle name="Normal 3 2 2 4 3 3 2 2" xfId="46490"/>
    <cellStyle name="Normal 3 2 2 4 3 3 2 3" xfId="31266"/>
    <cellStyle name="Normal 3 2 2 4 3 3 3" xfId="11148"/>
    <cellStyle name="Normal 3 2 2 4 3 3 3 2" xfId="41473"/>
    <cellStyle name="Normal 3 2 2 4 3 3 3 3" xfId="26249"/>
    <cellStyle name="Normal 3 2 2 4 3 3 4" xfId="36460"/>
    <cellStyle name="Normal 3 2 2 4 3 3 5" xfId="21236"/>
    <cellStyle name="Normal 3 2 2 4 3 4" xfId="12826"/>
    <cellStyle name="Normal 3 2 2 4 3 4 2" xfId="43148"/>
    <cellStyle name="Normal 3 2 2 4 3 4 3" xfId="27924"/>
    <cellStyle name="Normal 3 2 2 4 3 5" xfId="7805"/>
    <cellStyle name="Normal 3 2 2 4 3 5 2" xfId="38131"/>
    <cellStyle name="Normal 3 2 2 4 3 5 3" xfId="22907"/>
    <cellStyle name="Normal 3 2 2 4 3 6" xfId="33119"/>
    <cellStyle name="Normal 3 2 2 4 3 7" xfId="17894"/>
    <cellStyle name="Normal 3 2 2 4 4" xfId="3587"/>
    <cellStyle name="Normal 3 2 2 4 4 2" xfId="13661"/>
    <cellStyle name="Normal 3 2 2 4 4 2 2" xfId="43983"/>
    <cellStyle name="Normal 3 2 2 4 4 2 3" xfId="28759"/>
    <cellStyle name="Normal 3 2 2 4 4 3" xfId="8641"/>
    <cellStyle name="Normal 3 2 2 4 4 3 2" xfId="38966"/>
    <cellStyle name="Normal 3 2 2 4 4 3 3" xfId="23742"/>
    <cellStyle name="Normal 3 2 2 4 4 4" xfId="33953"/>
    <cellStyle name="Normal 3 2 2 4 4 5" xfId="18729"/>
    <cellStyle name="Normal 3 2 2 4 5" xfId="5280"/>
    <cellStyle name="Normal 3 2 2 4 5 2" xfId="15332"/>
    <cellStyle name="Normal 3 2 2 4 5 2 2" xfId="45654"/>
    <cellStyle name="Normal 3 2 2 4 5 2 3" xfId="30430"/>
    <cellStyle name="Normal 3 2 2 4 5 3" xfId="10312"/>
    <cellStyle name="Normal 3 2 2 4 5 3 2" xfId="40637"/>
    <cellStyle name="Normal 3 2 2 4 5 3 3" xfId="25413"/>
    <cellStyle name="Normal 3 2 2 4 5 4" xfId="35624"/>
    <cellStyle name="Normal 3 2 2 4 5 5" xfId="20400"/>
    <cellStyle name="Normal 3 2 2 4 6" xfId="11990"/>
    <cellStyle name="Normal 3 2 2 4 6 2" xfId="42312"/>
    <cellStyle name="Normal 3 2 2 4 6 3" xfId="27088"/>
    <cellStyle name="Normal 3 2 2 4 7" xfId="6969"/>
    <cellStyle name="Normal 3 2 2 4 7 2" xfId="37295"/>
    <cellStyle name="Normal 3 2 2 4 7 3" xfId="22071"/>
    <cellStyle name="Normal 3 2 2 4 8" xfId="32283"/>
    <cellStyle name="Normal 3 2 2 4 9" xfId="17058"/>
    <cellStyle name="Normal 3 2 2 5" xfId="2103"/>
    <cellStyle name="Normal 3 2 2 5 2" xfId="2944"/>
    <cellStyle name="Normal 3 2 2 5 2 2" xfId="4634"/>
    <cellStyle name="Normal 3 2 2 5 2 2 2" xfId="14707"/>
    <cellStyle name="Normal 3 2 2 5 2 2 2 2" xfId="45029"/>
    <cellStyle name="Normal 3 2 2 5 2 2 2 3" xfId="29805"/>
    <cellStyle name="Normal 3 2 2 5 2 2 3" xfId="9687"/>
    <cellStyle name="Normal 3 2 2 5 2 2 3 2" xfId="40012"/>
    <cellStyle name="Normal 3 2 2 5 2 2 3 3" xfId="24788"/>
    <cellStyle name="Normal 3 2 2 5 2 2 4" xfId="34999"/>
    <cellStyle name="Normal 3 2 2 5 2 2 5" xfId="19775"/>
    <cellStyle name="Normal 3 2 2 5 2 3" xfId="6326"/>
    <cellStyle name="Normal 3 2 2 5 2 3 2" xfId="16378"/>
    <cellStyle name="Normal 3 2 2 5 2 3 2 2" xfId="46700"/>
    <cellStyle name="Normal 3 2 2 5 2 3 2 3" xfId="31476"/>
    <cellStyle name="Normal 3 2 2 5 2 3 3" xfId="11358"/>
    <cellStyle name="Normal 3 2 2 5 2 3 3 2" xfId="41683"/>
    <cellStyle name="Normal 3 2 2 5 2 3 3 3" xfId="26459"/>
    <cellStyle name="Normal 3 2 2 5 2 3 4" xfId="36670"/>
    <cellStyle name="Normal 3 2 2 5 2 3 5" xfId="21446"/>
    <cellStyle name="Normal 3 2 2 5 2 4" xfId="13036"/>
    <cellStyle name="Normal 3 2 2 5 2 4 2" xfId="43358"/>
    <cellStyle name="Normal 3 2 2 5 2 4 3" xfId="28134"/>
    <cellStyle name="Normal 3 2 2 5 2 5" xfId="8015"/>
    <cellStyle name="Normal 3 2 2 5 2 5 2" xfId="38341"/>
    <cellStyle name="Normal 3 2 2 5 2 5 3" xfId="23117"/>
    <cellStyle name="Normal 3 2 2 5 2 6" xfId="33329"/>
    <cellStyle name="Normal 3 2 2 5 2 7" xfId="18104"/>
    <cellStyle name="Normal 3 2 2 5 3" xfId="3797"/>
    <cellStyle name="Normal 3 2 2 5 3 2" xfId="13871"/>
    <cellStyle name="Normal 3 2 2 5 3 2 2" xfId="44193"/>
    <cellStyle name="Normal 3 2 2 5 3 2 3" xfId="28969"/>
    <cellStyle name="Normal 3 2 2 5 3 3" xfId="8851"/>
    <cellStyle name="Normal 3 2 2 5 3 3 2" xfId="39176"/>
    <cellStyle name="Normal 3 2 2 5 3 3 3" xfId="23952"/>
    <cellStyle name="Normal 3 2 2 5 3 4" xfId="34163"/>
    <cellStyle name="Normal 3 2 2 5 3 5" xfId="18939"/>
    <cellStyle name="Normal 3 2 2 5 4" xfId="5490"/>
    <cellStyle name="Normal 3 2 2 5 4 2" xfId="15542"/>
    <cellStyle name="Normal 3 2 2 5 4 2 2" xfId="45864"/>
    <cellStyle name="Normal 3 2 2 5 4 2 3" xfId="30640"/>
    <cellStyle name="Normal 3 2 2 5 4 3" xfId="10522"/>
    <cellStyle name="Normal 3 2 2 5 4 3 2" xfId="40847"/>
    <cellStyle name="Normal 3 2 2 5 4 3 3" xfId="25623"/>
    <cellStyle name="Normal 3 2 2 5 4 4" xfId="35834"/>
    <cellStyle name="Normal 3 2 2 5 4 5" xfId="20610"/>
    <cellStyle name="Normal 3 2 2 5 5" xfId="12200"/>
    <cellStyle name="Normal 3 2 2 5 5 2" xfId="42522"/>
    <cellStyle name="Normal 3 2 2 5 5 3" xfId="27298"/>
    <cellStyle name="Normal 3 2 2 5 6" xfId="7179"/>
    <cellStyle name="Normal 3 2 2 5 6 2" xfId="37505"/>
    <cellStyle name="Normal 3 2 2 5 6 3" xfId="22281"/>
    <cellStyle name="Normal 3 2 2 5 7" xfId="32493"/>
    <cellStyle name="Normal 3 2 2 5 8" xfId="17268"/>
    <cellStyle name="Normal 3 2 2 6" xfId="2524"/>
    <cellStyle name="Normal 3 2 2 6 2" xfId="4216"/>
    <cellStyle name="Normal 3 2 2 6 2 2" xfId="14289"/>
    <cellStyle name="Normal 3 2 2 6 2 2 2" xfId="44611"/>
    <cellStyle name="Normal 3 2 2 6 2 2 3" xfId="29387"/>
    <cellStyle name="Normal 3 2 2 6 2 3" xfId="9269"/>
    <cellStyle name="Normal 3 2 2 6 2 3 2" xfId="39594"/>
    <cellStyle name="Normal 3 2 2 6 2 3 3" xfId="24370"/>
    <cellStyle name="Normal 3 2 2 6 2 4" xfId="34581"/>
    <cellStyle name="Normal 3 2 2 6 2 5" xfId="19357"/>
    <cellStyle name="Normal 3 2 2 6 3" xfId="5908"/>
    <cellStyle name="Normal 3 2 2 6 3 2" xfId="15960"/>
    <cellStyle name="Normal 3 2 2 6 3 2 2" xfId="46282"/>
    <cellStyle name="Normal 3 2 2 6 3 2 3" xfId="31058"/>
    <cellStyle name="Normal 3 2 2 6 3 3" xfId="10940"/>
    <cellStyle name="Normal 3 2 2 6 3 3 2" xfId="41265"/>
    <cellStyle name="Normal 3 2 2 6 3 3 3" xfId="26041"/>
    <cellStyle name="Normal 3 2 2 6 3 4" xfId="36252"/>
    <cellStyle name="Normal 3 2 2 6 3 5" xfId="21028"/>
    <cellStyle name="Normal 3 2 2 6 4" xfId="12618"/>
    <cellStyle name="Normal 3 2 2 6 4 2" xfId="42940"/>
    <cellStyle name="Normal 3 2 2 6 4 3" xfId="27716"/>
    <cellStyle name="Normal 3 2 2 6 5" xfId="7597"/>
    <cellStyle name="Normal 3 2 2 6 5 2" xfId="37923"/>
    <cellStyle name="Normal 3 2 2 6 5 3" xfId="22699"/>
    <cellStyle name="Normal 3 2 2 6 6" xfId="32911"/>
    <cellStyle name="Normal 3 2 2 6 7" xfId="17686"/>
    <cellStyle name="Normal 3 2 2 7" xfId="3375"/>
    <cellStyle name="Normal 3 2 2 7 2" xfId="13453"/>
    <cellStyle name="Normal 3 2 2 7 2 2" xfId="43775"/>
    <cellStyle name="Normal 3 2 2 7 2 3" xfId="28551"/>
    <cellStyle name="Normal 3 2 2 7 3" xfId="8433"/>
    <cellStyle name="Normal 3 2 2 7 3 2" xfId="38758"/>
    <cellStyle name="Normal 3 2 2 7 3 3" xfId="23534"/>
    <cellStyle name="Normal 3 2 2 7 4" xfId="33745"/>
    <cellStyle name="Normal 3 2 2 7 5" xfId="18521"/>
    <cellStyle name="Normal 3 2 2 8" xfId="5069"/>
    <cellStyle name="Normal 3 2 2 8 2" xfId="15124"/>
    <cellStyle name="Normal 3 2 2 8 2 2" xfId="45446"/>
    <cellStyle name="Normal 3 2 2 8 2 3" xfId="30222"/>
    <cellStyle name="Normal 3 2 2 8 3" xfId="10104"/>
    <cellStyle name="Normal 3 2 2 8 3 2" xfId="40429"/>
    <cellStyle name="Normal 3 2 2 8 3 3" xfId="25205"/>
    <cellStyle name="Normal 3 2 2 8 4" xfId="35416"/>
    <cellStyle name="Normal 3 2 2 8 5" xfId="20192"/>
    <cellStyle name="Normal 3 2 2 9" xfId="11780"/>
    <cellStyle name="Normal 3 2 2 9 2" xfId="42104"/>
    <cellStyle name="Normal 3 2 2 9 3" xfId="26880"/>
    <cellStyle name="Normal 3 2 3" xfId="617"/>
    <cellStyle name="Normal 3 2 4" xfId="32028"/>
    <cellStyle name="Normal 3 2 5" xfId="952"/>
    <cellStyle name="Normal 3 3" xfId="513"/>
    <cellStyle name="Normal 3 3 10" xfId="6760"/>
    <cellStyle name="Normal 3 3 10 2" xfId="37088"/>
    <cellStyle name="Normal 3 3 10 3" xfId="21864"/>
    <cellStyle name="Normal 3 3 11" xfId="32079"/>
    <cellStyle name="Normal 3 3 12" xfId="16849"/>
    <cellStyle name="Normal 3 3 13" xfId="47189"/>
    <cellStyle name="Normal 3 3 14" xfId="1431"/>
    <cellStyle name="Normal 3 3 15" xfId="47288"/>
    <cellStyle name="Normal 3 3 2" xfId="1724"/>
    <cellStyle name="Normal 3 3 2 10" xfId="32131"/>
    <cellStyle name="Normal 3 3 2 11" xfId="16903"/>
    <cellStyle name="Normal 3 3 2 2" xfId="1832"/>
    <cellStyle name="Normal 3 3 2 2 10" xfId="17007"/>
    <cellStyle name="Normal 3 3 2 2 2" xfId="2049"/>
    <cellStyle name="Normal 3 3 2 2 2 2" xfId="2470"/>
    <cellStyle name="Normal 3 3 2 2 2 2 2" xfId="3309"/>
    <cellStyle name="Normal 3 3 2 2 2 2 2 2" xfId="4999"/>
    <cellStyle name="Normal 3 3 2 2 2 2 2 2 2" xfId="15072"/>
    <cellStyle name="Normal 3 3 2 2 2 2 2 2 2 2" xfId="45394"/>
    <cellStyle name="Normal 3 3 2 2 2 2 2 2 2 3" xfId="30170"/>
    <cellStyle name="Normal 3 3 2 2 2 2 2 2 3" xfId="10052"/>
    <cellStyle name="Normal 3 3 2 2 2 2 2 2 3 2" xfId="40377"/>
    <cellStyle name="Normal 3 3 2 2 2 2 2 2 3 3" xfId="25153"/>
    <cellStyle name="Normal 3 3 2 2 2 2 2 2 4" xfId="35364"/>
    <cellStyle name="Normal 3 3 2 2 2 2 2 2 5" xfId="20140"/>
    <cellStyle name="Normal 3 3 2 2 2 2 2 3" xfId="6691"/>
    <cellStyle name="Normal 3 3 2 2 2 2 2 3 2" xfId="16743"/>
    <cellStyle name="Normal 3 3 2 2 2 2 2 3 2 2" xfId="47065"/>
    <cellStyle name="Normal 3 3 2 2 2 2 2 3 2 3" xfId="31841"/>
    <cellStyle name="Normal 3 3 2 2 2 2 2 3 3" xfId="11723"/>
    <cellStyle name="Normal 3 3 2 2 2 2 2 3 3 2" xfId="42048"/>
    <cellStyle name="Normal 3 3 2 2 2 2 2 3 3 3" xfId="26824"/>
    <cellStyle name="Normal 3 3 2 2 2 2 2 3 4" xfId="37035"/>
    <cellStyle name="Normal 3 3 2 2 2 2 2 3 5" xfId="21811"/>
    <cellStyle name="Normal 3 3 2 2 2 2 2 4" xfId="13401"/>
    <cellStyle name="Normal 3 3 2 2 2 2 2 4 2" xfId="43723"/>
    <cellStyle name="Normal 3 3 2 2 2 2 2 4 3" xfId="28499"/>
    <cellStyle name="Normal 3 3 2 2 2 2 2 5" xfId="8380"/>
    <cellStyle name="Normal 3 3 2 2 2 2 2 5 2" xfId="38706"/>
    <cellStyle name="Normal 3 3 2 2 2 2 2 5 3" xfId="23482"/>
    <cellStyle name="Normal 3 3 2 2 2 2 2 6" xfId="33694"/>
    <cellStyle name="Normal 3 3 2 2 2 2 2 7" xfId="18469"/>
    <cellStyle name="Normal 3 3 2 2 2 2 3" xfId="4162"/>
    <cellStyle name="Normal 3 3 2 2 2 2 3 2" xfId="14236"/>
    <cellStyle name="Normal 3 3 2 2 2 2 3 2 2" xfId="44558"/>
    <cellStyle name="Normal 3 3 2 2 2 2 3 2 3" xfId="29334"/>
    <cellStyle name="Normal 3 3 2 2 2 2 3 3" xfId="9216"/>
    <cellStyle name="Normal 3 3 2 2 2 2 3 3 2" xfId="39541"/>
    <cellStyle name="Normal 3 3 2 2 2 2 3 3 3" xfId="24317"/>
    <cellStyle name="Normal 3 3 2 2 2 2 3 4" xfId="34528"/>
    <cellStyle name="Normal 3 3 2 2 2 2 3 5" xfId="19304"/>
    <cellStyle name="Normal 3 3 2 2 2 2 4" xfId="5855"/>
    <cellStyle name="Normal 3 3 2 2 2 2 4 2" xfId="15907"/>
    <cellStyle name="Normal 3 3 2 2 2 2 4 2 2" xfId="46229"/>
    <cellStyle name="Normal 3 3 2 2 2 2 4 2 3" xfId="31005"/>
    <cellStyle name="Normal 3 3 2 2 2 2 4 3" xfId="10887"/>
    <cellStyle name="Normal 3 3 2 2 2 2 4 3 2" xfId="41212"/>
    <cellStyle name="Normal 3 3 2 2 2 2 4 3 3" xfId="25988"/>
    <cellStyle name="Normal 3 3 2 2 2 2 4 4" xfId="36199"/>
    <cellStyle name="Normal 3 3 2 2 2 2 4 5" xfId="20975"/>
    <cellStyle name="Normal 3 3 2 2 2 2 5" xfId="12565"/>
    <cellStyle name="Normal 3 3 2 2 2 2 5 2" xfId="42887"/>
    <cellStyle name="Normal 3 3 2 2 2 2 5 3" xfId="27663"/>
    <cellStyle name="Normal 3 3 2 2 2 2 6" xfId="7544"/>
    <cellStyle name="Normal 3 3 2 2 2 2 6 2" xfId="37870"/>
    <cellStyle name="Normal 3 3 2 2 2 2 6 3" xfId="22646"/>
    <cellStyle name="Normal 3 3 2 2 2 2 7" xfId="32858"/>
    <cellStyle name="Normal 3 3 2 2 2 2 8" xfId="17633"/>
    <cellStyle name="Normal 3 3 2 2 2 3" xfId="2891"/>
    <cellStyle name="Normal 3 3 2 2 2 3 2" xfId="4581"/>
    <cellStyle name="Normal 3 3 2 2 2 3 2 2" xfId="14654"/>
    <cellStyle name="Normal 3 3 2 2 2 3 2 2 2" xfId="44976"/>
    <cellStyle name="Normal 3 3 2 2 2 3 2 2 3" xfId="29752"/>
    <cellStyle name="Normal 3 3 2 2 2 3 2 3" xfId="9634"/>
    <cellStyle name="Normal 3 3 2 2 2 3 2 3 2" xfId="39959"/>
    <cellStyle name="Normal 3 3 2 2 2 3 2 3 3" xfId="24735"/>
    <cellStyle name="Normal 3 3 2 2 2 3 2 4" xfId="34946"/>
    <cellStyle name="Normal 3 3 2 2 2 3 2 5" xfId="19722"/>
    <cellStyle name="Normal 3 3 2 2 2 3 3" xfId="6273"/>
    <cellStyle name="Normal 3 3 2 2 2 3 3 2" xfId="16325"/>
    <cellStyle name="Normal 3 3 2 2 2 3 3 2 2" xfId="46647"/>
    <cellStyle name="Normal 3 3 2 2 2 3 3 2 3" xfId="31423"/>
    <cellStyle name="Normal 3 3 2 2 2 3 3 3" xfId="11305"/>
    <cellStyle name="Normal 3 3 2 2 2 3 3 3 2" xfId="41630"/>
    <cellStyle name="Normal 3 3 2 2 2 3 3 3 3" xfId="26406"/>
    <cellStyle name="Normal 3 3 2 2 2 3 3 4" xfId="36617"/>
    <cellStyle name="Normal 3 3 2 2 2 3 3 5" xfId="21393"/>
    <cellStyle name="Normal 3 3 2 2 2 3 4" xfId="12983"/>
    <cellStyle name="Normal 3 3 2 2 2 3 4 2" xfId="43305"/>
    <cellStyle name="Normal 3 3 2 2 2 3 4 3" xfId="28081"/>
    <cellStyle name="Normal 3 3 2 2 2 3 5" xfId="7962"/>
    <cellStyle name="Normal 3 3 2 2 2 3 5 2" xfId="38288"/>
    <cellStyle name="Normal 3 3 2 2 2 3 5 3" xfId="23064"/>
    <cellStyle name="Normal 3 3 2 2 2 3 6" xfId="33276"/>
    <cellStyle name="Normal 3 3 2 2 2 3 7" xfId="18051"/>
    <cellStyle name="Normal 3 3 2 2 2 4" xfId="3744"/>
    <cellStyle name="Normal 3 3 2 2 2 4 2" xfId="13818"/>
    <cellStyle name="Normal 3 3 2 2 2 4 2 2" xfId="44140"/>
    <cellStyle name="Normal 3 3 2 2 2 4 2 3" xfId="28916"/>
    <cellStyle name="Normal 3 3 2 2 2 4 3" xfId="8798"/>
    <cellStyle name="Normal 3 3 2 2 2 4 3 2" xfId="39123"/>
    <cellStyle name="Normal 3 3 2 2 2 4 3 3" xfId="23899"/>
    <cellStyle name="Normal 3 3 2 2 2 4 4" xfId="34110"/>
    <cellStyle name="Normal 3 3 2 2 2 4 5" xfId="18886"/>
    <cellStyle name="Normal 3 3 2 2 2 5" xfId="5437"/>
    <cellStyle name="Normal 3 3 2 2 2 5 2" xfId="15489"/>
    <cellStyle name="Normal 3 3 2 2 2 5 2 2" xfId="45811"/>
    <cellStyle name="Normal 3 3 2 2 2 5 2 3" xfId="30587"/>
    <cellStyle name="Normal 3 3 2 2 2 5 3" xfId="10469"/>
    <cellStyle name="Normal 3 3 2 2 2 5 3 2" xfId="40794"/>
    <cellStyle name="Normal 3 3 2 2 2 5 3 3" xfId="25570"/>
    <cellStyle name="Normal 3 3 2 2 2 5 4" xfId="35781"/>
    <cellStyle name="Normal 3 3 2 2 2 5 5" xfId="20557"/>
    <cellStyle name="Normal 3 3 2 2 2 6" xfId="12147"/>
    <cellStyle name="Normal 3 3 2 2 2 6 2" xfId="42469"/>
    <cellStyle name="Normal 3 3 2 2 2 6 3" xfId="27245"/>
    <cellStyle name="Normal 3 3 2 2 2 7" xfId="7126"/>
    <cellStyle name="Normal 3 3 2 2 2 7 2" xfId="37452"/>
    <cellStyle name="Normal 3 3 2 2 2 7 3" xfId="22228"/>
    <cellStyle name="Normal 3 3 2 2 2 8" xfId="32440"/>
    <cellStyle name="Normal 3 3 2 2 2 9" xfId="17215"/>
    <cellStyle name="Normal 3 3 2 2 3" xfId="2262"/>
    <cellStyle name="Normal 3 3 2 2 3 2" xfId="3101"/>
    <cellStyle name="Normal 3 3 2 2 3 2 2" xfId="4791"/>
    <cellStyle name="Normal 3 3 2 2 3 2 2 2" xfId="14864"/>
    <cellStyle name="Normal 3 3 2 2 3 2 2 2 2" xfId="45186"/>
    <cellStyle name="Normal 3 3 2 2 3 2 2 2 3" xfId="29962"/>
    <cellStyle name="Normal 3 3 2 2 3 2 2 3" xfId="9844"/>
    <cellStyle name="Normal 3 3 2 2 3 2 2 3 2" xfId="40169"/>
    <cellStyle name="Normal 3 3 2 2 3 2 2 3 3" xfId="24945"/>
    <cellStyle name="Normal 3 3 2 2 3 2 2 4" xfId="35156"/>
    <cellStyle name="Normal 3 3 2 2 3 2 2 5" xfId="19932"/>
    <cellStyle name="Normal 3 3 2 2 3 2 3" xfId="6483"/>
    <cellStyle name="Normal 3 3 2 2 3 2 3 2" xfId="16535"/>
    <cellStyle name="Normal 3 3 2 2 3 2 3 2 2" xfId="46857"/>
    <cellStyle name="Normal 3 3 2 2 3 2 3 2 3" xfId="31633"/>
    <cellStyle name="Normal 3 3 2 2 3 2 3 3" xfId="11515"/>
    <cellStyle name="Normal 3 3 2 2 3 2 3 3 2" xfId="41840"/>
    <cellStyle name="Normal 3 3 2 2 3 2 3 3 3" xfId="26616"/>
    <cellStyle name="Normal 3 3 2 2 3 2 3 4" xfId="36827"/>
    <cellStyle name="Normal 3 3 2 2 3 2 3 5" xfId="21603"/>
    <cellStyle name="Normal 3 3 2 2 3 2 4" xfId="13193"/>
    <cellStyle name="Normal 3 3 2 2 3 2 4 2" xfId="43515"/>
    <cellStyle name="Normal 3 3 2 2 3 2 4 3" xfId="28291"/>
    <cellStyle name="Normal 3 3 2 2 3 2 5" xfId="8172"/>
    <cellStyle name="Normal 3 3 2 2 3 2 5 2" xfId="38498"/>
    <cellStyle name="Normal 3 3 2 2 3 2 5 3" xfId="23274"/>
    <cellStyle name="Normal 3 3 2 2 3 2 6" xfId="33486"/>
    <cellStyle name="Normal 3 3 2 2 3 2 7" xfId="18261"/>
    <cellStyle name="Normal 3 3 2 2 3 3" xfId="3954"/>
    <cellStyle name="Normal 3 3 2 2 3 3 2" xfId="14028"/>
    <cellStyle name="Normal 3 3 2 2 3 3 2 2" xfId="44350"/>
    <cellStyle name="Normal 3 3 2 2 3 3 2 3" xfId="29126"/>
    <cellStyle name="Normal 3 3 2 2 3 3 3" xfId="9008"/>
    <cellStyle name="Normal 3 3 2 2 3 3 3 2" xfId="39333"/>
    <cellStyle name="Normal 3 3 2 2 3 3 3 3" xfId="24109"/>
    <cellStyle name="Normal 3 3 2 2 3 3 4" xfId="34320"/>
    <cellStyle name="Normal 3 3 2 2 3 3 5" xfId="19096"/>
    <cellStyle name="Normal 3 3 2 2 3 4" xfId="5647"/>
    <cellStyle name="Normal 3 3 2 2 3 4 2" xfId="15699"/>
    <cellStyle name="Normal 3 3 2 2 3 4 2 2" xfId="46021"/>
    <cellStyle name="Normal 3 3 2 2 3 4 2 3" xfId="30797"/>
    <cellStyle name="Normal 3 3 2 2 3 4 3" xfId="10679"/>
    <cellStyle name="Normal 3 3 2 2 3 4 3 2" xfId="41004"/>
    <cellStyle name="Normal 3 3 2 2 3 4 3 3" xfId="25780"/>
    <cellStyle name="Normal 3 3 2 2 3 4 4" xfId="35991"/>
    <cellStyle name="Normal 3 3 2 2 3 4 5" xfId="20767"/>
    <cellStyle name="Normal 3 3 2 2 3 5" xfId="12357"/>
    <cellStyle name="Normal 3 3 2 2 3 5 2" xfId="42679"/>
    <cellStyle name="Normal 3 3 2 2 3 5 3" xfId="27455"/>
    <cellStyle name="Normal 3 3 2 2 3 6" xfId="7336"/>
    <cellStyle name="Normal 3 3 2 2 3 6 2" xfId="37662"/>
    <cellStyle name="Normal 3 3 2 2 3 6 3" xfId="22438"/>
    <cellStyle name="Normal 3 3 2 2 3 7" xfId="32650"/>
    <cellStyle name="Normal 3 3 2 2 3 8" xfId="17425"/>
    <cellStyle name="Normal 3 3 2 2 4" xfId="2683"/>
    <cellStyle name="Normal 3 3 2 2 4 2" xfId="4373"/>
    <cellStyle name="Normal 3 3 2 2 4 2 2" xfId="14446"/>
    <cellStyle name="Normal 3 3 2 2 4 2 2 2" xfId="44768"/>
    <cellStyle name="Normal 3 3 2 2 4 2 2 3" xfId="29544"/>
    <cellStyle name="Normal 3 3 2 2 4 2 3" xfId="9426"/>
    <cellStyle name="Normal 3 3 2 2 4 2 3 2" xfId="39751"/>
    <cellStyle name="Normal 3 3 2 2 4 2 3 3" xfId="24527"/>
    <cellStyle name="Normal 3 3 2 2 4 2 4" xfId="34738"/>
    <cellStyle name="Normal 3 3 2 2 4 2 5" xfId="19514"/>
    <cellStyle name="Normal 3 3 2 2 4 3" xfId="6065"/>
    <cellStyle name="Normal 3 3 2 2 4 3 2" xfId="16117"/>
    <cellStyle name="Normal 3 3 2 2 4 3 2 2" xfId="46439"/>
    <cellStyle name="Normal 3 3 2 2 4 3 2 3" xfId="31215"/>
    <cellStyle name="Normal 3 3 2 2 4 3 3" xfId="11097"/>
    <cellStyle name="Normal 3 3 2 2 4 3 3 2" xfId="41422"/>
    <cellStyle name="Normal 3 3 2 2 4 3 3 3" xfId="26198"/>
    <cellStyle name="Normal 3 3 2 2 4 3 4" xfId="36409"/>
    <cellStyle name="Normal 3 3 2 2 4 3 5" xfId="21185"/>
    <cellStyle name="Normal 3 3 2 2 4 4" xfId="12775"/>
    <cellStyle name="Normal 3 3 2 2 4 4 2" xfId="43097"/>
    <cellStyle name="Normal 3 3 2 2 4 4 3" xfId="27873"/>
    <cellStyle name="Normal 3 3 2 2 4 5" xfId="7754"/>
    <cellStyle name="Normal 3 3 2 2 4 5 2" xfId="38080"/>
    <cellStyle name="Normal 3 3 2 2 4 5 3" xfId="22856"/>
    <cellStyle name="Normal 3 3 2 2 4 6" xfId="33068"/>
    <cellStyle name="Normal 3 3 2 2 4 7" xfId="17843"/>
    <cellStyle name="Normal 3 3 2 2 5" xfId="3536"/>
    <cellStyle name="Normal 3 3 2 2 5 2" xfId="13610"/>
    <cellStyle name="Normal 3 3 2 2 5 2 2" xfId="43932"/>
    <cellStyle name="Normal 3 3 2 2 5 2 3" xfId="28708"/>
    <cellStyle name="Normal 3 3 2 2 5 3" xfId="8590"/>
    <cellStyle name="Normal 3 3 2 2 5 3 2" xfId="38915"/>
    <cellStyle name="Normal 3 3 2 2 5 3 3" xfId="23691"/>
    <cellStyle name="Normal 3 3 2 2 5 4" xfId="33902"/>
    <cellStyle name="Normal 3 3 2 2 5 5" xfId="18678"/>
    <cellStyle name="Normal 3 3 2 2 6" xfId="5229"/>
    <cellStyle name="Normal 3 3 2 2 6 2" xfId="15281"/>
    <cellStyle name="Normal 3 3 2 2 6 2 2" xfId="45603"/>
    <cellStyle name="Normal 3 3 2 2 6 2 3" xfId="30379"/>
    <cellStyle name="Normal 3 3 2 2 6 3" xfId="10261"/>
    <cellStyle name="Normal 3 3 2 2 6 3 2" xfId="40586"/>
    <cellStyle name="Normal 3 3 2 2 6 3 3" xfId="25362"/>
    <cellStyle name="Normal 3 3 2 2 6 4" xfId="35573"/>
    <cellStyle name="Normal 3 3 2 2 6 5" xfId="20349"/>
    <cellStyle name="Normal 3 3 2 2 7" xfId="11939"/>
    <cellStyle name="Normal 3 3 2 2 7 2" xfId="42261"/>
    <cellStyle name="Normal 3 3 2 2 7 3" xfId="27037"/>
    <cellStyle name="Normal 3 3 2 2 8" xfId="6918"/>
    <cellStyle name="Normal 3 3 2 2 8 2" xfId="37244"/>
    <cellStyle name="Normal 3 3 2 2 8 3" xfId="22020"/>
    <cellStyle name="Normal 3 3 2 2 9" xfId="32232"/>
    <cellStyle name="Normal 3 3 2 3" xfId="1945"/>
    <cellStyle name="Normal 3 3 2 3 2" xfId="2366"/>
    <cellStyle name="Normal 3 3 2 3 2 2" xfId="3205"/>
    <cellStyle name="Normal 3 3 2 3 2 2 2" xfId="4895"/>
    <cellStyle name="Normal 3 3 2 3 2 2 2 2" xfId="14968"/>
    <cellStyle name="Normal 3 3 2 3 2 2 2 2 2" xfId="45290"/>
    <cellStyle name="Normal 3 3 2 3 2 2 2 2 3" xfId="30066"/>
    <cellStyle name="Normal 3 3 2 3 2 2 2 3" xfId="9948"/>
    <cellStyle name="Normal 3 3 2 3 2 2 2 3 2" xfId="40273"/>
    <cellStyle name="Normal 3 3 2 3 2 2 2 3 3" xfId="25049"/>
    <cellStyle name="Normal 3 3 2 3 2 2 2 4" xfId="35260"/>
    <cellStyle name="Normal 3 3 2 3 2 2 2 5" xfId="20036"/>
    <cellStyle name="Normal 3 3 2 3 2 2 3" xfId="6587"/>
    <cellStyle name="Normal 3 3 2 3 2 2 3 2" xfId="16639"/>
    <cellStyle name="Normal 3 3 2 3 2 2 3 2 2" xfId="46961"/>
    <cellStyle name="Normal 3 3 2 3 2 2 3 2 3" xfId="31737"/>
    <cellStyle name="Normal 3 3 2 3 2 2 3 3" xfId="11619"/>
    <cellStyle name="Normal 3 3 2 3 2 2 3 3 2" xfId="41944"/>
    <cellStyle name="Normal 3 3 2 3 2 2 3 3 3" xfId="26720"/>
    <cellStyle name="Normal 3 3 2 3 2 2 3 4" xfId="36931"/>
    <cellStyle name="Normal 3 3 2 3 2 2 3 5" xfId="21707"/>
    <cellStyle name="Normal 3 3 2 3 2 2 4" xfId="13297"/>
    <cellStyle name="Normal 3 3 2 3 2 2 4 2" xfId="43619"/>
    <cellStyle name="Normal 3 3 2 3 2 2 4 3" xfId="28395"/>
    <cellStyle name="Normal 3 3 2 3 2 2 5" xfId="8276"/>
    <cellStyle name="Normal 3 3 2 3 2 2 5 2" xfId="38602"/>
    <cellStyle name="Normal 3 3 2 3 2 2 5 3" xfId="23378"/>
    <cellStyle name="Normal 3 3 2 3 2 2 6" xfId="33590"/>
    <cellStyle name="Normal 3 3 2 3 2 2 7" xfId="18365"/>
    <cellStyle name="Normal 3 3 2 3 2 3" xfId="4058"/>
    <cellStyle name="Normal 3 3 2 3 2 3 2" xfId="14132"/>
    <cellStyle name="Normal 3 3 2 3 2 3 2 2" xfId="44454"/>
    <cellStyle name="Normal 3 3 2 3 2 3 2 3" xfId="29230"/>
    <cellStyle name="Normal 3 3 2 3 2 3 3" xfId="9112"/>
    <cellStyle name="Normal 3 3 2 3 2 3 3 2" xfId="39437"/>
    <cellStyle name="Normal 3 3 2 3 2 3 3 3" xfId="24213"/>
    <cellStyle name="Normal 3 3 2 3 2 3 4" xfId="34424"/>
    <cellStyle name="Normal 3 3 2 3 2 3 5" xfId="19200"/>
    <cellStyle name="Normal 3 3 2 3 2 4" xfId="5751"/>
    <cellStyle name="Normal 3 3 2 3 2 4 2" xfId="15803"/>
    <cellStyle name="Normal 3 3 2 3 2 4 2 2" xfId="46125"/>
    <cellStyle name="Normal 3 3 2 3 2 4 2 3" xfId="30901"/>
    <cellStyle name="Normal 3 3 2 3 2 4 3" xfId="10783"/>
    <cellStyle name="Normal 3 3 2 3 2 4 3 2" xfId="41108"/>
    <cellStyle name="Normal 3 3 2 3 2 4 3 3" xfId="25884"/>
    <cellStyle name="Normal 3 3 2 3 2 4 4" xfId="36095"/>
    <cellStyle name="Normal 3 3 2 3 2 4 5" xfId="20871"/>
    <cellStyle name="Normal 3 3 2 3 2 5" xfId="12461"/>
    <cellStyle name="Normal 3 3 2 3 2 5 2" xfId="42783"/>
    <cellStyle name="Normal 3 3 2 3 2 5 3" xfId="27559"/>
    <cellStyle name="Normal 3 3 2 3 2 6" xfId="7440"/>
    <cellStyle name="Normal 3 3 2 3 2 6 2" xfId="37766"/>
    <cellStyle name="Normal 3 3 2 3 2 6 3" xfId="22542"/>
    <cellStyle name="Normal 3 3 2 3 2 7" xfId="32754"/>
    <cellStyle name="Normal 3 3 2 3 2 8" xfId="17529"/>
    <cellStyle name="Normal 3 3 2 3 3" xfId="2787"/>
    <cellStyle name="Normal 3 3 2 3 3 2" xfId="4477"/>
    <cellStyle name="Normal 3 3 2 3 3 2 2" xfId="14550"/>
    <cellStyle name="Normal 3 3 2 3 3 2 2 2" xfId="44872"/>
    <cellStyle name="Normal 3 3 2 3 3 2 2 3" xfId="29648"/>
    <cellStyle name="Normal 3 3 2 3 3 2 3" xfId="9530"/>
    <cellStyle name="Normal 3 3 2 3 3 2 3 2" xfId="39855"/>
    <cellStyle name="Normal 3 3 2 3 3 2 3 3" xfId="24631"/>
    <cellStyle name="Normal 3 3 2 3 3 2 4" xfId="34842"/>
    <cellStyle name="Normal 3 3 2 3 3 2 5" xfId="19618"/>
    <cellStyle name="Normal 3 3 2 3 3 3" xfId="6169"/>
    <cellStyle name="Normal 3 3 2 3 3 3 2" xfId="16221"/>
    <cellStyle name="Normal 3 3 2 3 3 3 2 2" xfId="46543"/>
    <cellStyle name="Normal 3 3 2 3 3 3 2 3" xfId="31319"/>
    <cellStyle name="Normal 3 3 2 3 3 3 3" xfId="11201"/>
    <cellStyle name="Normal 3 3 2 3 3 3 3 2" xfId="41526"/>
    <cellStyle name="Normal 3 3 2 3 3 3 3 3" xfId="26302"/>
    <cellStyle name="Normal 3 3 2 3 3 3 4" xfId="36513"/>
    <cellStyle name="Normal 3 3 2 3 3 3 5" xfId="21289"/>
    <cellStyle name="Normal 3 3 2 3 3 4" xfId="12879"/>
    <cellStyle name="Normal 3 3 2 3 3 4 2" xfId="43201"/>
    <cellStyle name="Normal 3 3 2 3 3 4 3" xfId="27977"/>
    <cellStyle name="Normal 3 3 2 3 3 5" xfId="7858"/>
    <cellStyle name="Normal 3 3 2 3 3 5 2" xfId="38184"/>
    <cellStyle name="Normal 3 3 2 3 3 5 3" xfId="22960"/>
    <cellStyle name="Normal 3 3 2 3 3 6" xfId="33172"/>
    <cellStyle name="Normal 3 3 2 3 3 7" xfId="17947"/>
    <cellStyle name="Normal 3 3 2 3 4" xfId="3640"/>
    <cellStyle name="Normal 3 3 2 3 4 2" xfId="13714"/>
    <cellStyle name="Normal 3 3 2 3 4 2 2" xfId="44036"/>
    <cellStyle name="Normal 3 3 2 3 4 2 3" xfId="28812"/>
    <cellStyle name="Normal 3 3 2 3 4 3" xfId="8694"/>
    <cellStyle name="Normal 3 3 2 3 4 3 2" xfId="39019"/>
    <cellStyle name="Normal 3 3 2 3 4 3 3" xfId="23795"/>
    <cellStyle name="Normal 3 3 2 3 4 4" xfId="34006"/>
    <cellStyle name="Normal 3 3 2 3 4 5" xfId="18782"/>
    <cellStyle name="Normal 3 3 2 3 5" xfId="5333"/>
    <cellStyle name="Normal 3 3 2 3 5 2" xfId="15385"/>
    <cellStyle name="Normal 3 3 2 3 5 2 2" xfId="45707"/>
    <cellStyle name="Normal 3 3 2 3 5 2 3" xfId="30483"/>
    <cellStyle name="Normal 3 3 2 3 5 3" xfId="10365"/>
    <cellStyle name="Normal 3 3 2 3 5 3 2" xfId="40690"/>
    <cellStyle name="Normal 3 3 2 3 5 3 3" xfId="25466"/>
    <cellStyle name="Normal 3 3 2 3 5 4" xfId="35677"/>
    <cellStyle name="Normal 3 3 2 3 5 5" xfId="20453"/>
    <cellStyle name="Normal 3 3 2 3 6" xfId="12043"/>
    <cellStyle name="Normal 3 3 2 3 6 2" xfId="42365"/>
    <cellStyle name="Normal 3 3 2 3 6 3" xfId="27141"/>
    <cellStyle name="Normal 3 3 2 3 7" xfId="7022"/>
    <cellStyle name="Normal 3 3 2 3 7 2" xfId="37348"/>
    <cellStyle name="Normal 3 3 2 3 7 3" xfId="22124"/>
    <cellStyle name="Normal 3 3 2 3 8" xfId="32336"/>
    <cellStyle name="Normal 3 3 2 3 9" xfId="17111"/>
    <cellStyle name="Normal 3 3 2 4" xfId="2158"/>
    <cellStyle name="Normal 3 3 2 4 2" xfId="2997"/>
    <cellStyle name="Normal 3 3 2 4 2 2" xfId="4687"/>
    <cellStyle name="Normal 3 3 2 4 2 2 2" xfId="14760"/>
    <cellStyle name="Normal 3 3 2 4 2 2 2 2" xfId="45082"/>
    <cellStyle name="Normal 3 3 2 4 2 2 2 3" xfId="29858"/>
    <cellStyle name="Normal 3 3 2 4 2 2 3" xfId="9740"/>
    <cellStyle name="Normal 3 3 2 4 2 2 3 2" xfId="40065"/>
    <cellStyle name="Normal 3 3 2 4 2 2 3 3" xfId="24841"/>
    <cellStyle name="Normal 3 3 2 4 2 2 4" xfId="35052"/>
    <cellStyle name="Normal 3 3 2 4 2 2 5" xfId="19828"/>
    <cellStyle name="Normal 3 3 2 4 2 3" xfId="6379"/>
    <cellStyle name="Normal 3 3 2 4 2 3 2" xfId="16431"/>
    <cellStyle name="Normal 3 3 2 4 2 3 2 2" xfId="46753"/>
    <cellStyle name="Normal 3 3 2 4 2 3 2 3" xfId="31529"/>
    <cellStyle name="Normal 3 3 2 4 2 3 3" xfId="11411"/>
    <cellStyle name="Normal 3 3 2 4 2 3 3 2" xfId="41736"/>
    <cellStyle name="Normal 3 3 2 4 2 3 3 3" xfId="26512"/>
    <cellStyle name="Normal 3 3 2 4 2 3 4" xfId="36723"/>
    <cellStyle name="Normal 3 3 2 4 2 3 5" xfId="21499"/>
    <cellStyle name="Normal 3 3 2 4 2 4" xfId="13089"/>
    <cellStyle name="Normal 3 3 2 4 2 4 2" xfId="43411"/>
    <cellStyle name="Normal 3 3 2 4 2 4 3" xfId="28187"/>
    <cellStyle name="Normal 3 3 2 4 2 5" xfId="8068"/>
    <cellStyle name="Normal 3 3 2 4 2 5 2" xfId="38394"/>
    <cellStyle name="Normal 3 3 2 4 2 5 3" xfId="23170"/>
    <cellStyle name="Normal 3 3 2 4 2 6" xfId="33382"/>
    <cellStyle name="Normal 3 3 2 4 2 7" xfId="18157"/>
    <cellStyle name="Normal 3 3 2 4 3" xfId="3850"/>
    <cellStyle name="Normal 3 3 2 4 3 2" xfId="13924"/>
    <cellStyle name="Normal 3 3 2 4 3 2 2" xfId="44246"/>
    <cellStyle name="Normal 3 3 2 4 3 2 3" xfId="29022"/>
    <cellStyle name="Normal 3 3 2 4 3 3" xfId="8904"/>
    <cellStyle name="Normal 3 3 2 4 3 3 2" xfId="39229"/>
    <cellStyle name="Normal 3 3 2 4 3 3 3" xfId="24005"/>
    <cellStyle name="Normal 3 3 2 4 3 4" xfId="34216"/>
    <cellStyle name="Normal 3 3 2 4 3 5" xfId="18992"/>
    <cellStyle name="Normal 3 3 2 4 4" xfId="5543"/>
    <cellStyle name="Normal 3 3 2 4 4 2" xfId="15595"/>
    <cellStyle name="Normal 3 3 2 4 4 2 2" xfId="45917"/>
    <cellStyle name="Normal 3 3 2 4 4 2 3" xfId="30693"/>
    <cellStyle name="Normal 3 3 2 4 4 3" xfId="10575"/>
    <cellStyle name="Normal 3 3 2 4 4 3 2" xfId="40900"/>
    <cellStyle name="Normal 3 3 2 4 4 3 3" xfId="25676"/>
    <cellStyle name="Normal 3 3 2 4 4 4" xfId="35887"/>
    <cellStyle name="Normal 3 3 2 4 4 5" xfId="20663"/>
    <cellStyle name="Normal 3 3 2 4 5" xfId="12253"/>
    <cellStyle name="Normal 3 3 2 4 5 2" xfId="42575"/>
    <cellStyle name="Normal 3 3 2 4 5 3" xfId="27351"/>
    <cellStyle name="Normal 3 3 2 4 6" xfId="7232"/>
    <cellStyle name="Normal 3 3 2 4 6 2" xfId="37558"/>
    <cellStyle name="Normal 3 3 2 4 6 3" xfId="22334"/>
    <cellStyle name="Normal 3 3 2 4 7" xfId="32546"/>
    <cellStyle name="Normal 3 3 2 4 8" xfId="17321"/>
    <cellStyle name="Normal 3 3 2 5" xfId="2579"/>
    <cellStyle name="Normal 3 3 2 5 2" xfId="4269"/>
    <cellStyle name="Normal 3 3 2 5 2 2" xfId="14342"/>
    <cellStyle name="Normal 3 3 2 5 2 2 2" xfId="44664"/>
    <cellStyle name="Normal 3 3 2 5 2 2 3" xfId="29440"/>
    <cellStyle name="Normal 3 3 2 5 2 3" xfId="9322"/>
    <cellStyle name="Normal 3 3 2 5 2 3 2" xfId="39647"/>
    <cellStyle name="Normal 3 3 2 5 2 3 3" xfId="24423"/>
    <cellStyle name="Normal 3 3 2 5 2 4" xfId="34634"/>
    <cellStyle name="Normal 3 3 2 5 2 5" xfId="19410"/>
    <cellStyle name="Normal 3 3 2 5 3" xfId="5961"/>
    <cellStyle name="Normal 3 3 2 5 3 2" xfId="16013"/>
    <cellStyle name="Normal 3 3 2 5 3 2 2" xfId="46335"/>
    <cellStyle name="Normal 3 3 2 5 3 2 3" xfId="31111"/>
    <cellStyle name="Normal 3 3 2 5 3 3" xfId="10993"/>
    <cellStyle name="Normal 3 3 2 5 3 3 2" xfId="41318"/>
    <cellStyle name="Normal 3 3 2 5 3 3 3" xfId="26094"/>
    <cellStyle name="Normal 3 3 2 5 3 4" xfId="36305"/>
    <cellStyle name="Normal 3 3 2 5 3 5" xfId="21081"/>
    <cellStyle name="Normal 3 3 2 5 4" xfId="12671"/>
    <cellStyle name="Normal 3 3 2 5 4 2" xfId="42993"/>
    <cellStyle name="Normal 3 3 2 5 4 3" xfId="27769"/>
    <cellStyle name="Normal 3 3 2 5 5" xfId="7650"/>
    <cellStyle name="Normal 3 3 2 5 5 2" xfId="37976"/>
    <cellStyle name="Normal 3 3 2 5 5 3" xfId="22752"/>
    <cellStyle name="Normal 3 3 2 5 6" xfId="32964"/>
    <cellStyle name="Normal 3 3 2 5 7" xfId="17739"/>
    <cellStyle name="Normal 3 3 2 6" xfId="3432"/>
    <cellStyle name="Normal 3 3 2 6 2" xfId="13506"/>
    <cellStyle name="Normal 3 3 2 6 2 2" xfId="43828"/>
    <cellStyle name="Normal 3 3 2 6 2 3" xfId="28604"/>
    <cellStyle name="Normal 3 3 2 6 3" xfId="8486"/>
    <cellStyle name="Normal 3 3 2 6 3 2" xfId="38811"/>
    <cellStyle name="Normal 3 3 2 6 3 3" xfId="23587"/>
    <cellStyle name="Normal 3 3 2 6 4" xfId="33798"/>
    <cellStyle name="Normal 3 3 2 6 5" xfId="18574"/>
    <cellStyle name="Normal 3 3 2 7" xfId="5125"/>
    <cellStyle name="Normal 3 3 2 7 2" xfId="15177"/>
    <cellStyle name="Normal 3 3 2 7 2 2" xfId="45499"/>
    <cellStyle name="Normal 3 3 2 7 2 3" xfId="30275"/>
    <cellStyle name="Normal 3 3 2 7 3" xfId="10157"/>
    <cellStyle name="Normal 3 3 2 7 3 2" xfId="40482"/>
    <cellStyle name="Normal 3 3 2 7 3 3" xfId="25258"/>
    <cellStyle name="Normal 3 3 2 7 4" xfId="35469"/>
    <cellStyle name="Normal 3 3 2 7 5" xfId="20245"/>
    <cellStyle name="Normal 3 3 2 8" xfId="11835"/>
    <cellStyle name="Normal 3 3 2 8 2" xfId="42157"/>
    <cellStyle name="Normal 3 3 2 8 3" xfId="26933"/>
    <cellStyle name="Normal 3 3 2 9" xfId="6814"/>
    <cellStyle name="Normal 3 3 2 9 2" xfId="37140"/>
    <cellStyle name="Normal 3 3 2 9 3" xfId="21916"/>
    <cellStyle name="Normal 3 3 3" xfId="1778"/>
    <cellStyle name="Normal 3 3 3 10" xfId="16955"/>
    <cellStyle name="Normal 3 3 3 2" xfId="1997"/>
    <cellStyle name="Normal 3 3 3 2 2" xfId="2418"/>
    <cellStyle name="Normal 3 3 3 2 2 2" xfId="3257"/>
    <cellStyle name="Normal 3 3 3 2 2 2 2" xfId="4947"/>
    <cellStyle name="Normal 3 3 3 2 2 2 2 2" xfId="15020"/>
    <cellStyle name="Normal 3 3 3 2 2 2 2 2 2" xfId="45342"/>
    <cellStyle name="Normal 3 3 3 2 2 2 2 2 3" xfId="30118"/>
    <cellStyle name="Normal 3 3 3 2 2 2 2 3" xfId="10000"/>
    <cellStyle name="Normal 3 3 3 2 2 2 2 3 2" xfId="40325"/>
    <cellStyle name="Normal 3 3 3 2 2 2 2 3 3" xfId="25101"/>
    <cellStyle name="Normal 3 3 3 2 2 2 2 4" xfId="35312"/>
    <cellStyle name="Normal 3 3 3 2 2 2 2 5" xfId="20088"/>
    <cellStyle name="Normal 3 3 3 2 2 2 3" xfId="6639"/>
    <cellStyle name="Normal 3 3 3 2 2 2 3 2" xfId="16691"/>
    <cellStyle name="Normal 3 3 3 2 2 2 3 2 2" xfId="47013"/>
    <cellStyle name="Normal 3 3 3 2 2 2 3 2 3" xfId="31789"/>
    <cellStyle name="Normal 3 3 3 2 2 2 3 3" xfId="11671"/>
    <cellStyle name="Normal 3 3 3 2 2 2 3 3 2" xfId="41996"/>
    <cellStyle name="Normal 3 3 3 2 2 2 3 3 3" xfId="26772"/>
    <cellStyle name="Normal 3 3 3 2 2 2 3 4" xfId="36983"/>
    <cellStyle name="Normal 3 3 3 2 2 2 3 5" xfId="21759"/>
    <cellStyle name="Normal 3 3 3 2 2 2 4" xfId="13349"/>
    <cellStyle name="Normal 3 3 3 2 2 2 4 2" xfId="43671"/>
    <cellStyle name="Normal 3 3 3 2 2 2 4 3" xfId="28447"/>
    <cellStyle name="Normal 3 3 3 2 2 2 5" xfId="8328"/>
    <cellStyle name="Normal 3 3 3 2 2 2 5 2" xfId="38654"/>
    <cellStyle name="Normal 3 3 3 2 2 2 5 3" xfId="23430"/>
    <cellStyle name="Normal 3 3 3 2 2 2 6" xfId="33642"/>
    <cellStyle name="Normal 3 3 3 2 2 2 7" xfId="18417"/>
    <cellStyle name="Normal 3 3 3 2 2 3" xfId="4110"/>
    <cellStyle name="Normal 3 3 3 2 2 3 2" xfId="14184"/>
    <cellStyle name="Normal 3 3 3 2 2 3 2 2" xfId="44506"/>
    <cellStyle name="Normal 3 3 3 2 2 3 2 3" xfId="29282"/>
    <cellStyle name="Normal 3 3 3 2 2 3 3" xfId="9164"/>
    <cellStyle name="Normal 3 3 3 2 2 3 3 2" xfId="39489"/>
    <cellStyle name="Normal 3 3 3 2 2 3 3 3" xfId="24265"/>
    <cellStyle name="Normal 3 3 3 2 2 3 4" xfId="34476"/>
    <cellStyle name="Normal 3 3 3 2 2 3 5" xfId="19252"/>
    <cellStyle name="Normal 3 3 3 2 2 4" xfId="5803"/>
    <cellStyle name="Normal 3 3 3 2 2 4 2" xfId="15855"/>
    <cellStyle name="Normal 3 3 3 2 2 4 2 2" xfId="46177"/>
    <cellStyle name="Normal 3 3 3 2 2 4 2 3" xfId="30953"/>
    <cellStyle name="Normal 3 3 3 2 2 4 3" xfId="10835"/>
    <cellStyle name="Normal 3 3 3 2 2 4 3 2" xfId="41160"/>
    <cellStyle name="Normal 3 3 3 2 2 4 3 3" xfId="25936"/>
    <cellStyle name="Normal 3 3 3 2 2 4 4" xfId="36147"/>
    <cellStyle name="Normal 3 3 3 2 2 4 5" xfId="20923"/>
    <cellStyle name="Normal 3 3 3 2 2 5" xfId="12513"/>
    <cellStyle name="Normal 3 3 3 2 2 5 2" xfId="42835"/>
    <cellStyle name="Normal 3 3 3 2 2 5 3" xfId="27611"/>
    <cellStyle name="Normal 3 3 3 2 2 6" xfId="7492"/>
    <cellStyle name="Normal 3 3 3 2 2 6 2" xfId="37818"/>
    <cellStyle name="Normal 3 3 3 2 2 6 3" xfId="22594"/>
    <cellStyle name="Normal 3 3 3 2 2 7" xfId="32806"/>
    <cellStyle name="Normal 3 3 3 2 2 8" xfId="17581"/>
    <cellStyle name="Normal 3 3 3 2 3" xfId="2839"/>
    <cellStyle name="Normal 3 3 3 2 3 2" xfId="4529"/>
    <cellStyle name="Normal 3 3 3 2 3 2 2" xfId="14602"/>
    <cellStyle name="Normal 3 3 3 2 3 2 2 2" xfId="44924"/>
    <cellStyle name="Normal 3 3 3 2 3 2 2 3" xfId="29700"/>
    <cellStyle name="Normal 3 3 3 2 3 2 3" xfId="9582"/>
    <cellStyle name="Normal 3 3 3 2 3 2 3 2" xfId="39907"/>
    <cellStyle name="Normal 3 3 3 2 3 2 3 3" xfId="24683"/>
    <cellStyle name="Normal 3 3 3 2 3 2 4" xfId="34894"/>
    <cellStyle name="Normal 3 3 3 2 3 2 5" xfId="19670"/>
    <cellStyle name="Normal 3 3 3 2 3 3" xfId="6221"/>
    <cellStyle name="Normal 3 3 3 2 3 3 2" xfId="16273"/>
    <cellStyle name="Normal 3 3 3 2 3 3 2 2" xfId="46595"/>
    <cellStyle name="Normal 3 3 3 2 3 3 2 3" xfId="31371"/>
    <cellStyle name="Normal 3 3 3 2 3 3 3" xfId="11253"/>
    <cellStyle name="Normal 3 3 3 2 3 3 3 2" xfId="41578"/>
    <cellStyle name="Normal 3 3 3 2 3 3 3 3" xfId="26354"/>
    <cellStyle name="Normal 3 3 3 2 3 3 4" xfId="36565"/>
    <cellStyle name="Normal 3 3 3 2 3 3 5" xfId="21341"/>
    <cellStyle name="Normal 3 3 3 2 3 4" xfId="12931"/>
    <cellStyle name="Normal 3 3 3 2 3 4 2" xfId="43253"/>
    <cellStyle name="Normal 3 3 3 2 3 4 3" xfId="28029"/>
    <cellStyle name="Normal 3 3 3 2 3 5" xfId="7910"/>
    <cellStyle name="Normal 3 3 3 2 3 5 2" xfId="38236"/>
    <cellStyle name="Normal 3 3 3 2 3 5 3" xfId="23012"/>
    <cellStyle name="Normal 3 3 3 2 3 6" xfId="33224"/>
    <cellStyle name="Normal 3 3 3 2 3 7" xfId="17999"/>
    <cellStyle name="Normal 3 3 3 2 4" xfId="3692"/>
    <cellStyle name="Normal 3 3 3 2 4 2" xfId="13766"/>
    <cellStyle name="Normal 3 3 3 2 4 2 2" xfId="44088"/>
    <cellStyle name="Normal 3 3 3 2 4 2 3" xfId="28864"/>
    <cellStyle name="Normal 3 3 3 2 4 3" xfId="8746"/>
    <cellStyle name="Normal 3 3 3 2 4 3 2" xfId="39071"/>
    <cellStyle name="Normal 3 3 3 2 4 3 3" xfId="23847"/>
    <cellStyle name="Normal 3 3 3 2 4 4" xfId="34058"/>
    <cellStyle name="Normal 3 3 3 2 4 5" xfId="18834"/>
    <cellStyle name="Normal 3 3 3 2 5" xfId="5385"/>
    <cellStyle name="Normal 3 3 3 2 5 2" xfId="15437"/>
    <cellStyle name="Normal 3 3 3 2 5 2 2" xfId="45759"/>
    <cellStyle name="Normal 3 3 3 2 5 2 3" xfId="30535"/>
    <cellStyle name="Normal 3 3 3 2 5 3" xfId="10417"/>
    <cellStyle name="Normal 3 3 3 2 5 3 2" xfId="40742"/>
    <cellStyle name="Normal 3 3 3 2 5 3 3" xfId="25518"/>
    <cellStyle name="Normal 3 3 3 2 5 4" xfId="35729"/>
    <cellStyle name="Normal 3 3 3 2 5 5" xfId="20505"/>
    <cellStyle name="Normal 3 3 3 2 6" xfId="12095"/>
    <cellStyle name="Normal 3 3 3 2 6 2" xfId="42417"/>
    <cellStyle name="Normal 3 3 3 2 6 3" xfId="27193"/>
    <cellStyle name="Normal 3 3 3 2 7" xfId="7074"/>
    <cellStyle name="Normal 3 3 3 2 7 2" xfId="37400"/>
    <cellStyle name="Normal 3 3 3 2 7 3" xfId="22176"/>
    <cellStyle name="Normal 3 3 3 2 8" xfId="32388"/>
    <cellStyle name="Normal 3 3 3 2 9" xfId="17163"/>
    <cellStyle name="Normal 3 3 3 3" xfId="2210"/>
    <cellStyle name="Normal 3 3 3 3 2" xfId="3049"/>
    <cellStyle name="Normal 3 3 3 3 2 2" xfId="4739"/>
    <cellStyle name="Normal 3 3 3 3 2 2 2" xfId="14812"/>
    <cellStyle name="Normal 3 3 3 3 2 2 2 2" xfId="45134"/>
    <cellStyle name="Normal 3 3 3 3 2 2 2 3" xfId="29910"/>
    <cellStyle name="Normal 3 3 3 3 2 2 3" xfId="9792"/>
    <cellStyle name="Normal 3 3 3 3 2 2 3 2" xfId="40117"/>
    <cellStyle name="Normal 3 3 3 3 2 2 3 3" xfId="24893"/>
    <cellStyle name="Normal 3 3 3 3 2 2 4" xfId="35104"/>
    <cellStyle name="Normal 3 3 3 3 2 2 5" xfId="19880"/>
    <cellStyle name="Normal 3 3 3 3 2 3" xfId="6431"/>
    <cellStyle name="Normal 3 3 3 3 2 3 2" xfId="16483"/>
    <cellStyle name="Normal 3 3 3 3 2 3 2 2" xfId="46805"/>
    <cellStyle name="Normal 3 3 3 3 2 3 2 3" xfId="31581"/>
    <cellStyle name="Normal 3 3 3 3 2 3 3" xfId="11463"/>
    <cellStyle name="Normal 3 3 3 3 2 3 3 2" xfId="41788"/>
    <cellStyle name="Normal 3 3 3 3 2 3 3 3" xfId="26564"/>
    <cellStyle name="Normal 3 3 3 3 2 3 4" xfId="36775"/>
    <cellStyle name="Normal 3 3 3 3 2 3 5" xfId="21551"/>
    <cellStyle name="Normal 3 3 3 3 2 4" xfId="13141"/>
    <cellStyle name="Normal 3 3 3 3 2 4 2" xfId="43463"/>
    <cellStyle name="Normal 3 3 3 3 2 4 3" xfId="28239"/>
    <cellStyle name="Normal 3 3 3 3 2 5" xfId="8120"/>
    <cellStyle name="Normal 3 3 3 3 2 5 2" xfId="38446"/>
    <cellStyle name="Normal 3 3 3 3 2 5 3" xfId="23222"/>
    <cellStyle name="Normal 3 3 3 3 2 6" xfId="33434"/>
    <cellStyle name="Normal 3 3 3 3 2 7" xfId="18209"/>
    <cellStyle name="Normal 3 3 3 3 3" xfId="3902"/>
    <cellStyle name="Normal 3 3 3 3 3 2" xfId="13976"/>
    <cellStyle name="Normal 3 3 3 3 3 2 2" xfId="44298"/>
    <cellStyle name="Normal 3 3 3 3 3 2 3" xfId="29074"/>
    <cellStyle name="Normal 3 3 3 3 3 3" xfId="8956"/>
    <cellStyle name="Normal 3 3 3 3 3 3 2" xfId="39281"/>
    <cellStyle name="Normal 3 3 3 3 3 3 3" xfId="24057"/>
    <cellStyle name="Normal 3 3 3 3 3 4" xfId="34268"/>
    <cellStyle name="Normal 3 3 3 3 3 5" xfId="19044"/>
    <cellStyle name="Normal 3 3 3 3 4" xfId="5595"/>
    <cellStyle name="Normal 3 3 3 3 4 2" xfId="15647"/>
    <cellStyle name="Normal 3 3 3 3 4 2 2" xfId="45969"/>
    <cellStyle name="Normal 3 3 3 3 4 2 3" xfId="30745"/>
    <cellStyle name="Normal 3 3 3 3 4 3" xfId="10627"/>
    <cellStyle name="Normal 3 3 3 3 4 3 2" xfId="40952"/>
    <cellStyle name="Normal 3 3 3 3 4 3 3" xfId="25728"/>
    <cellStyle name="Normal 3 3 3 3 4 4" xfId="35939"/>
    <cellStyle name="Normal 3 3 3 3 4 5" xfId="20715"/>
    <cellStyle name="Normal 3 3 3 3 5" xfId="12305"/>
    <cellStyle name="Normal 3 3 3 3 5 2" xfId="42627"/>
    <cellStyle name="Normal 3 3 3 3 5 3" xfId="27403"/>
    <cellStyle name="Normal 3 3 3 3 6" xfId="7284"/>
    <cellStyle name="Normal 3 3 3 3 6 2" xfId="37610"/>
    <cellStyle name="Normal 3 3 3 3 6 3" xfId="22386"/>
    <cellStyle name="Normal 3 3 3 3 7" xfId="32598"/>
    <cellStyle name="Normal 3 3 3 3 8" xfId="17373"/>
    <cellStyle name="Normal 3 3 3 4" xfId="2631"/>
    <cellStyle name="Normal 3 3 3 4 2" xfId="4321"/>
    <cellStyle name="Normal 3 3 3 4 2 2" xfId="14394"/>
    <cellStyle name="Normal 3 3 3 4 2 2 2" xfId="44716"/>
    <cellStyle name="Normal 3 3 3 4 2 2 3" xfId="29492"/>
    <cellStyle name="Normal 3 3 3 4 2 3" xfId="9374"/>
    <cellStyle name="Normal 3 3 3 4 2 3 2" xfId="39699"/>
    <cellStyle name="Normal 3 3 3 4 2 3 3" xfId="24475"/>
    <cellStyle name="Normal 3 3 3 4 2 4" xfId="34686"/>
    <cellStyle name="Normal 3 3 3 4 2 5" xfId="19462"/>
    <cellStyle name="Normal 3 3 3 4 3" xfId="6013"/>
    <cellStyle name="Normal 3 3 3 4 3 2" xfId="16065"/>
    <cellStyle name="Normal 3 3 3 4 3 2 2" xfId="46387"/>
    <cellStyle name="Normal 3 3 3 4 3 2 3" xfId="31163"/>
    <cellStyle name="Normal 3 3 3 4 3 3" xfId="11045"/>
    <cellStyle name="Normal 3 3 3 4 3 3 2" xfId="41370"/>
    <cellStyle name="Normal 3 3 3 4 3 3 3" xfId="26146"/>
    <cellStyle name="Normal 3 3 3 4 3 4" xfId="36357"/>
    <cellStyle name="Normal 3 3 3 4 3 5" xfId="21133"/>
    <cellStyle name="Normal 3 3 3 4 4" xfId="12723"/>
    <cellStyle name="Normal 3 3 3 4 4 2" xfId="43045"/>
    <cellStyle name="Normal 3 3 3 4 4 3" xfId="27821"/>
    <cellStyle name="Normal 3 3 3 4 5" xfId="7702"/>
    <cellStyle name="Normal 3 3 3 4 5 2" xfId="38028"/>
    <cellStyle name="Normal 3 3 3 4 5 3" xfId="22804"/>
    <cellStyle name="Normal 3 3 3 4 6" xfId="33016"/>
    <cellStyle name="Normal 3 3 3 4 7" xfId="17791"/>
    <cellStyle name="Normal 3 3 3 5" xfId="3484"/>
    <cellStyle name="Normal 3 3 3 5 2" xfId="13558"/>
    <cellStyle name="Normal 3 3 3 5 2 2" xfId="43880"/>
    <cellStyle name="Normal 3 3 3 5 2 3" xfId="28656"/>
    <cellStyle name="Normal 3 3 3 5 3" xfId="8538"/>
    <cellStyle name="Normal 3 3 3 5 3 2" xfId="38863"/>
    <cellStyle name="Normal 3 3 3 5 3 3" xfId="23639"/>
    <cellStyle name="Normal 3 3 3 5 4" xfId="33850"/>
    <cellStyle name="Normal 3 3 3 5 5" xfId="18626"/>
    <cellStyle name="Normal 3 3 3 6" xfId="5177"/>
    <cellStyle name="Normal 3 3 3 6 2" xfId="15229"/>
    <cellStyle name="Normal 3 3 3 6 2 2" xfId="45551"/>
    <cellStyle name="Normal 3 3 3 6 2 3" xfId="30327"/>
    <cellStyle name="Normal 3 3 3 6 3" xfId="10209"/>
    <cellStyle name="Normal 3 3 3 6 3 2" xfId="40534"/>
    <cellStyle name="Normal 3 3 3 6 3 3" xfId="25310"/>
    <cellStyle name="Normal 3 3 3 6 4" xfId="35521"/>
    <cellStyle name="Normal 3 3 3 6 5" xfId="20297"/>
    <cellStyle name="Normal 3 3 3 7" xfId="11887"/>
    <cellStyle name="Normal 3 3 3 7 2" xfId="42209"/>
    <cellStyle name="Normal 3 3 3 7 3" xfId="26985"/>
    <cellStyle name="Normal 3 3 3 8" xfId="6866"/>
    <cellStyle name="Normal 3 3 3 8 2" xfId="37192"/>
    <cellStyle name="Normal 3 3 3 8 3" xfId="21968"/>
    <cellStyle name="Normal 3 3 3 9" xfId="32181"/>
    <cellStyle name="Normal 3 3 4" xfId="1891"/>
    <cellStyle name="Normal 3 3 4 2" xfId="2314"/>
    <cellStyle name="Normal 3 3 4 2 2" xfId="3153"/>
    <cellStyle name="Normal 3 3 4 2 2 2" xfId="4843"/>
    <cellStyle name="Normal 3 3 4 2 2 2 2" xfId="14916"/>
    <cellStyle name="Normal 3 3 4 2 2 2 2 2" xfId="45238"/>
    <cellStyle name="Normal 3 3 4 2 2 2 2 3" xfId="30014"/>
    <cellStyle name="Normal 3 3 4 2 2 2 3" xfId="9896"/>
    <cellStyle name="Normal 3 3 4 2 2 2 3 2" xfId="40221"/>
    <cellStyle name="Normal 3 3 4 2 2 2 3 3" xfId="24997"/>
    <cellStyle name="Normal 3 3 4 2 2 2 4" xfId="35208"/>
    <cellStyle name="Normal 3 3 4 2 2 2 5" xfId="19984"/>
    <cellStyle name="Normal 3 3 4 2 2 3" xfId="6535"/>
    <cellStyle name="Normal 3 3 4 2 2 3 2" xfId="16587"/>
    <cellStyle name="Normal 3 3 4 2 2 3 2 2" xfId="46909"/>
    <cellStyle name="Normal 3 3 4 2 2 3 2 3" xfId="31685"/>
    <cellStyle name="Normal 3 3 4 2 2 3 3" xfId="11567"/>
    <cellStyle name="Normal 3 3 4 2 2 3 3 2" xfId="41892"/>
    <cellStyle name="Normal 3 3 4 2 2 3 3 3" xfId="26668"/>
    <cellStyle name="Normal 3 3 4 2 2 3 4" xfId="36879"/>
    <cellStyle name="Normal 3 3 4 2 2 3 5" xfId="21655"/>
    <cellStyle name="Normal 3 3 4 2 2 4" xfId="13245"/>
    <cellStyle name="Normal 3 3 4 2 2 4 2" xfId="43567"/>
    <cellStyle name="Normal 3 3 4 2 2 4 3" xfId="28343"/>
    <cellStyle name="Normal 3 3 4 2 2 5" xfId="8224"/>
    <cellStyle name="Normal 3 3 4 2 2 5 2" xfId="38550"/>
    <cellStyle name="Normal 3 3 4 2 2 5 3" xfId="23326"/>
    <cellStyle name="Normal 3 3 4 2 2 6" xfId="33538"/>
    <cellStyle name="Normal 3 3 4 2 2 7" xfId="18313"/>
    <cellStyle name="Normal 3 3 4 2 3" xfId="4006"/>
    <cellStyle name="Normal 3 3 4 2 3 2" xfId="14080"/>
    <cellStyle name="Normal 3 3 4 2 3 2 2" xfId="44402"/>
    <cellStyle name="Normal 3 3 4 2 3 2 3" xfId="29178"/>
    <cellStyle name="Normal 3 3 4 2 3 3" xfId="9060"/>
    <cellStyle name="Normal 3 3 4 2 3 3 2" xfId="39385"/>
    <cellStyle name="Normal 3 3 4 2 3 3 3" xfId="24161"/>
    <cellStyle name="Normal 3 3 4 2 3 4" xfId="34372"/>
    <cellStyle name="Normal 3 3 4 2 3 5" xfId="19148"/>
    <cellStyle name="Normal 3 3 4 2 4" xfId="5699"/>
    <cellStyle name="Normal 3 3 4 2 4 2" xfId="15751"/>
    <cellStyle name="Normal 3 3 4 2 4 2 2" xfId="46073"/>
    <cellStyle name="Normal 3 3 4 2 4 2 3" xfId="30849"/>
    <cellStyle name="Normal 3 3 4 2 4 3" xfId="10731"/>
    <cellStyle name="Normal 3 3 4 2 4 3 2" xfId="41056"/>
    <cellStyle name="Normal 3 3 4 2 4 3 3" xfId="25832"/>
    <cellStyle name="Normal 3 3 4 2 4 4" xfId="36043"/>
    <cellStyle name="Normal 3 3 4 2 4 5" xfId="20819"/>
    <cellStyle name="Normal 3 3 4 2 5" xfId="12409"/>
    <cellStyle name="Normal 3 3 4 2 5 2" xfId="42731"/>
    <cellStyle name="Normal 3 3 4 2 5 3" xfId="27507"/>
    <cellStyle name="Normal 3 3 4 2 6" xfId="7388"/>
    <cellStyle name="Normal 3 3 4 2 6 2" xfId="37714"/>
    <cellStyle name="Normal 3 3 4 2 6 3" xfId="22490"/>
    <cellStyle name="Normal 3 3 4 2 7" xfId="32702"/>
    <cellStyle name="Normal 3 3 4 2 8" xfId="17477"/>
    <cellStyle name="Normal 3 3 4 3" xfId="2735"/>
    <cellStyle name="Normal 3 3 4 3 2" xfId="4425"/>
    <cellStyle name="Normal 3 3 4 3 2 2" xfId="14498"/>
    <cellStyle name="Normal 3 3 4 3 2 2 2" xfId="44820"/>
    <cellStyle name="Normal 3 3 4 3 2 2 3" xfId="29596"/>
    <cellStyle name="Normal 3 3 4 3 2 3" xfId="9478"/>
    <cellStyle name="Normal 3 3 4 3 2 3 2" xfId="39803"/>
    <cellStyle name="Normal 3 3 4 3 2 3 3" xfId="24579"/>
    <cellStyle name="Normal 3 3 4 3 2 4" xfId="34790"/>
    <cellStyle name="Normal 3 3 4 3 2 5" xfId="19566"/>
    <cellStyle name="Normal 3 3 4 3 3" xfId="6117"/>
    <cellStyle name="Normal 3 3 4 3 3 2" xfId="16169"/>
    <cellStyle name="Normal 3 3 4 3 3 2 2" xfId="46491"/>
    <cellStyle name="Normal 3 3 4 3 3 2 3" xfId="31267"/>
    <cellStyle name="Normal 3 3 4 3 3 3" xfId="11149"/>
    <cellStyle name="Normal 3 3 4 3 3 3 2" xfId="41474"/>
    <cellStyle name="Normal 3 3 4 3 3 3 3" xfId="26250"/>
    <cellStyle name="Normal 3 3 4 3 3 4" xfId="36461"/>
    <cellStyle name="Normal 3 3 4 3 3 5" xfId="21237"/>
    <cellStyle name="Normal 3 3 4 3 4" xfId="12827"/>
    <cellStyle name="Normal 3 3 4 3 4 2" xfId="43149"/>
    <cellStyle name="Normal 3 3 4 3 4 3" xfId="27925"/>
    <cellStyle name="Normal 3 3 4 3 5" xfId="7806"/>
    <cellStyle name="Normal 3 3 4 3 5 2" xfId="38132"/>
    <cellStyle name="Normal 3 3 4 3 5 3" xfId="22908"/>
    <cellStyle name="Normal 3 3 4 3 6" xfId="33120"/>
    <cellStyle name="Normal 3 3 4 3 7" xfId="17895"/>
    <cellStyle name="Normal 3 3 4 4" xfId="3588"/>
    <cellStyle name="Normal 3 3 4 4 2" xfId="13662"/>
    <cellStyle name="Normal 3 3 4 4 2 2" xfId="43984"/>
    <cellStyle name="Normal 3 3 4 4 2 3" xfId="28760"/>
    <cellStyle name="Normal 3 3 4 4 3" xfId="8642"/>
    <cellStyle name="Normal 3 3 4 4 3 2" xfId="38967"/>
    <cellStyle name="Normal 3 3 4 4 3 3" xfId="23743"/>
    <cellStyle name="Normal 3 3 4 4 4" xfId="33954"/>
    <cellStyle name="Normal 3 3 4 4 5" xfId="18730"/>
    <cellStyle name="Normal 3 3 4 5" xfId="5281"/>
    <cellStyle name="Normal 3 3 4 5 2" xfId="15333"/>
    <cellStyle name="Normal 3 3 4 5 2 2" xfId="45655"/>
    <cellStyle name="Normal 3 3 4 5 2 3" xfId="30431"/>
    <cellStyle name="Normal 3 3 4 5 3" xfId="10313"/>
    <cellStyle name="Normal 3 3 4 5 3 2" xfId="40638"/>
    <cellStyle name="Normal 3 3 4 5 3 3" xfId="25414"/>
    <cellStyle name="Normal 3 3 4 5 4" xfId="35625"/>
    <cellStyle name="Normal 3 3 4 5 5" xfId="20401"/>
    <cellStyle name="Normal 3 3 4 6" xfId="11991"/>
    <cellStyle name="Normal 3 3 4 6 2" xfId="42313"/>
    <cellStyle name="Normal 3 3 4 6 3" xfId="27089"/>
    <cellStyle name="Normal 3 3 4 7" xfId="6970"/>
    <cellStyle name="Normal 3 3 4 7 2" xfId="37296"/>
    <cellStyle name="Normal 3 3 4 7 3" xfId="22072"/>
    <cellStyle name="Normal 3 3 4 8" xfId="32284"/>
    <cellStyle name="Normal 3 3 4 9" xfId="17059"/>
    <cellStyle name="Normal 3 3 5" xfId="2104"/>
    <cellStyle name="Normal 3 3 5 2" xfId="2945"/>
    <cellStyle name="Normal 3 3 5 2 2" xfId="4635"/>
    <cellStyle name="Normal 3 3 5 2 2 2" xfId="14708"/>
    <cellStyle name="Normal 3 3 5 2 2 2 2" xfId="45030"/>
    <cellStyle name="Normal 3 3 5 2 2 2 3" xfId="29806"/>
    <cellStyle name="Normal 3 3 5 2 2 3" xfId="9688"/>
    <cellStyle name="Normal 3 3 5 2 2 3 2" xfId="40013"/>
    <cellStyle name="Normal 3 3 5 2 2 3 3" xfId="24789"/>
    <cellStyle name="Normal 3 3 5 2 2 4" xfId="35000"/>
    <cellStyle name="Normal 3 3 5 2 2 5" xfId="19776"/>
    <cellStyle name="Normal 3 3 5 2 3" xfId="6327"/>
    <cellStyle name="Normal 3 3 5 2 3 2" xfId="16379"/>
    <cellStyle name="Normal 3 3 5 2 3 2 2" xfId="46701"/>
    <cellStyle name="Normal 3 3 5 2 3 2 3" xfId="31477"/>
    <cellStyle name="Normal 3 3 5 2 3 3" xfId="11359"/>
    <cellStyle name="Normal 3 3 5 2 3 3 2" xfId="41684"/>
    <cellStyle name="Normal 3 3 5 2 3 3 3" xfId="26460"/>
    <cellStyle name="Normal 3 3 5 2 3 4" xfId="36671"/>
    <cellStyle name="Normal 3 3 5 2 3 5" xfId="21447"/>
    <cellStyle name="Normal 3 3 5 2 4" xfId="13037"/>
    <cellStyle name="Normal 3 3 5 2 4 2" xfId="43359"/>
    <cellStyle name="Normal 3 3 5 2 4 3" xfId="28135"/>
    <cellStyle name="Normal 3 3 5 2 5" xfId="8016"/>
    <cellStyle name="Normal 3 3 5 2 5 2" xfId="38342"/>
    <cellStyle name="Normal 3 3 5 2 5 3" xfId="23118"/>
    <cellStyle name="Normal 3 3 5 2 6" xfId="33330"/>
    <cellStyle name="Normal 3 3 5 2 7" xfId="18105"/>
    <cellStyle name="Normal 3 3 5 3" xfId="3798"/>
    <cellStyle name="Normal 3 3 5 3 2" xfId="13872"/>
    <cellStyle name="Normal 3 3 5 3 2 2" xfId="44194"/>
    <cellStyle name="Normal 3 3 5 3 2 3" xfId="28970"/>
    <cellStyle name="Normal 3 3 5 3 3" xfId="8852"/>
    <cellStyle name="Normal 3 3 5 3 3 2" xfId="39177"/>
    <cellStyle name="Normal 3 3 5 3 3 3" xfId="23953"/>
    <cellStyle name="Normal 3 3 5 3 4" xfId="34164"/>
    <cellStyle name="Normal 3 3 5 3 5" xfId="18940"/>
    <cellStyle name="Normal 3 3 5 4" xfId="5491"/>
    <cellStyle name="Normal 3 3 5 4 2" xfId="15543"/>
    <cellStyle name="Normal 3 3 5 4 2 2" xfId="45865"/>
    <cellStyle name="Normal 3 3 5 4 2 3" xfId="30641"/>
    <cellStyle name="Normal 3 3 5 4 3" xfId="10523"/>
    <cellStyle name="Normal 3 3 5 4 3 2" xfId="40848"/>
    <cellStyle name="Normal 3 3 5 4 3 3" xfId="25624"/>
    <cellStyle name="Normal 3 3 5 4 4" xfId="35835"/>
    <cellStyle name="Normal 3 3 5 4 5" xfId="20611"/>
    <cellStyle name="Normal 3 3 5 5" xfId="12201"/>
    <cellStyle name="Normal 3 3 5 5 2" xfId="42523"/>
    <cellStyle name="Normal 3 3 5 5 3" xfId="27299"/>
    <cellStyle name="Normal 3 3 5 6" xfId="7180"/>
    <cellStyle name="Normal 3 3 5 6 2" xfId="37506"/>
    <cellStyle name="Normal 3 3 5 6 3" xfId="22282"/>
    <cellStyle name="Normal 3 3 5 7" xfId="32494"/>
    <cellStyle name="Normal 3 3 5 8" xfId="17269"/>
    <cellStyle name="Normal 3 3 6" xfId="2525"/>
    <cellStyle name="Normal 3 3 6 2" xfId="4217"/>
    <cellStyle name="Normal 3 3 6 2 2" xfId="14290"/>
    <cellStyle name="Normal 3 3 6 2 2 2" xfId="44612"/>
    <cellStyle name="Normal 3 3 6 2 2 3" xfId="29388"/>
    <cellStyle name="Normal 3 3 6 2 3" xfId="9270"/>
    <cellStyle name="Normal 3 3 6 2 3 2" xfId="39595"/>
    <cellStyle name="Normal 3 3 6 2 3 3" xfId="24371"/>
    <cellStyle name="Normal 3 3 6 2 4" xfId="34582"/>
    <cellStyle name="Normal 3 3 6 2 5" xfId="19358"/>
    <cellStyle name="Normal 3 3 6 3" xfId="5909"/>
    <cellStyle name="Normal 3 3 6 3 2" xfId="15961"/>
    <cellStyle name="Normal 3 3 6 3 2 2" xfId="46283"/>
    <cellStyle name="Normal 3 3 6 3 2 3" xfId="31059"/>
    <cellStyle name="Normal 3 3 6 3 3" xfId="10941"/>
    <cellStyle name="Normal 3 3 6 3 3 2" xfId="41266"/>
    <cellStyle name="Normal 3 3 6 3 3 3" xfId="26042"/>
    <cellStyle name="Normal 3 3 6 3 4" xfId="36253"/>
    <cellStyle name="Normal 3 3 6 3 5" xfId="21029"/>
    <cellStyle name="Normal 3 3 6 4" xfId="12619"/>
    <cellStyle name="Normal 3 3 6 4 2" xfId="42941"/>
    <cellStyle name="Normal 3 3 6 4 3" xfId="27717"/>
    <cellStyle name="Normal 3 3 6 5" xfId="7598"/>
    <cellStyle name="Normal 3 3 6 5 2" xfId="37924"/>
    <cellStyle name="Normal 3 3 6 5 3" xfId="22700"/>
    <cellStyle name="Normal 3 3 6 6" xfId="32912"/>
    <cellStyle name="Normal 3 3 6 7" xfId="17687"/>
    <cellStyle name="Normal 3 3 7" xfId="3376"/>
    <cellStyle name="Normal 3 3 7 2" xfId="13454"/>
    <cellStyle name="Normal 3 3 7 2 2" xfId="43776"/>
    <cellStyle name="Normal 3 3 7 2 3" xfId="28552"/>
    <cellStyle name="Normal 3 3 7 3" xfId="8434"/>
    <cellStyle name="Normal 3 3 7 3 2" xfId="38759"/>
    <cellStyle name="Normal 3 3 7 3 3" xfId="23535"/>
    <cellStyle name="Normal 3 3 7 4" xfId="33746"/>
    <cellStyle name="Normal 3 3 7 5" xfId="18522"/>
    <cellStyle name="Normal 3 3 8" xfId="5070"/>
    <cellStyle name="Normal 3 3 8 2" xfId="15125"/>
    <cellStyle name="Normal 3 3 8 2 2" xfId="45447"/>
    <cellStyle name="Normal 3 3 8 2 3" xfId="30223"/>
    <cellStyle name="Normal 3 3 8 3" xfId="10105"/>
    <cellStyle name="Normal 3 3 8 3 2" xfId="40430"/>
    <cellStyle name="Normal 3 3 8 3 3" xfId="25206"/>
    <cellStyle name="Normal 3 3 8 4" xfId="35417"/>
    <cellStyle name="Normal 3 3 8 5" xfId="20193"/>
    <cellStyle name="Normal 3 3 9" xfId="11781"/>
    <cellStyle name="Normal 3 3 9 2" xfId="42105"/>
    <cellStyle name="Normal 3 3 9 3" xfId="26881"/>
    <cellStyle name="Normal 3 4" xfId="1108"/>
    <cellStyle name="Normal 3 5" xfId="31953"/>
    <cellStyle name="Normal 3 6" xfId="951"/>
    <cellStyle name="Normal 3 7" xfId="410"/>
    <cellStyle name="Normal 3 8" xfId="47395"/>
    <cellStyle name="Normal 3 9" xfId="47409"/>
    <cellStyle name="Normal 30" xfId="953"/>
    <cellStyle name="Normal 30 2" xfId="954"/>
    <cellStyle name="Normal 30 3" xfId="1432"/>
    <cellStyle name="Normal 30 3 10" xfId="6761"/>
    <cellStyle name="Normal 30 3 10 2" xfId="37089"/>
    <cellStyle name="Normal 30 3 10 3" xfId="21865"/>
    <cellStyle name="Normal 30 3 11" xfId="32080"/>
    <cellStyle name="Normal 30 3 12" xfId="16850"/>
    <cellStyle name="Normal 30 3 2" xfId="1725"/>
    <cellStyle name="Normal 30 3 2 10" xfId="32132"/>
    <cellStyle name="Normal 30 3 2 11" xfId="16904"/>
    <cellStyle name="Normal 30 3 2 2" xfId="1833"/>
    <cellStyle name="Normal 30 3 2 2 10" xfId="17008"/>
    <cellStyle name="Normal 30 3 2 2 2" xfId="2050"/>
    <cellStyle name="Normal 30 3 2 2 2 2" xfId="2471"/>
    <cellStyle name="Normal 30 3 2 2 2 2 2" xfId="3310"/>
    <cellStyle name="Normal 30 3 2 2 2 2 2 2" xfId="5000"/>
    <cellStyle name="Normal 30 3 2 2 2 2 2 2 2" xfId="15073"/>
    <cellStyle name="Normal 30 3 2 2 2 2 2 2 2 2" xfId="45395"/>
    <cellStyle name="Normal 30 3 2 2 2 2 2 2 2 3" xfId="30171"/>
    <cellStyle name="Normal 30 3 2 2 2 2 2 2 3" xfId="10053"/>
    <cellStyle name="Normal 30 3 2 2 2 2 2 2 3 2" xfId="40378"/>
    <cellStyle name="Normal 30 3 2 2 2 2 2 2 3 3" xfId="25154"/>
    <cellStyle name="Normal 30 3 2 2 2 2 2 2 4" xfId="35365"/>
    <cellStyle name="Normal 30 3 2 2 2 2 2 2 5" xfId="20141"/>
    <cellStyle name="Normal 30 3 2 2 2 2 2 3" xfId="6692"/>
    <cellStyle name="Normal 30 3 2 2 2 2 2 3 2" xfId="16744"/>
    <cellStyle name="Normal 30 3 2 2 2 2 2 3 2 2" xfId="47066"/>
    <cellStyle name="Normal 30 3 2 2 2 2 2 3 2 3" xfId="31842"/>
    <cellStyle name="Normal 30 3 2 2 2 2 2 3 3" xfId="11724"/>
    <cellStyle name="Normal 30 3 2 2 2 2 2 3 3 2" xfId="42049"/>
    <cellStyle name="Normal 30 3 2 2 2 2 2 3 3 3" xfId="26825"/>
    <cellStyle name="Normal 30 3 2 2 2 2 2 3 4" xfId="37036"/>
    <cellStyle name="Normal 30 3 2 2 2 2 2 3 5" xfId="21812"/>
    <cellStyle name="Normal 30 3 2 2 2 2 2 4" xfId="13402"/>
    <cellStyle name="Normal 30 3 2 2 2 2 2 4 2" xfId="43724"/>
    <cellStyle name="Normal 30 3 2 2 2 2 2 4 3" xfId="28500"/>
    <cellStyle name="Normal 30 3 2 2 2 2 2 5" xfId="8381"/>
    <cellStyle name="Normal 30 3 2 2 2 2 2 5 2" xfId="38707"/>
    <cellStyle name="Normal 30 3 2 2 2 2 2 5 3" xfId="23483"/>
    <cellStyle name="Normal 30 3 2 2 2 2 2 6" xfId="33695"/>
    <cellStyle name="Normal 30 3 2 2 2 2 2 7" xfId="18470"/>
    <cellStyle name="Normal 30 3 2 2 2 2 3" xfId="4163"/>
    <cellStyle name="Normal 30 3 2 2 2 2 3 2" xfId="14237"/>
    <cellStyle name="Normal 30 3 2 2 2 2 3 2 2" xfId="44559"/>
    <cellStyle name="Normal 30 3 2 2 2 2 3 2 3" xfId="29335"/>
    <cellStyle name="Normal 30 3 2 2 2 2 3 3" xfId="9217"/>
    <cellStyle name="Normal 30 3 2 2 2 2 3 3 2" xfId="39542"/>
    <cellStyle name="Normal 30 3 2 2 2 2 3 3 3" xfId="24318"/>
    <cellStyle name="Normal 30 3 2 2 2 2 3 4" xfId="34529"/>
    <cellStyle name="Normal 30 3 2 2 2 2 3 5" xfId="19305"/>
    <cellStyle name="Normal 30 3 2 2 2 2 4" xfId="5856"/>
    <cellStyle name="Normal 30 3 2 2 2 2 4 2" xfId="15908"/>
    <cellStyle name="Normal 30 3 2 2 2 2 4 2 2" xfId="46230"/>
    <cellStyle name="Normal 30 3 2 2 2 2 4 2 3" xfId="31006"/>
    <cellStyle name="Normal 30 3 2 2 2 2 4 3" xfId="10888"/>
    <cellStyle name="Normal 30 3 2 2 2 2 4 3 2" xfId="41213"/>
    <cellStyle name="Normal 30 3 2 2 2 2 4 3 3" xfId="25989"/>
    <cellStyle name="Normal 30 3 2 2 2 2 4 4" xfId="36200"/>
    <cellStyle name="Normal 30 3 2 2 2 2 4 5" xfId="20976"/>
    <cellStyle name="Normal 30 3 2 2 2 2 5" xfId="12566"/>
    <cellStyle name="Normal 30 3 2 2 2 2 5 2" xfId="42888"/>
    <cellStyle name="Normal 30 3 2 2 2 2 5 3" xfId="27664"/>
    <cellStyle name="Normal 30 3 2 2 2 2 6" xfId="7545"/>
    <cellStyle name="Normal 30 3 2 2 2 2 6 2" xfId="37871"/>
    <cellStyle name="Normal 30 3 2 2 2 2 6 3" xfId="22647"/>
    <cellStyle name="Normal 30 3 2 2 2 2 7" xfId="32859"/>
    <cellStyle name="Normal 30 3 2 2 2 2 8" xfId="17634"/>
    <cellStyle name="Normal 30 3 2 2 2 3" xfId="2892"/>
    <cellStyle name="Normal 30 3 2 2 2 3 2" xfId="4582"/>
    <cellStyle name="Normal 30 3 2 2 2 3 2 2" xfId="14655"/>
    <cellStyle name="Normal 30 3 2 2 2 3 2 2 2" xfId="44977"/>
    <cellStyle name="Normal 30 3 2 2 2 3 2 2 3" xfId="29753"/>
    <cellStyle name="Normal 30 3 2 2 2 3 2 3" xfId="9635"/>
    <cellStyle name="Normal 30 3 2 2 2 3 2 3 2" xfId="39960"/>
    <cellStyle name="Normal 30 3 2 2 2 3 2 3 3" xfId="24736"/>
    <cellStyle name="Normal 30 3 2 2 2 3 2 4" xfId="34947"/>
    <cellStyle name="Normal 30 3 2 2 2 3 2 5" xfId="19723"/>
    <cellStyle name="Normal 30 3 2 2 2 3 3" xfId="6274"/>
    <cellStyle name="Normal 30 3 2 2 2 3 3 2" xfId="16326"/>
    <cellStyle name="Normal 30 3 2 2 2 3 3 2 2" xfId="46648"/>
    <cellStyle name="Normal 30 3 2 2 2 3 3 2 3" xfId="31424"/>
    <cellStyle name="Normal 30 3 2 2 2 3 3 3" xfId="11306"/>
    <cellStyle name="Normal 30 3 2 2 2 3 3 3 2" xfId="41631"/>
    <cellStyle name="Normal 30 3 2 2 2 3 3 3 3" xfId="26407"/>
    <cellStyle name="Normal 30 3 2 2 2 3 3 4" xfId="36618"/>
    <cellStyle name="Normal 30 3 2 2 2 3 3 5" xfId="21394"/>
    <cellStyle name="Normal 30 3 2 2 2 3 4" xfId="12984"/>
    <cellStyle name="Normal 30 3 2 2 2 3 4 2" xfId="43306"/>
    <cellStyle name="Normal 30 3 2 2 2 3 4 3" xfId="28082"/>
    <cellStyle name="Normal 30 3 2 2 2 3 5" xfId="7963"/>
    <cellStyle name="Normal 30 3 2 2 2 3 5 2" xfId="38289"/>
    <cellStyle name="Normal 30 3 2 2 2 3 5 3" xfId="23065"/>
    <cellStyle name="Normal 30 3 2 2 2 3 6" xfId="33277"/>
    <cellStyle name="Normal 30 3 2 2 2 3 7" xfId="18052"/>
    <cellStyle name="Normal 30 3 2 2 2 4" xfId="3745"/>
    <cellStyle name="Normal 30 3 2 2 2 4 2" xfId="13819"/>
    <cellStyle name="Normal 30 3 2 2 2 4 2 2" xfId="44141"/>
    <cellStyle name="Normal 30 3 2 2 2 4 2 3" xfId="28917"/>
    <cellStyle name="Normal 30 3 2 2 2 4 3" xfId="8799"/>
    <cellStyle name="Normal 30 3 2 2 2 4 3 2" xfId="39124"/>
    <cellStyle name="Normal 30 3 2 2 2 4 3 3" xfId="23900"/>
    <cellStyle name="Normal 30 3 2 2 2 4 4" xfId="34111"/>
    <cellStyle name="Normal 30 3 2 2 2 4 5" xfId="18887"/>
    <cellStyle name="Normal 30 3 2 2 2 5" xfId="5438"/>
    <cellStyle name="Normal 30 3 2 2 2 5 2" xfId="15490"/>
    <cellStyle name="Normal 30 3 2 2 2 5 2 2" xfId="45812"/>
    <cellStyle name="Normal 30 3 2 2 2 5 2 3" xfId="30588"/>
    <cellStyle name="Normal 30 3 2 2 2 5 3" xfId="10470"/>
    <cellStyle name="Normal 30 3 2 2 2 5 3 2" xfId="40795"/>
    <cellStyle name="Normal 30 3 2 2 2 5 3 3" xfId="25571"/>
    <cellStyle name="Normal 30 3 2 2 2 5 4" xfId="35782"/>
    <cellStyle name="Normal 30 3 2 2 2 5 5" xfId="20558"/>
    <cellStyle name="Normal 30 3 2 2 2 6" xfId="12148"/>
    <cellStyle name="Normal 30 3 2 2 2 6 2" xfId="42470"/>
    <cellStyle name="Normal 30 3 2 2 2 6 3" xfId="27246"/>
    <cellStyle name="Normal 30 3 2 2 2 7" xfId="7127"/>
    <cellStyle name="Normal 30 3 2 2 2 7 2" xfId="37453"/>
    <cellStyle name="Normal 30 3 2 2 2 7 3" xfId="22229"/>
    <cellStyle name="Normal 30 3 2 2 2 8" xfId="32441"/>
    <cellStyle name="Normal 30 3 2 2 2 9" xfId="17216"/>
    <cellStyle name="Normal 30 3 2 2 3" xfId="2263"/>
    <cellStyle name="Normal 30 3 2 2 3 2" xfId="3102"/>
    <cellStyle name="Normal 30 3 2 2 3 2 2" xfId="4792"/>
    <cellStyle name="Normal 30 3 2 2 3 2 2 2" xfId="14865"/>
    <cellStyle name="Normal 30 3 2 2 3 2 2 2 2" xfId="45187"/>
    <cellStyle name="Normal 30 3 2 2 3 2 2 2 3" xfId="29963"/>
    <cellStyle name="Normal 30 3 2 2 3 2 2 3" xfId="9845"/>
    <cellStyle name="Normal 30 3 2 2 3 2 2 3 2" xfId="40170"/>
    <cellStyle name="Normal 30 3 2 2 3 2 2 3 3" xfId="24946"/>
    <cellStyle name="Normal 30 3 2 2 3 2 2 4" xfId="35157"/>
    <cellStyle name="Normal 30 3 2 2 3 2 2 5" xfId="19933"/>
    <cellStyle name="Normal 30 3 2 2 3 2 3" xfId="6484"/>
    <cellStyle name="Normal 30 3 2 2 3 2 3 2" xfId="16536"/>
    <cellStyle name="Normal 30 3 2 2 3 2 3 2 2" xfId="46858"/>
    <cellStyle name="Normal 30 3 2 2 3 2 3 2 3" xfId="31634"/>
    <cellStyle name="Normal 30 3 2 2 3 2 3 3" xfId="11516"/>
    <cellStyle name="Normal 30 3 2 2 3 2 3 3 2" xfId="41841"/>
    <cellStyle name="Normal 30 3 2 2 3 2 3 3 3" xfId="26617"/>
    <cellStyle name="Normal 30 3 2 2 3 2 3 4" xfId="36828"/>
    <cellStyle name="Normal 30 3 2 2 3 2 3 5" xfId="21604"/>
    <cellStyle name="Normal 30 3 2 2 3 2 4" xfId="13194"/>
    <cellStyle name="Normal 30 3 2 2 3 2 4 2" xfId="43516"/>
    <cellStyle name="Normal 30 3 2 2 3 2 4 3" xfId="28292"/>
    <cellStyle name="Normal 30 3 2 2 3 2 5" xfId="8173"/>
    <cellStyle name="Normal 30 3 2 2 3 2 5 2" xfId="38499"/>
    <cellStyle name="Normal 30 3 2 2 3 2 5 3" xfId="23275"/>
    <cellStyle name="Normal 30 3 2 2 3 2 6" xfId="33487"/>
    <cellStyle name="Normal 30 3 2 2 3 2 7" xfId="18262"/>
    <cellStyle name="Normal 30 3 2 2 3 3" xfId="3955"/>
    <cellStyle name="Normal 30 3 2 2 3 3 2" xfId="14029"/>
    <cellStyle name="Normal 30 3 2 2 3 3 2 2" xfId="44351"/>
    <cellStyle name="Normal 30 3 2 2 3 3 2 3" xfId="29127"/>
    <cellStyle name="Normal 30 3 2 2 3 3 3" xfId="9009"/>
    <cellStyle name="Normal 30 3 2 2 3 3 3 2" xfId="39334"/>
    <cellStyle name="Normal 30 3 2 2 3 3 3 3" xfId="24110"/>
    <cellStyle name="Normal 30 3 2 2 3 3 4" xfId="34321"/>
    <cellStyle name="Normal 30 3 2 2 3 3 5" xfId="19097"/>
    <cellStyle name="Normal 30 3 2 2 3 4" xfId="5648"/>
    <cellStyle name="Normal 30 3 2 2 3 4 2" xfId="15700"/>
    <cellStyle name="Normal 30 3 2 2 3 4 2 2" xfId="46022"/>
    <cellStyle name="Normal 30 3 2 2 3 4 2 3" xfId="30798"/>
    <cellStyle name="Normal 30 3 2 2 3 4 3" xfId="10680"/>
    <cellStyle name="Normal 30 3 2 2 3 4 3 2" xfId="41005"/>
    <cellStyle name="Normal 30 3 2 2 3 4 3 3" xfId="25781"/>
    <cellStyle name="Normal 30 3 2 2 3 4 4" xfId="35992"/>
    <cellStyle name="Normal 30 3 2 2 3 4 5" xfId="20768"/>
    <cellStyle name="Normal 30 3 2 2 3 5" xfId="12358"/>
    <cellStyle name="Normal 30 3 2 2 3 5 2" xfId="42680"/>
    <cellStyle name="Normal 30 3 2 2 3 5 3" xfId="27456"/>
    <cellStyle name="Normal 30 3 2 2 3 6" xfId="7337"/>
    <cellStyle name="Normal 30 3 2 2 3 6 2" xfId="37663"/>
    <cellStyle name="Normal 30 3 2 2 3 6 3" xfId="22439"/>
    <cellStyle name="Normal 30 3 2 2 3 7" xfId="32651"/>
    <cellStyle name="Normal 30 3 2 2 3 8" xfId="17426"/>
    <cellStyle name="Normal 30 3 2 2 4" xfId="2684"/>
    <cellStyle name="Normal 30 3 2 2 4 2" xfId="4374"/>
    <cellStyle name="Normal 30 3 2 2 4 2 2" xfId="14447"/>
    <cellStyle name="Normal 30 3 2 2 4 2 2 2" xfId="44769"/>
    <cellStyle name="Normal 30 3 2 2 4 2 2 3" xfId="29545"/>
    <cellStyle name="Normal 30 3 2 2 4 2 3" xfId="9427"/>
    <cellStyle name="Normal 30 3 2 2 4 2 3 2" xfId="39752"/>
    <cellStyle name="Normal 30 3 2 2 4 2 3 3" xfId="24528"/>
    <cellStyle name="Normal 30 3 2 2 4 2 4" xfId="34739"/>
    <cellStyle name="Normal 30 3 2 2 4 2 5" xfId="19515"/>
    <cellStyle name="Normal 30 3 2 2 4 3" xfId="6066"/>
    <cellStyle name="Normal 30 3 2 2 4 3 2" xfId="16118"/>
    <cellStyle name="Normal 30 3 2 2 4 3 2 2" xfId="46440"/>
    <cellStyle name="Normal 30 3 2 2 4 3 2 3" xfId="31216"/>
    <cellStyle name="Normal 30 3 2 2 4 3 3" xfId="11098"/>
    <cellStyle name="Normal 30 3 2 2 4 3 3 2" xfId="41423"/>
    <cellStyle name="Normal 30 3 2 2 4 3 3 3" xfId="26199"/>
    <cellStyle name="Normal 30 3 2 2 4 3 4" xfId="36410"/>
    <cellStyle name="Normal 30 3 2 2 4 3 5" xfId="21186"/>
    <cellStyle name="Normal 30 3 2 2 4 4" xfId="12776"/>
    <cellStyle name="Normal 30 3 2 2 4 4 2" xfId="43098"/>
    <cellStyle name="Normal 30 3 2 2 4 4 3" xfId="27874"/>
    <cellStyle name="Normal 30 3 2 2 4 5" xfId="7755"/>
    <cellStyle name="Normal 30 3 2 2 4 5 2" xfId="38081"/>
    <cellStyle name="Normal 30 3 2 2 4 5 3" xfId="22857"/>
    <cellStyle name="Normal 30 3 2 2 4 6" xfId="33069"/>
    <cellStyle name="Normal 30 3 2 2 4 7" xfId="17844"/>
    <cellStyle name="Normal 30 3 2 2 5" xfId="3537"/>
    <cellStyle name="Normal 30 3 2 2 5 2" xfId="13611"/>
    <cellStyle name="Normal 30 3 2 2 5 2 2" xfId="43933"/>
    <cellStyle name="Normal 30 3 2 2 5 2 3" xfId="28709"/>
    <cellStyle name="Normal 30 3 2 2 5 3" xfId="8591"/>
    <cellStyle name="Normal 30 3 2 2 5 3 2" xfId="38916"/>
    <cellStyle name="Normal 30 3 2 2 5 3 3" xfId="23692"/>
    <cellStyle name="Normal 30 3 2 2 5 4" xfId="33903"/>
    <cellStyle name="Normal 30 3 2 2 5 5" xfId="18679"/>
    <cellStyle name="Normal 30 3 2 2 6" xfId="5230"/>
    <cellStyle name="Normal 30 3 2 2 6 2" xfId="15282"/>
    <cellStyle name="Normal 30 3 2 2 6 2 2" xfId="45604"/>
    <cellStyle name="Normal 30 3 2 2 6 2 3" xfId="30380"/>
    <cellStyle name="Normal 30 3 2 2 6 3" xfId="10262"/>
    <cellStyle name="Normal 30 3 2 2 6 3 2" xfId="40587"/>
    <cellStyle name="Normal 30 3 2 2 6 3 3" xfId="25363"/>
    <cellStyle name="Normal 30 3 2 2 6 4" xfId="35574"/>
    <cellStyle name="Normal 30 3 2 2 6 5" xfId="20350"/>
    <cellStyle name="Normal 30 3 2 2 7" xfId="11940"/>
    <cellStyle name="Normal 30 3 2 2 7 2" xfId="42262"/>
    <cellStyle name="Normal 30 3 2 2 7 3" xfId="27038"/>
    <cellStyle name="Normal 30 3 2 2 8" xfId="6919"/>
    <cellStyle name="Normal 30 3 2 2 8 2" xfId="37245"/>
    <cellStyle name="Normal 30 3 2 2 8 3" xfId="22021"/>
    <cellStyle name="Normal 30 3 2 2 9" xfId="32233"/>
    <cellStyle name="Normal 30 3 2 3" xfId="1946"/>
    <cellStyle name="Normal 30 3 2 3 2" xfId="2367"/>
    <cellStyle name="Normal 30 3 2 3 2 2" xfId="3206"/>
    <cellStyle name="Normal 30 3 2 3 2 2 2" xfId="4896"/>
    <cellStyle name="Normal 30 3 2 3 2 2 2 2" xfId="14969"/>
    <cellStyle name="Normal 30 3 2 3 2 2 2 2 2" xfId="45291"/>
    <cellStyle name="Normal 30 3 2 3 2 2 2 2 3" xfId="30067"/>
    <cellStyle name="Normal 30 3 2 3 2 2 2 3" xfId="9949"/>
    <cellStyle name="Normal 30 3 2 3 2 2 2 3 2" xfId="40274"/>
    <cellStyle name="Normal 30 3 2 3 2 2 2 3 3" xfId="25050"/>
    <cellStyle name="Normal 30 3 2 3 2 2 2 4" xfId="35261"/>
    <cellStyle name="Normal 30 3 2 3 2 2 2 5" xfId="20037"/>
    <cellStyle name="Normal 30 3 2 3 2 2 3" xfId="6588"/>
    <cellStyle name="Normal 30 3 2 3 2 2 3 2" xfId="16640"/>
    <cellStyle name="Normal 30 3 2 3 2 2 3 2 2" xfId="46962"/>
    <cellStyle name="Normal 30 3 2 3 2 2 3 2 3" xfId="31738"/>
    <cellStyle name="Normal 30 3 2 3 2 2 3 3" xfId="11620"/>
    <cellStyle name="Normal 30 3 2 3 2 2 3 3 2" xfId="41945"/>
    <cellStyle name="Normal 30 3 2 3 2 2 3 3 3" xfId="26721"/>
    <cellStyle name="Normal 30 3 2 3 2 2 3 4" xfId="36932"/>
    <cellStyle name="Normal 30 3 2 3 2 2 3 5" xfId="21708"/>
    <cellStyle name="Normal 30 3 2 3 2 2 4" xfId="13298"/>
    <cellStyle name="Normal 30 3 2 3 2 2 4 2" xfId="43620"/>
    <cellStyle name="Normal 30 3 2 3 2 2 4 3" xfId="28396"/>
    <cellStyle name="Normal 30 3 2 3 2 2 5" xfId="8277"/>
    <cellStyle name="Normal 30 3 2 3 2 2 5 2" xfId="38603"/>
    <cellStyle name="Normal 30 3 2 3 2 2 5 3" xfId="23379"/>
    <cellStyle name="Normal 30 3 2 3 2 2 6" xfId="33591"/>
    <cellStyle name="Normal 30 3 2 3 2 2 7" xfId="18366"/>
    <cellStyle name="Normal 30 3 2 3 2 3" xfId="4059"/>
    <cellStyle name="Normal 30 3 2 3 2 3 2" xfId="14133"/>
    <cellStyle name="Normal 30 3 2 3 2 3 2 2" xfId="44455"/>
    <cellStyle name="Normal 30 3 2 3 2 3 2 3" xfId="29231"/>
    <cellStyle name="Normal 30 3 2 3 2 3 3" xfId="9113"/>
    <cellStyle name="Normal 30 3 2 3 2 3 3 2" xfId="39438"/>
    <cellStyle name="Normal 30 3 2 3 2 3 3 3" xfId="24214"/>
    <cellStyle name="Normal 30 3 2 3 2 3 4" xfId="34425"/>
    <cellStyle name="Normal 30 3 2 3 2 3 5" xfId="19201"/>
    <cellStyle name="Normal 30 3 2 3 2 4" xfId="5752"/>
    <cellStyle name="Normal 30 3 2 3 2 4 2" xfId="15804"/>
    <cellStyle name="Normal 30 3 2 3 2 4 2 2" xfId="46126"/>
    <cellStyle name="Normal 30 3 2 3 2 4 2 3" xfId="30902"/>
    <cellStyle name="Normal 30 3 2 3 2 4 3" xfId="10784"/>
    <cellStyle name="Normal 30 3 2 3 2 4 3 2" xfId="41109"/>
    <cellStyle name="Normal 30 3 2 3 2 4 3 3" xfId="25885"/>
    <cellStyle name="Normal 30 3 2 3 2 4 4" xfId="36096"/>
    <cellStyle name="Normal 30 3 2 3 2 4 5" xfId="20872"/>
    <cellStyle name="Normal 30 3 2 3 2 5" xfId="12462"/>
    <cellStyle name="Normal 30 3 2 3 2 5 2" xfId="42784"/>
    <cellStyle name="Normal 30 3 2 3 2 5 3" xfId="27560"/>
    <cellStyle name="Normal 30 3 2 3 2 6" xfId="7441"/>
    <cellStyle name="Normal 30 3 2 3 2 6 2" xfId="37767"/>
    <cellStyle name="Normal 30 3 2 3 2 6 3" xfId="22543"/>
    <cellStyle name="Normal 30 3 2 3 2 7" xfId="32755"/>
    <cellStyle name="Normal 30 3 2 3 2 8" xfId="17530"/>
    <cellStyle name="Normal 30 3 2 3 3" xfId="2788"/>
    <cellStyle name="Normal 30 3 2 3 3 2" xfId="4478"/>
    <cellStyle name="Normal 30 3 2 3 3 2 2" xfId="14551"/>
    <cellStyle name="Normal 30 3 2 3 3 2 2 2" xfId="44873"/>
    <cellStyle name="Normal 30 3 2 3 3 2 2 3" xfId="29649"/>
    <cellStyle name="Normal 30 3 2 3 3 2 3" xfId="9531"/>
    <cellStyle name="Normal 30 3 2 3 3 2 3 2" xfId="39856"/>
    <cellStyle name="Normal 30 3 2 3 3 2 3 3" xfId="24632"/>
    <cellStyle name="Normal 30 3 2 3 3 2 4" xfId="34843"/>
    <cellStyle name="Normal 30 3 2 3 3 2 5" xfId="19619"/>
    <cellStyle name="Normal 30 3 2 3 3 3" xfId="6170"/>
    <cellStyle name="Normal 30 3 2 3 3 3 2" xfId="16222"/>
    <cellStyle name="Normal 30 3 2 3 3 3 2 2" xfId="46544"/>
    <cellStyle name="Normal 30 3 2 3 3 3 2 3" xfId="31320"/>
    <cellStyle name="Normal 30 3 2 3 3 3 3" xfId="11202"/>
    <cellStyle name="Normal 30 3 2 3 3 3 3 2" xfId="41527"/>
    <cellStyle name="Normal 30 3 2 3 3 3 3 3" xfId="26303"/>
    <cellStyle name="Normal 30 3 2 3 3 3 4" xfId="36514"/>
    <cellStyle name="Normal 30 3 2 3 3 3 5" xfId="21290"/>
    <cellStyle name="Normal 30 3 2 3 3 4" xfId="12880"/>
    <cellStyle name="Normal 30 3 2 3 3 4 2" xfId="43202"/>
    <cellStyle name="Normal 30 3 2 3 3 4 3" xfId="27978"/>
    <cellStyle name="Normal 30 3 2 3 3 5" xfId="7859"/>
    <cellStyle name="Normal 30 3 2 3 3 5 2" xfId="38185"/>
    <cellStyle name="Normal 30 3 2 3 3 5 3" xfId="22961"/>
    <cellStyle name="Normal 30 3 2 3 3 6" xfId="33173"/>
    <cellStyle name="Normal 30 3 2 3 3 7" xfId="17948"/>
    <cellStyle name="Normal 30 3 2 3 4" xfId="3641"/>
    <cellStyle name="Normal 30 3 2 3 4 2" xfId="13715"/>
    <cellStyle name="Normal 30 3 2 3 4 2 2" xfId="44037"/>
    <cellStyle name="Normal 30 3 2 3 4 2 3" xfId="28813"/>
    <cellStyle name="Normal 30 3 2 3 4 3" xfId="8695"/>
    <cellStyle name="Normal 30 3 2 3 4 3 2" xfId="39020"/>
    <cellStyle name="Normal 30 3 2 3 4 3 3" xfId="23796"/>
    <cellStyle name="Normal 30 3 2 3 4 4" xfId="34007"/>
    <cellStyle name="Normal 30 3 2 3 4 5" xfId="18783"/>
    <cellStyle name="Normal 30 3 2 3 5" xfId="5334"/>
    <cellStyle name="Normal 30 3 2 3 5 2" xfId="15386"/>
    <cellStyle name="Normal 30 3 2 3 5 2 2" xfId="45708"/>
    <cellStyle name="Normal 30 3 2 3 5 2 3" xfId="30484"/>
    <cellStyle name="Normal 30 3 2 3 5 3" xfId="10366"/>
    <cellStyle name="Normal 30 3 2 3 5 3 2" xfId="40691"/>
    <cellStyle name="Normal 30 3 2 3 5 3 3" xfId="25467"/>
    <cellStyle name="Normal 30 3 2 3 5 4" xfId="35678"/>
    <cellStyle name="Normal 30 3 2 3 5 5" xfId="20454"/>
    <cellStyle name="Normal 30 3 2 3 6" xfId="12044"/>
    <cellStyle name="Normal 30 3 2 3 6 2" xfId="42366"/>
    <cellStyle name="Normal 30 3 2 3 6 3" xfId="27142"/>
    <cellStyle name="Normal 30 3 2 3 7" xfId="7023"/>
    <cellStyle name="Normal 30 3 2 3 7 2" xfId="37349"/>
    <cellStyle name="Normal 30 3 2 3 7 3" xfId="22125"/>
    <cellStyle name="Normal 30 3 2 3 8" xfId="32337"/>
    <cellStyle name="Normal 30 3 2 3 9" xfId="17112"/>
    <cellStyle name="Normal 30 3 2 4" xfId="2159"/>
    <cellStyle name="Normal 30 3 2 4 2" xfId="2998"/>
    <cellStyle name="Normal 30 3 2 4 2 2" xfId="4688"/>
    <cellStyle name="Normal 30 3 2 4 2 2 2" xfId="14761"/>
    <cellStyle name="Normal 30 3 2 4 2 2 2 2" xfId="45083"/>
    <cellStyle name="Normal 30 3 2 4 2 2 2 3" xfId="29859"/>
    <cellStyle name="Normal 30 3 2 4 2 2 3" xfId="9741"/>
    <cellStyle name="Normal 30 3 2 4 2 2 3 2" xfId="40066"/>
    <cellStyle name="Normal 30 3 2 4 2 2 3 3" xfId="24842"/>
    <cellStyle name="Normal 30 3 2 4 2 2 4" xfId="35053"/>
    <cellStyle name="Normal 30 3 2 4 2 2 5" xfId="19829"/>
    <cellStyle name="Normal 30 3 2 4 2 3" xfId="6380"/>
    <cellStyle name="Normal 30 3 2 4 2 3 2" xfId="16432"/>
    <cellStyle name="Normal 30 3 2 4 2 3 2 2" xfId="46754"/>
    <cellStyle name="Normal 30 3 2 4 2 3 2 3" xfId="31530"/>
    <cellStyle name="Normal 30 3 2 4 2 3 3" xfId="11412"/>
    <cellStyle name="Normal 30 3 2 4 2 3 3 2" xfId="41737"/>
    <cellStyle name="Normal 30 3 2 4 2 3 3 3" xfId="26513"/>
    <cellStyle name="Normal 30 3 2 4 2 3 4" xfId="36724"/>
    <cellStyle name="Normal 30 3 2 4 2 3 5" xfId="21500"/>
    <cellStyle name="Normal 30 3 2 4 2 4" xfId="13090"/>
    <cellStyle name="Normal 30 3 2 4 2 4 2" xfId="43412"/>
    <cellStyle name="Normal 30 3 2 4 2 4 3" xfId="28188"/>
    <cellStyle name="Normal 30 3 2 4 2 5" xfId="8069"/>
    <cellStyle name="Normal 30 3 2 4 2 5 2" xfId="38395"/>
    <cellStyle name="Normal 30 3 2 4 2 5 3" xfId="23171"/>
    <cellStyle name="Normal 30 3 2 4 2 6" xfId="33383"/>
    <cellStyle name="Normal 30 3 2 4 2 7" xfId="18158"/>
    <cellStyle name="Normal 30 3 2 4 3" xfId="3851"/>
    <cellStyle name="Normal 30 3 2 4 3 2" xfId="13925"/>
    <cellStyle name="Normal 30 3 2 4 3 2 2" xfId="44247"/>
    <cellStyle name="Normal 30 3 2 4 3 2 3" xfId="29023"/>
    <cellStyle name="Normal 30 3 2 4 3 3" xfId="8905"/>
    <cellStyle name="Normal 30 3 2 4 3 3 2" xfId="39230"/>
    <cellStyle name="Normal 30 3 2 4 3 3 3" xfId="24006"/>
    <cellStyle name="Normal 30 3 2 4 3 4" xfId="34217"/>
    <cellStyle name="Normal 30 3 2 4 3 5" xfId="18993"/>
    <cellStyle name="Normal 30 3 2 4 4" xfId="5544"/>
    <cellStyle name="Normal 30 3 2 4 4 2" xfId="15596"/>
    <cellStyle name="Normal 30 3 2 4 4 2 2" xfId="45918"/>
    <cellStyle name="Normal 30 3 2 4 4 2 3" xfId="30694"/>
    <cellStyle name="Normal 30 3 2 4 4 3" xfId="10576"/>
    <cellStyle name="Normal 30 3 2 4 4 3 2" xfId="40901"/>
    <cellStyle name="Normal 30 3 2 4 4 3 3" xfId="25677"/>
    <cellStyle name="Normal 30 3 2 4 4 4" xfId="35888"/>
    <cellStyle name="Normal 30 3 2 4 4 5" xfId="20664"/>
    <cellStyle name="Normal 30 3 2 4 5" xfId="12254"/>
    <cellStyle name="Normal 30 3 2 4 5 2" xfId="42576"/>
    <cellStyle name="Normal 30 3 2 4 5 3" xfId="27352"/>
    <cellStyle name="Normal 30 3 2 4 6" xfId="7233"/>
    <cellStyle name="Normal 30 3 2 4 6 2" xfId="37559"/>
    <cellStyle name="Normal 30 3 2 4 6 3" xfId="22335"/>
    <cellStyle name="Normal 30 3 2 4 7" xfId="32547"/>
    <cellStyle name="Normal 30 3 2 4 8" xfId="17322"/>
    <cellStyle name="Normal 30 3 2 5" xfId="2580"/>
    <cellStyle name="Normal 30 3 2 5 2" xfId="4270"/>
    <cellStyle name="Normal 30 3 2 5 2 2" xfId="14343"/>
    <cellStyle name="Normal 30 3 2 5 2 2 2" xfId="44665"/>
    <cellStyle name="Normal 30 3 2 5 2 2 3" xfId="29441"/>
    <cellStyle name="Normal 30 3 2 5 2 3" xfId="9323"/>
    <cellStyle name="Normal 30 3 2 5 2 3 2" xfId="39648"/>
    <cellStyle name="Normal 30 3 2 5 2 3 3" xfId="24424"/>
    <cellStyle name="Normal 30 3 2 5 2 4" xfId="34635"/>
    <cellStyle name="Normal 30 3 2 5 2 5" xfId="19411"/>
    <cellStyle name="Normal 30 3 2 5 3" xfId="5962"/>
    <cellStyle name="Normal 30 3 2 5 3 2" xfId="16014"/>
    <cellStyle name="Normal 30 3 2 5 3 2 2" xfId="46336"/>
    <cellStyle name="Normal 30 3 2 5 3 2 3" xfId="31112"/>
    <cellStyle name="Normal 30 3 2 5 3 3" xfId="10994"/>
    <cellStyle name="Normal 30 3 2 5 3 3 2" xfId="41319"/>
    <cellStyle name="Normal 30 3 2 5 3 3 3" xfId="26095"/>
    <cellStyle name="Normal 30 3 2 5 3 4" xfId="36306"/>
    <cellStyle name="Normal 30 3 2 5 3 5" xfId="21082"/>
    <cellStyle name="Normal 30 3 2 5 4" xfId="12672"/>
    <cellStyle name="Normal 30 3 2 5 4 2" xfId="42994"/>
    <cellStyle name="Normal 30 3 2 5 4 3" xfId="27770"/>
    <cellStyle name="Normal 30 3 2 5 5" xfId="7651"/>
    <cellStyle name="Normal 30 3 2 5 5 2" xfId="37977"/>
    <cellStyle name="Normal 30 3 2 5 5 3" xfId="22753"/>
    <cellStyle name="Normal 30 3 2 5 6" xfId="32965"/>
    <cellStyle name="Normal 30 3 2 5 7" xfId="17740"/>
    <cellStyle name="Normal 30 3 2 6" xfId="3433"/>
    <cellStyle name="Normal 30 3 2 6 2" xfId="13507"/>
    <cellStyle name="Normal 30 3 2 6 2 2" xfId="43829"/>
    <cellStyle name="Normal 30 3 2 6 2 3" xfId="28605"/>
    <cellStyle name="Normal 30 3 2 6 3" xfId="8487"/>
    <cellStyle name="Normal 30 3 2 6 3 2" xfId="38812"/>
    <cellStyle name="Normal 30 3 2 6 3 3" xfId="23588"/>
    <cellStyle name="Normal 30 3 2 6 4" xfId="33799"/>
    <cellStyle name="Normal 30 3 2 6 5" xfId="18575"/>
    <cellStyle name="Normal 30 3 2 7" xfId="5126"/>
    <cellStyle name="Normal 30 3 2 7 2" xfId="15178"/>
    <cellStyle name="Normal 30 3 2 7 2 2" xfId="45500"/>
    <cellStyle name="Normal 30 3 2 7 2 3" xfId="30276"/>
    <cellStyle name="Normal 30 3 2 7 3" xfId="10158"/>
    <cellStyle name="Normal 30 3 2 7 3 2" xfId="40483"/>
    <cellStyle name="Normal 30 3 2 7 3 3" xfId="25259"/>
    <cellStyle name="Normal 30 3 2 7 4" xfId="35470"/>
    <cellStyle name="Normal 30 3 2 7 5" xfId="20246"/>
    <cellStyle name="Normal 30 3 2 8" xfId="11836"/>
    <cellStyle name="Normal 30 3 2 8 2" xfId="42158"/>
    <cellStyle name="Normal 30 3 2 8 3" xfId="26934"/>
    <cellStyle name="Normal 30 3 2 9" xfId="6815"/>
    <cellStyle name="Normal 30 3 2 9 2" xfId="37141"/>
    <cellStyle name="Normal 30 3 2 9 3" xfId="21917"/>
    <cellStyle name="Normal 30 3 3" xfId="1779"/>
    <cellStyle name="Normal 30 3 3 10" xfId="16956"/>
    <cellStyle name="Normal 30 3 3 2" xfId="1998"/>
    <cellStyle name="Normal 30 3 3 2 2" xfId="2419"/>
    <cellStyle name="Normal 30 3 3 2 2 2" xfId="3258"/>
    <cellStyle name="Normal 30 3 3 2 2 2 2" xfId="4948"/>
    <cellStyle name="Normal 30 3 3 2 2 2 2 2" xfId="15021"/>
    <cellStyle name="Normal 30 3 3 2 2 2 2 2 2" xfId="45343"/>
    <cellStyle name="Normal 30 3 3 2 2 2 2 2 3" xfId="30119"/>
    <cellStyle name="Normal 30 3 3 2 2 2 2 3" xfId="10001"/>
    <cellStyle name="Normal 30 3 3 2 2 2 2 3 2" xfId="40326"/>
    <cellStyle name="Normal 30 3 3 2 2 2 2 3 3" xfId="25102"/>
    <cellStyle name="Normal 30 3 3 2 2 2 2 4" xfId="35313"/>
    <cellStyle name="Normal 30 3 3 2 2 2 2 5" xfId="20089"/>
    <cellStyle name="Normal 30 3 3 2 2 2 3" xfId="6640"/>
    <cellStyle name="Normal 30 3 3 2 2 2 3 2" xfId="16692"/>
    <cellStyle name="Normal 30 3 3 2 2 2 3 2 2" xfId="47014"/>
    <cellStyle name="Normal 30 3 3 2 2 2 3 2 3" xfId="31790"/>
    <cellStyle name="Normal 30 3 3 2 2 2 3 3" xfId="11672"/>
    <cellStyle name="Normal 30 3 3 2 2 2 3 3 2" xfId="41997"/>
    <cellStyle name="Normal 30 3 3 2 2 2 3 3 3" xfId="26773"/>
    <cellStyle name="Normal 30 3 3 2 2 2 3 4" xfId="36984"/>
    <cellStyle name="Normal 30 3 3 2 2 2 3 5" xfId="21760"/>
    <cellStyle name="Normal 30 3 3 2 2 2 4" xfId="13350"/>
    <cellStyle name="Normal 30 3 3 2 2 2 4 2" xfId="43672"/>
    <cellStyle name="Normal 30 3 3 2 2 2 4 3" xfId="28448"/>
    <cellStyle name="Normal 30 3 3 2 2 2 5" xfId="8329"/>
    <cellStyle name="Normal 30 3 3 2 2 2 5 2" xfId="38655"/>
    <cellStyle name="Normal 30 3 3 2 2 2 5 3" xfId="23431"/>
    <cellStyle name="Normal 30 3 3 2 2 2 6" xfId="33643"/>
    <cellStyle name="Normal 30 3 3 2 2 2 7" xfId="18418"/>
    <cellStyle name="Normal 30 3 3 2 2 3" xfId="4111"/>
    <cellStyle name="Normal 30 3 3 2 2 3 2" xfId="14185"/>
    <cellStyle name="Normal 30 3 3 2 2 3 2 2" xfId="44507"/>
    <cellStyle name="Normal 30 3 3 2 2 3 2 3" xfId="29283"/>
    <cellStyle name="Normal 30 3 3 2 2 3 3" xfId="9165"/>
    <cellStyle name="Normal 30 3 3 2 2 3 3 2" xfId="39490"/>
    <cellStyle name="Normal 30 3 3 2 2 3 3 3" xfId="24266"/>
    <cellStyle name="Normal 30 3 3 2 2 3 4" xfId="34477"/>
    <cellStyle name="Normal 30 3 3 2 2 3 5" xfId="19253"/>
    <cellStyle name="Normal 30 3 3 2 2 4" xfId="5804"/>
    <cellStyle name="Normal 30 3 3 2 2 4 2" xfId="15856"/>
    <cellStyle name="Normal 30 3 3 2 2 4 2 2" xfId="46178"/>
    <cellStyle name="Normal 30 3 3 2 2 4 2 3" xfId="30954"/>
    <cellStyle name="Normal 30 3 3 2 2 4 3" xfId="10836"/>
    <cellStyle name="Normal 30 3 3 2 2 4 3 2" xfId="41161"/>
    <cellStyle name="Normal 30 3 3 2 2 4 3 3" xfId="25937"/>
    <cellStyle name="Normal 30 3 3 2 2 4 4" xfId="36148"/>
    <cellStyle name="Normal 30 3 3 2 2 4 5" xfId="20924"/>
    <cellStyle name="Normal 30 3 3 2 2 5" xfId="12514"/>
    <cellStyle name="Normal 30 3 3 2 2 5 2" xfId="42836"/>
    <cellStyle name="Normal 30 3 3 2 2 5 3" xfId="27612"/>
    <cellStyle name="Normal 30 3 3 2 2 6" xfId="7493"/>
    <cellStyle name="Normal 30 3 3 2 2 6 2" xfId="37819"/>
    <cellStyle name="Normal 30 3 3 2 2 6 3" xfId="22595"/>
    <cellStyle name="Normal 30 3 3 2 2 7" xfId="32807"/>
    <cellStyle name="Normal 30 3 3 2 2 8" xfId="17582"/>
    <cellStyle name="Normal 30 3 3 2 3" xfId="2840"/>
    <cellStyle name="Normal 30 3 3 2 3 2" xfId="4530"/>
    <cellStyle name="Normal 30 3 3 2 3 2 2" xfId="14603"/>
    <cellStyle name="Normal 30 3 3 2 3 2 2 2" xfId="44925"/>
    <cellStyle name="Normal 30 3 3 2 3 2 2 3" xfId="29701"/>
    <cellStyle name="Normal 30 3 3 2 3 2 3" xfId="9583"/>
    <cellStyle name="Normal 30 3 3 2 3 2 3 2" xfId="39908"/>
    <cellStyle name="Normal 30 3 3 2 3 2 3 3" xfId="24684"/>
    <cellStyle name="Normal 30 3 3 2 3 2 4" xfId="34895"/>
    <cellStyle name="Normal 30 3 3 2 3 2 5" xfId="19671"/>
    <cellStyle name="Normal 30 3 3 2 3 3" xfId="6222"/>
    <cellStyle name="Normal 30 3 3 2 3 3 2" xfId="16274"/>
    <cellStyle name="Normal 30 3 3 2 3 3 2 2" xfId="46596"/>
    <cellStyle name="Normal 30 3 3 2 3 3 2 3" xfId="31372"/>
    <cellStyle name="Normal 30 3 3 2 3 3 3" xfId="11254"/>
    <cellStyle name="Normal 30 3 3 2 3 3 3 2" xfId="41579"/>
    <cellStyle name="Normal 30 3 3 2 3 3 3 3" xfId="26355"/>
    <cellStyle name="Normal 30 3 3 2 3 3 4" xfId="36566"/>
    <cellStyle name="Normal 30 3 3 2 3 3 5" xfId="21342"/>
    <cellStyle name="Normal 30 3 3 2 3 4" xfId="12932"/>
    <cellStyle name="Normal 30 3 3 2 3 4 2" xfId="43254"/>
    <cellStyle name="Normal 30 3 3 2 3 4 3" xfId="28030"/>
    <cellStyle name="Normal 30 3 3 2 3 5" xfId="7911"/>
    <cellStyle name="Normal 30 3 3 2 3 5 2" xfId="38237"/>
    <cellStyle name="Normal 30 3 3 2 3 5 3" xfId="23013"/>
    <cellStyle name="Normal 30 3 3 2 3 6" xfId="33225"/>
    <cellStyle name="Normal 30 3 3 2 3 7" xfId="18000"/>
    <cellStyle name="Normal 30 3 3 2 4" xfId="3693"/>
    <cellStyle name="Normal 30 3 3 2 4 2" xfId="13767"/>
    <cellStyle name="Normal 30 3 3 2 4 2 2" xfId="44089"/>
    <cellStyle name="Normal 30 3 3 2 4 2 3" xfId="28865"/>
    <cellStyle name="Normal 30 3 3 2 4 3" xfId="8747"/>
    <cellStyle name="Normal 30 3 3 2 4 3 2" xfId="39072"/>
    <cellStyle name="Normal 30 3 3 2 4 3 3" xfId="23848"/>
    <cellStyle name="Normal 30 3 3 2 4 4" xfId="34059"/>
    <cellStyle name="Normal 30 3 3 2 4 5" xfId="18835"/>
    <cellStyle name="Normal 30 3 3 2 5" xfId="5386"/>
    <cellStyle name="Normal 30 3 3 2 5 2" xfId="15438"/>
    <cellStyle name="Normal 30 3 3 2 5 2 2" xfId="45760"/>
    <cellStyle name="Normal 30 3 3 2 5 2 3" xfId="30536"/>
    <cellStyle name="Normal 30 3 3 2 5 3" xfId="10418"/>
    <cellStyle name="Normal 30 3 3 2 5 3 2" xfId="40743"/>
    <cellStyle name="Normal 30 3 3 2 5 3 3" xfId="25519"/>
    <cellStyle name="Normal 30 3 3 2 5 4" xfId="35730"/>
    <cellStyle name="Normal 30 3 3 2 5 5" xfId="20506"/>
    <cellStyle name="Normal 30 3 3 2 6" xfId="12096"/>
    <cellStyle name="Normal 30 3 3 2 6 2" xfId="42418"/>
    <cellStyle name="Normal 30 3 3 2 6 3" xfId="27194"/>
    <cellStyle name="Normal 30 3 3 2 7" xfId="7075"/>
    <cellStyle name="Normal 30 3 3 2 7 2" xfId="37401"/>
    <cellStyle name="Normal 30 3 3 2 7 3" xfId="22177"/>
    <cellStyle name="Normal 30 3 3 2 8" xfId="32389"/>
    <cellStyle name="Normal 30 3 3 2 9" xfId="17164"/>
    <cellStyle name="Normal 30 3 3 3" xfId="2211"/>
    <cellStyle name="Normal 30 3 3 3 2" xfId="3050"/>
    <cellStyle name="Normal 30 3 3 3 2 2" xfId="4740"/>
    <cellStyle name="Normal 30 3 3 3 2 2 2" xfId="14813"/>
    <cellStyle name="Normal 30 3 3 3 2 2 2 2" xfId="45135"/>
    <cellStyle name="Normal 30 3 3 3 2 2 2 3" xfId="29911"/>
    <cellStyle name="Normal 30 3 3 3 2 2 3" xfId="9793"/>
    <cellStyle name="Normal 30 3 3 3 2 2 3 2" xfId="40118"/>
    <cellStyle name="Normal 30 3 3 3 2 2 3 3" xfId="24894"/>
    <cellStyle name="Normal 30 3 3 3 2 2 4" xfId="35105"/>
    <cellStyle name="Normal 30 3 3 3 2 2 5" xfId="19881"/>
    <cellStyle name="Normal 30 3 3 3 2 3" xfId="6432"/>
    <cellStyle name="Normal 30 3 3 3 2 3 2" xfId="16484"/>
    <cellStyle name="Normal 30 3 3 3 2 3 2 2" xfId="46806"/>
    <cellStyle name="Normal 30 3 3 3 2 3 2 3" xfId="31582"/>
    <cellStyle name="Normal 30 3 3 3 2 3 3" xfId="11464"/>
    <cellStyle name="Normal 30 3 3 3 2 3 3 2" xfId="41789"/>
    <cellStyle name="Normal 30 3 3 3 2 3 3 3" xfId="26565"/>
    <cellStyle name="Normal 30 3 3 3 2 3 4" xfId="36776"/>
    <cellStyle name="Normal 30 3 3 3 2 3 5" xfId="21552"/>
    <cellStyle name="Normal 30 3 3 3 2 4" xfId="13142"/>
    <cellStyle name="Normal 30 3 3 3 2 4 2" xfId="43464"/>
    <cellStyle name="Normal 30 3 3 3 2 4 3" xfId="28240"/>
    <cellStyle name="Normal 30 3 3 3 2 5" xfId="8121"/>
    <cellStyle name="Normal 30 3 3 3 2 5 2" xfId="38447"/>
    <cellStyle name="Normal 30 3 3 3 2 5 3" xfId="23223"/>
    <cellStyle name="Normal 30 3 3 3 2 6" xfId="33435"/>
    <cellStyle name="Normal 30 3 3 3 2 7" xfId="18210"/>
    <cellStyle name="Normal 30 3 3 3 3" xfId="3903"/>
    <cellStyle name="Normal 30 3 3 3 3 2" xfId="13977"/>
    <cellStyle name="Normal 30 3 3 3 3 2 2" xfId="44299"/>
    <cellStyle name="Normal 30 3 3 3 3 2 3" xfId="29075"/>
    <cellStyle name="Normal 30 3 3 3 3 3" xfId="8957"/>
    <cellStyle name="Normal 30 3 3 3 3 3 2" xfId="39282"/>
    <cellStyle name="Normal 30 3 3 3 3 3 3" xfId="24058"/>
    <cellStyle name="Normal 30 3 3 3 3 4" xfId="34269"/>
    <cellStyle name="Normal 30 3 3 3 3 5" xfId="19045"/>
    <cellStyle name="Normal 30 3 3 3 4" xfId="5596"/>
    <cellStyle name="Normal 30 3 3 3 4 2" xfId="15648"/>
    <cellStyle name="Normal 30 3 3 3 4 2 2" xfId="45970"/>
    <cellStyle name="Normal 30 3 3 3 4 2 3" xfId="30746"/>
    <cellStyle name="Normal 30 3 3 3 4 3" xfId="10628"/>
    <cellStyle name="Normal 30 3 3 3 4 3 2" xfId="40953"/>
    <cellStyle name="Normal 30 3 3 3 4 3 3" xfId="25729"/>
    <cellStyle name="Normal 30 3 3 3 4 4" xfId="35940"/>
    <cellStyle name="Normal 30 3 3 3 4 5" xfId="20716"/>
    <cellStyle name="Normal 30 3 3 3 5" xfId="12306"/>
    <cellStyle name="Normal 30 3 3 3 5 2" xfId="42628"/>
    <cellStyle name="Normal 30 3 3 3 5 3" xfId="27404"/>
    <cellStyle name="Normal 30 3 3 3 6" xfId="7285"/>
    <cellStyle name="Normal 30 3 3 3 6 2" xfId="37611"/>
    <cellStyle name="Normal 30 3 3 3 6 3" xfId="22387"/>
    <cellStyle name="Normal 30 3 3 3 7" xfId="32599"/>
    <cellStyle name="Normal 30 3 3 3 8" xfId="17374"/>
    <cellStyle name="Normal 30 3 3 4" xfId="2632"/>
    <cellStyle name="Normal 30 3 3 4 2" xfId="4322"/>
    <cellStyle name="Normal 30 3 3 4 2 2" xfId="14395"/>
    <cellStyle name="Normal 30 3 3 4 2 2 2" xfId="44717"/>
    <cellStyle name="Normal 30 3 3 4 2 2 3" xfId="29493"/>
    <cellStyle name="Normal 30 3 3 4 2 3" xfId="9375"/>
    <cellStyle name="Normal 30 3 3 4 2 3 2" xfId="39700"/>
    <cellStyle name="Normal 30 3 3 4 2 3 3" xfId="24476"/>
    <cellStyle name="Normal 30 3 3 4 2 4" xfId="34687"/>
    <cellStyle name="Normal 30 3 3 4 2 5" xfId="19463"/>
    <cellStyle name="Normal 30 3 3 4 3" xfId="6014"/>
    <cellStyle name="Normal 30 3 3 4 3 2" xfId="16066"/>
    <cellStyle name="Normal 30 3 3 4 3 2 2" xfId="46388"/>
    <cellStyle name="Normal 30 3 3 4 3 2 3" xfId="31164"/>
    <cellStyle name="Normal 30 3 3 4 3 3" xfId="11046"/>
    <cellStyle name="Normal 30 3 3 4 3 3 2" xfId="41371"/>
    <cellStyle name="Normal 30 3 3 4 3 3 3" xfId="26147"/>
    <cellStyle name="Normal 30 3 3 4 3 4" xfId="36358"/>
    <cellStyle name="Normal 30 3 3 4 3 5" xfId="21134"/>
    <cellStyle name="Normal 30 3 3 4 4" xfId="12724"/>
    <cellStyle name="Normal 30 3 3 4 4 2" xfId="43046"/>
    <cellStyle name="Normal 30 3 3 4 4 3" xfId="27822"/>
    <cellStyle name="Normal 30 3 3 4 5" xfId="7703"/>
    <cellStyle name="Normal 30 3 3 4 5 2" xfId="38029"/>
    <cellStyle name="Normal 30 3 3 4 5 3" xfId="22805"/>
    <cellStyle name="Normal 30 3 3 4 6" xfId="33017"/>
    <cellStyle name="Normal 30 3 3 4 7" xfId="17792"/>
    <cellStyle name="Normal 30 3 3 5" xfId="3485"/>
    <cellStyle name="Normal 30 3 3 5 2" xfId="13559"/>
    <cellStyle name="Normal 30 3 3 5 2 2" xfId="43881"/>
    <cellStyle name="Normal 30 3 3 5 2 3" xfId="28657"/>
    <cellStyle name="Normal 30 3 3 5 3" xfId="8539"/>
    <cellStyle name="Normal 30 3 3 5 3 2" xfId="38864"/>
    <cellStyle name="Normal 30 3 3 5 3 3" xfId="23640"/>
    <cellStyle name="Normal 30 3 3 5 4" xfId="33851"/>
    <cellStyle name="Normal 30 3 3 5 5" xfId="18627"/>
    <cellStyle name="Normal 30 3 3 6" xfId="5178"/>
    <cellStyle name="Normal 30 3 3 6 2" xfId="15230"/>
    <cellStyle name="Normal 30 3 3 6 2 2" xfId="45552"/>
    <cellStyle name="Normal 30 3 3 6 2 3" xfId="30328"/>
    <cellStyle name="Normal 30 3 3 6 3" xfId="10210"/>
    <cellStyle name="Normal 30 3 3 6 3 2" xfId="40535"/>
    <cellStyle name="Normal 30 3 3 6 3 3" xfId="25311"/>
    <cellStyle name="Normal 30 3 3 6 4" xfId="35522"/>
    <cellStyle name="Normal 30 3 3 6 5" xfId="20298"/>
    <cellStyle name="Normal 30 3 3 7" xfId="11888"/>
    <cellStyle name="Normal 30 3 3 7 2" xfId="42210"/>
    <cellStyle name="Normal 30 3 3 7 3" xfId="26986"/>
    <cellStyle name="Normal 30 3 3 8" xfId="6867"/>
    <cellStyle name="Normal 30 3 3 8 2" xfId="37193"/>
    <cellStyle name="Normal 30 3 3 8 3" xfId="21969"/>
    <cellStyle name="Normal 30 3 3 9" xfId="32182"/>
    <cellStyle name="Normal 30 3 4" xfId="1892"/>
    <cellStyle name="Normal 30 3 4 2" xfId="2315"/>
    <cellStyle name="Normal 30 3 4 2 2" xfId="3154"/>
    <cellStyle name="Normal 30 3 4 2 2 2" xfId="4844"/>
    <cellStyle name="Normal 30 3 4 2 2 2 2" xfId="14917"/>
    <cellStyle name="Normal 30 3 4 2 2 2 2 2" xfId="45239"/>
    <cellStyle name="Normal 30 3 4 2 2 2 2 3" xfId="30015"/>
    <cellStyle name="Normal 30 3 4 2 2 2 3" xfId="9897"/>
    <cellStyle name="Normal 30 3 4 2 2 2 3 2" xfId="40222"/>
    <cellStyle name="Normal 30 3 4 2 2 2 3 3" xfId="24998"/>
    <cellStyle name="Normal 30 3 4 2 2 2 4" xfId="35209"/>
    <cellStyle name="Normal 30 3 4 2 2 2 5" xfId="19985"/>
    <cellStyle name="Normal 30 3 4 2 2 3" xfId="6536"/>
    <cellStyle name="Normal 30 3 4 2 2 3 2" xfId="16588"/>
    <cellStyle name="Normal 30 3 4 2 2 3 2 2" xfId="46910"/>
    <cellStyle name="Normal 30 3 4 2 2 3 2 3" xfId="31686"/>
    <cellStyle name="Normal 30 3 4 2 2 3 3" xfId="11568"/>
    <cellStyle name="Normal 30 3 4 2 2 3 3 2" xfId="41893"/>
    <cellStyle name="Normal 30 3 4 2 2 3 3 3" xfId="26669"/>
    <cellStyle name="Normal 30 3 4 2 2 3 4" xfId="36880"/>
    <cellStyle name="Normal 30 3 4 2 2 3 5" xfId="21656"/>
    <cellStyle name="Normal 30 3 4 2 2 4" xfId="13246"/>
    <cellStyle name="Normal 30 3 4 2 2 4 2" xfId="43568"/>
    <cellStyle name="Normal 30 3 4 2 2 4 3" xfId="28344"/>
    <cellStyle name="Normal 30 3 4 2 2 5" xfId="8225"/>
    <cellStyle name="Normal 30 3 4 2 2 5 2" xfId="38551"/>
    <cellStyle name="Normal 30 3 4 2 2 5 3" xfId="23327"/>
    <cellStyle name="Normal 30 3 4 2 2 6" xfId="33539"/>
    <cellStyle name="Normal 30 3 4 2 2 7" xfId="18314"/>
    <cellStyle name="Normal 30 3 4 2 3" xfId="4007"/>
    <cellStyle name="Normal 30 3 4 2 3 2" xfId="14081"/>
    <cellStyle name="Normal 30 3 4 2 3 2 2" xfId="44403"/>
    <cellStyle name="Normal 30 3 4 2 3 2 3" xfId="29179"/>
    <cellStyle name="Normal 30 3 4 2 3 3" xfId="9061"/>
    <cellStyle name="Normal 30 3 4 2 3 3 2" xfId="39386"/>
    <cellStyle name="Normal 30 3 4 2 3 3 3" xfId="24162"/>
    <cellStyle name="Normal 30 3 4 2 3 4" xfId="34373"/>
    <cellStyle name="Normal 30 3 4 2 3 5" xfId="19149"/>
    <cellStyle name="Normal 30 3 4 2 4" xfId="5700"/>
    <cellStyle name="Normal 30 3 4 2 4 2" xfId="15752"/>
    <cellStyle name="Normal 30 3 4 2 4 2 2" xfId="46074"/>
    <cellStyle name="Normal 30 3 4 2 4 2 3" xfId="30850"/>
    <cellStyle name="Normal 30 3 4 2 4 3" xfId="10732"/>
    <cellStyle name="Normal 30 3 4 2 4 3 2" xfId="41057"/>
    <cellStyle name="Normal 30 3 4 2 4 3 3" xfId="25833"/>
    <cellStyle name="Normal 30 3 4 2 4 4" xfId="36044"/>
    <cellStyle name="Normal 30 3 4 2 4 5" xfId="20820"/>
    <cellStyle name="Normal 30 3 4 2 5" xfId="12410"/>
    <cellStyle name="Normal 30 3 4 2 5 2" xfId="42732"/>
    <cellStyle name="Normal 30 3 4 2 5 3" xfId="27508"/>
    <cellStyle name="Normal 30 3 4 2 6" xfId="7389"/>
    <cellStyle name="Normal 30 3 4 2 6 2" xfId="37715"/>
    <cellStyle name="Normal 30 3 4 2 6 3" xfId="22491"/>
    <cellStyle name="Normal 30 3 4 2 7" xfId="32703"/>
    <cellStyle name="Normal 30 3 4 2 8" xfId="17478"/>
    <cellStyle name="Normal 30 3 4 3" xfId="2736"/>
    <cellStyle name="Normal 30 3 4 3 2" xfId="4426"/>
    <cellStyle name="Normal 30 3 4 3 2 2" xfId="14499"/>
    <cellStyle name="Normal 30 3 4 3 2 2 2" xfId="44821"/>
    <cellStyle name="Normal 30 3 4 3 2 2 3" xfId="29597"/>
    <cellStyle name="Normal 30 3 4 3 2 3" xfId="9479"/>
    <cellStyle name="Normal 30 3 4 3 2 3 2" xfId="39804"/>
    <cellStyle name="Normal 30 3 4 3 2 3 3" xfId="24580"/>
    <cellStyle name="Normal 30 3 4 3 2 4" xfId="34791"/>
    <cellStyle name="Normal 30 3 4 3 2 5" xfId="19567"/>
    <cellStyle name="Normal 30 3 4 3 3" xfId="6118"/>
    <cellStyle name="Normal 30 3 4 3 3 2" xfId="16170"/>
    <cellStyle name="Normal 30 3 4 3 3 2 2" xfId="46492"/>
    <cellStyle name="Normal 30 3 4 3 3 2 3" xfId="31268"/>
    <cellStyle name="Normal 30 3 4 3 3 3" xfId="11150"/>
    <cellStyle name="Normal 30 3 4 3 3 3 2" xfId="41475"/>
    <cellStyle name="Normal 30 3 4 3 3 3 3" xfId="26251"/>
    <cellStyle name="Normal 30 3 4 3 3 4" xfId="36462"/>
    <cellStyle name="Normal 30 3 4 3 3 5" xfId="21238"/>
    <cellStyle name="Normal 30 3 4 3 4" xfId="12828"/>
    <cellStyle name="Normal 30 3 4 3 4 2" xfId="43150"/>
    <cellStyle name="Normal 30 3 4 3 4 3" xfId="27926"/>
    <cellStyle name="Normal 30 3 4 3 5" xfId="7807"/>
    <cellStyle name="Normal 30 3 4 3 5 2" xfId="38133"/>
    <cellStyle name="Normal 30 3 4 3 5 3" xfId="22909"/>
    <cellStyle name="Normal 30 3 4 3 6" xfId="33121"/>
    <cellStyle name="Normal 30 3 4 3 7" xfId="17896"/>
    <cellStyle name="Normal 30 3 4 4" xfId="3589"/>
    <cellStyle name="Normal 30 3 4 4 2" xfId="13663"/>
    <cellStyle name="Normal 30 3 4 4 2 2" xfId="43985"/>
    <cellStyle name="Normal 30 3 4 4 2 3" xfId="28761"/>
    <cellStyle name="Normal 30 3 4 4 3" xfId="8643"/>
    <cellStyle name="Normal 30 3 4 4 3 2" xfId="38968"/>
    <cellStyle name="Normal 30 3 4 4 3 3" xfId="23744"/>
    <cellStyle name="Normal 30 3 4 4 4" xfId="33955"/>
    <cellStyle name="Normal 30 3 4 4 5" xfId="18731"/>
    <cellStyle name="Normal 30 3 4 5" xfId="5282"/>
    <cellStyle name="Normal 30 3 4 5 2" xfId="15334"/>
    <cellStyle name="Normal 30 3 4 5 2 2" xfId="45656"/>
    <cellStyle name="Normal 30 3 4 5 2 3" xfId="30432"/>
    <cellStyle name="Normal 30 3 4 5 3" xfId="10314"/>
    <cellStyle name="Normal 30 3 4 5 3 2" xfId="40639"/>
    <cellStyle name="Normal 30 3 4 5 3 3" xfId="25415"/>
    <cellStyle name="Normal 30 3 4 5 4" xfId="35626"/>
    <cellStyle name="Normal 30 3 4 5 5" xfId="20402"/>
    <cellStyle name="Normal 30 3 4 6" xfId="11992"/>
    <cellStyle name="Normal 30 3 4 6 2" xfId="42314"/>
    <cellStyle name="Normal 30 3 4 6 3" xfId="27090"/>
    <cellStyle name="Normal 30 3 4 7" xfId="6971"/>
    <cellStyle name="Normal 30 3 4 7 2" xfId="37297"/>
    <cellStyle name="Normal 30 3 4 7 3" xfId="22073"/>
    <cellStyle name="Normal 30 3 4 8" xfId="32285"/>
    <cellStyle name="Normal 30 3 4 9" xfId="17060"/>
    <cellStyle name="Normal 30 3 5" xfId="2105"/>
    <cellStyle name="Normal 30 3 5 2" xfId="2946"/>
    <cellStyle name="Normal 30 3 5 2 2" xfId="4636"/>
    <cellStyle name="Normal 30 3 5 2 2 2" xfId="14709"/>
    <cellStyle name="Normal 30 3 5 2 2 2 2" xfId="45031"/>
    <cellStyle name="Normal 30 3 5 2 2 2 3" xfId="29807"/>
    <cellStyle name="Normal 30 3 5 2 2 3" xfId="9689"/>
    <cellStyle name="Normal 30 3 5 2 2 3 2" xfId="40014"/>
    <cellStyle name="Normal 30 3 5 2 2 3 3" xfId="24790"/>
    <cellStyle name="Normal 30 3 5 2 2 4" xfId="35001"/>
    <cellStyle name="Normal 30 3 5 2 2 5" xfId="19777"/>
    <cellStyle name="Normal 30 3 5 2 3" xfId="6328"/>
    <cellStyle name="Normal 30 3 5 2 3 2" xfId="16380"/>
    <cellStyle name="Normal 30 3 5 2 3 2 2" xfId="46702"/>
    <cellStyle name="Normal 30 3 5 2 3 2 3" xfId="31478"/>
    <cellStyle name="Normal 30 3 5 2 3 3" xfId="11360"/>
    <cellStyle name="Normal 30 3 5 2 3 3 2" xfId="41685"/>
    <cellStyle name="Normal 30 3 5 2 3 3 3" xfId="26461"/>
    <cellStyle name="Normal 30 3 5 2 3 4" xfId="36672"/>
    <cellStyle name="Normal 30 3 5 2 3 5" xfId="21448"/>
    <cellStyle name="Normal 30 3 5 2 4" xfId="13038"/>
    <cellStyle name="Normal 30 3 5 2 4 2" xfId="43360"/>
    <cellStyle name="Normal 30 3 5 2 4 3" xfId="28136"/>
    <cellStyle name="Normal 30 3 5 2 5" xfId="8017"/>
    <cellStyle name="Normal 30 3 5 2 5 2" xfId="38343"/>
    <cellStyle name="Normal 30 3 5 2 5 3" xfId="23119"/>
    <cellStyle name="Normal 30 3 5 2 6" xfId="33331"/>
    <cellStyle name="Normal 30 3 5 2 7" xfId="18106"/>
    <cellStyle name="Normal 30 3 5 3" xfId="3799"/>
    <cellStyle name="Normal 30 3 5 3 2" xfId="13873"/>
    <cellStyle name="Normal 30 3 5 3 2 2" xfId="44195"/>
    <cellStyle name="Normal 30 3 5 3 2 3" xfId="28971"/>
    <cellStyle name="Normal 30 3 5 3 3" xfId="8853"/>
    <cellStyle name="Normal 30 3 5 3 3 2" xfId="39178"/>
    <cellStyle name="Normal 30 3 5 3 3 3" xfId="23954"/>
    <cellStyle name="Normal 30 3 5 3 4" xfId="34165"/>
    <cellStyle name="Normal 30 3 5 3 5" xfId="18941"/>
    <cellStyle name="Normal 30 3 5 4" xfId="5492"/>
    <cellStyle name="Normal 30 3 5 4 2" xfId="15544"/>
    <cellStyle name="Normal 30 3 5 4 2 2" xfId="45866"/>
    <cellStyle name="Normal 30 3 5 4 2 3" xfId="30642"/>
    <cellStyle name="Normal 30 3 5 4 3" xfId="10524"/>
    <cellStyle name="Normal 30 3 5 4 3 2" xfId="40849"/>
    <cellStyle name="Normal 30 3 5 4 3 3" xfId="25625"/>
    <cellStyle name="Normal 30 3 5 4 4" xfId="35836"/>
    <cellStyle name="Normal 30 3 5 4 5" xfId="20612"/>
    <cellStyle name="Normal 30 3 5 5" xfId="12202"/>
    <cellStyle name="Normal 30 3 5 5 2" xfId="42524"/>
    <cellStyle name="Normal 30 3 5 5 3" xfId="27300"/>
    <cellStyle name="Normal 30 3 5 6" xfId="7181"/>
    <cellStyle name="Normal 30 3 5 6 2" xfId="37507"/>
    <cellStyle name="Normal 30 3 5 6 3" xfId="22283"/>
    <cellStyle name="Normal 30 3 5 7" xfId="32495"/>
    <cellStyle name="Normal 30 3 5 8" xfId="17270"/>
    <cellStyle name="Normal 30 3 6" xfId="2526"/>
    <cellStyle name="Normal 30 3 6 2" xfId="4218"/>
    <cellStyle name="Normal 30 3 6 2 2" xfId="14291"/>
    <cellStyle name="Normal 30 3 6 2 2 2" xfId="44613"/>
    <cellStyle name="Normal 30 3 6 2 2 3" xfId="29389"/>
    <cellStyle name="Normal 30 3 6 2 3" xfId="9271"/>
    <cellStyle name="Normal 30 3 6 2 3 2" xfId="39596"/>
    <cellStyle name="Normal 30 3 6 2 3 3" xfId="24372"/>
    <cellStyle name="Normal 30 3 6 2 4" xfId="34583"/>
    <cellStyle name="Normal 30 3 6 2 5" xfId="19359"/>
    <cellStyle name="Normal 30 3 6 3" xfId="5910"/>
    <cellStyle name="Normal 30 3 6 3 2" xfId="15962"/>
    <cellStyle name="Normal 30 3 6 3 2 2" xfId="46284"/>
    <cellStyle name="Normal 30 3 6 3 2 3" xfId="31060"/>
    <cellStyle name="Normal 30 3 6 3 3" xfId="10942"/>
    <cellStyle name="Normal 30 3 6 3 3 2" xfId="41267"/>
    <cellStyle name="Normal 30 3 6 3 3 3" xfId="26043"/>
    <cellStyle name="Normal 30 3 6 3 4" xfId="36254"/>
    <cellStyle name="Normal 30 3 6 3 5" xfId="21030"/>
    <cellStyle name="Normal 30 3 6 4" xfId="12620"/>
    <cellStyle name="Normal 30 3 6 4 2" xfId="42942"/>
    <cellStyle name="Normal 30 3 6 4 3" xfId="27718"/>
    <cellStyle name="Normal 30 3 6 5" xfId="7599"/>
    <cellStyle name="Normal 30 3 6 5 2" xfId="37925"/>
    <cellStyle name="Normal 30 3 6 5 3" xfId="22701"/>
    <cellStyle name="Normal 30 3 6 6" xfId="32913"/>
    <cellStyle name="Normal 30 3 6 7" xfId="17688"/>
    <cellStyle name="Normal 30 3 7" xfId="3377"/>
    <cellStyle name="Normal 30 3 7 2" xfId="13455"/>
    <cellStyle name="Normal 30 3 7 2 2" xfId="43777"/>
    <cellStyle name="Normal 30 3 7 2 3" xfId="28553"/>
    <cellStyle name="Normal 30 3 7 3" xfId="8435"/>
    <cellStyle name="Normal 30 3 7 3 2" xfId="38760"/>
    <cellStyle name="Normal 30 3 7 3 3" xfId="23536"/>
    <cellStyle name="Normal 30 3 7 4" xfId="33747"/>
    <cellStyle name="Normal 30 3 7 5" xfId="18523"/>
    <cellStyle name="Normal 30 3 8" xfId="5071"/>
    <cellStyle name="Normal 30 3 8 2" xfId="15126"/>
    <cellStyle name="Normal 30 3 8 2 2" xfId="45448"/>
    <cellStyle name="Normal 30 3 8 2 3" xfId="30224"/>
    <cellStyle name="Normal 30 3 8 3" xfId="10106"/>
    <cellStyle name="Normal 30 3 8 3 2" xfId="40431"/>
    <cellStyle name="Normal 30 3 8 3 3" xfId="25207"/>
    <cellStyle name="Normal 30 3 8 4" xfId="35418"/>
    <cellStyle name="Normal 30 3 8 5" xfId="20194"/>
    <cellStyle name="Normal 30 3 9" xfId="11782"/>
    <cellStyle name="Normal 30 3 9 2" xfId="42106"/>
    <cellStyle name="Normal 30 3 9 3" xfId="26882"/>
    <cellStyle name="Normal 30 4" xfId="47289"/>
    <cellStyle name="Normal 30_Sheet2" xfId="1045"/>
    <cellStyle name="Normal 31" xfId="955"/>
    <cellStyle name="Normal 32" xfId="956"/>
    <cellStyle name="Normal 33" xfId="957"/>
    <cellStyle name="Normal 34" xfId="958"/>
    <cellStyle name="Normal 35" xfId="959"/>
    <cellStyle name="Normal 35 2" xfId="1433"/>
    <cellStyle name="Normal 36" xfId="960"/>
    <cellStyle name="Normal 36 2" xfId="1434"/>
    <cellStyle name="Normal 37" xfId="961"/>
    <cellStyle name="Normal 37 2" xfId="1435"/>
    <cellStyle name="Normal 38" xfId="962"/>
    <cellStyle name="Normal 38 2" xfId="1436"/>
    <cellStyle name="Normal 39" xfId="963"/>
    <cellStyle name="Normal 39 2" xfId="1437"/>
    <cellStyle name="Normal 4" xfId="127"/>
    <cellStyle name="Normal 4 10" xfId="47425"/>
    <cellStyle name="Normal 4 2" xfId="332"/>
    <cellStyle name="Normal 4 2 10" xfId="6762"/>
    <cellStyle name="Normal 4 2 10 2" xfId="37090"/>
    <cellStyle name="Normal 4 2 10 3" xfId="21866"/>
    <cellStyle name="Normal 4 2 11" xfId="32081"/>
    <cellStyle name="Normal 4 2 12" xfId="16851"/>
    <cellStyle name="Normal 4 2 13" xfId="1438"/>
    <cellStyle name="Normal 4 2 14" xfId="47290"/>
    <cellStyle name="Normal 4 2 15" xfId="47417"/>
    <cellStyle name="Normal 4 2 2" xfId="1726"/>
    <cellStyle name="Normal 4 2 2 10" xfId="32133"/>
    <cellStyle name="Normal 4 2 2 11" xfId="16905"/>
    <cellStyle name="Normal 4 2 2 2" xfId="1834"/>
    <cellStyle name="Normal 4 2 2 2 10" xfId="17009"/>
    <cellStyle name="Normal 4 2 2 2 2" xfId="2051"/>
    <cellStyle name="Normal 4 2 2 2 2 2" xfId="2472"/>
    <cellStyle name="Normal 4 2 2 2 2 2 2" xfId="3311"/>
    <cellStyle name="Normal 4 2 2 2 2 2 2 2" xfId="5001"/>
    <cellStyle name="Normal 4 2 2 2 2 2 2 2 2" xfId="15074"/>
    <cellStyle name="Normal 4 2 2 2 2 2 2 2 2 2" xfId="45396"/>
    <cellStyle name="Normal 4 2 2 2 2 2 2 2 2 3" xfId="30172"/>
    <cellStyle name="Normal 4 2 2 2 2 2 2 2 3" xfId="10054"/>
    <cellStyle name="Normal 4 2 2 2 2 2 2 2 3 2" xfId="40379"/>
    <cellStyle name="Normal 4 2 2 2 2 2 2 2 3 3" xfId="25155"/>
    <cellStyle name="Normal 4 2 2 2 2 2 2 2 4" xfId="35366"/>
    <cellStyle name="Normal 4 2 2 2 2 2 2 2 5" xfId="20142"/>
    <cellStyle name="Normal 4 2 2 2 2 2 2 3" xfId="6693"/>
    <cellStyle name="Normal 4 2 2 2 2 2 2 3 2" xfId="16745"/>
    <cellStyle name="Normal 4 2 2 2 2 2 2 3 2 2" xfId="47067"/>
    <cellStyle name="Normal 4 2 2 2 2 2 2 3 2 3" xfId="31843"/>
    <cellStyle name="Normal 4 2 2 2 2 2 2 3 3" xfId="11725"/>
    <cellStyle name="Normal 4 2 2 2 2 2 2 3 3 2" xfId="42050"/>
    <cellStyle name="Normal 4 2 2 2 2 2 2 3 3 3" xfId="26826"/>
    <cellStyle name="Normal 4 2 2 2 2 2 2 3 4" xfId="37037"/>
    <cellStyle name="Normal 4 2 2 2 2 2 2 3 5" xfId="21813"/>
    <cellStyle name="Normal 4 2 2 2 2 2 2 4" xfId="13403"/>
    <cellStyle name="Normal 4 2 2 2 2 2 2 4 2" xfId="43725"/>
    <cellStyle name="Normal 4 2 2 2 2 2 2 4 3" xfId="28501"/>
    <cellStyle name="Normal 4 2 2 2 2 2 2 5" xfId="8382"/>
    <cellStyle name="Normal 4 2 2 2 2 2 2 5 2" xfId="38708"/>
    <cellStyle name="Normal 4 2 2 2 2 2 2 5 3" xfId="23484"/>
    <cellStyle name="Normal 4 2 2 2 2 2 2 6" xfId="33696"/>
    <cellStyle name="Normal 4 2 2 2 2 2 2 7" xfId="18471"/>
    <cellStyle name="Normal 4 2 2 2 2 2 3" xfId="4164"/>
    <cellStyle name="Normal 4 2 2 2 2 2 3 2" xfId="14238"/>
    <cellStyle name="Normal 4 2 2 2 2 2 3 2 2" xfId="44560"/>
    <cellStyle name="Normal 4 2 2 2 2 2 3 2 3" xfId="29336"/>
    <cellStyle name="Normal 4 2 2 2 2 2 3 3" xfId="9218"/>
    <cellStyle name="Normal 4 2 2 2 2 2 3 3 2" xfId="39543"/>
    <cellStyle name="Normal 4 2 2 2 2 2 3 3 3" xfId="24319"/>
    <cellStyle name="Normal 4 2 2 2 2 2 3 4" xfId="34530"/>
    <cellStyle name="Normal 4 2 2 2 2 2 3 5" xfId="19306"/>
    <cellStyle name="Normal 4 2 2 2 2 2 4" xfId="5857"/>
    <cellStyle name="Normal 4 2 2 2 2 2 4 2" xfId="15909"/>
    <cellStyle name="Normal 4 2 2 2 2 2 4 2 2" xfId="46231"/>
    <cellStyle name="Normal 4 2 2 2 2 2 4 2 3" xfId="31007"/>
    <cellStyle name="Normal 4 2 2 2 2 2 4 3" xfId="10889"/>
    <cellStyle name="Normal 4 2 2 2 2 2 4 3 2" xfId="41214"/>
    <cellStyle name="Normal 4 2 2 2 2 2 4 3 3" xfId="25990"/>
    <cellStyle name="Normal 4 2 2 2 2 2 4 4" xfId="36201"/>
    <cellStyle name="Normal 4 2 2 2 2 2 4 5" xfId="20977"/>
    <cellStyle name="Normal 4 2 2 2 2 2 5" xfId="12567"/>
    <cellStyle name="Normal 4 2 2 2 2 2 5 2" xfId="42889"/>
    <cellStyle name="Normal 4 2 2 2 2 2 5 3" xfId="27665"/>
    <cellStyle name="Normal 4 2 2 2 2 2 6" xfId="7546"/>
    <cellStyle name="Normal 4 2 2 2 2 2 6 2" xfId="37872"/>
    <cellStyle name="Normal 4 2 2 2 2 2 6 3" xfId="22648"/>
    <cellStyle name="Normal 4 2 2 2 2 2 7" xfId="32860"/>
    <cellStyle name="Normal 4 2 2 2 2 2 8" xfId="17635"/>
    <cellStyle name="Normal 4 2 2 2 2 3" xfId="2893"/>
    <cellStyle name="Normal 4 2 2 2 2 3 2" xfId="4583"/>
    <cellStyle name="Normal 4 2 2 2 2 3 2 2" xfId="14656"/>
    <cellStyle name="Normal 4 2 2 2 2 3 2 2 2" xfId="44978"/>
    <cellStyle name="Normal 4 2 2 2 2 3 2 2 3" xfId="29754"/>
    <cellStyle name="Normal 4 2 2 2 2 3 2 3" xfId="9636"/>
    <cellStyle name="Normal 4 2 2 2 2 3 2 3 2" xfId="39961"/>
    <cellStyle name="Normal 4 2 2 2 2 3 2 3 3" xfId="24737"/>
    <cellStyle name="Normal 4 2 2 2 2 3 2 4" xfId="34948"/>
    <cellStyle name="Normal 4 2 2 2 2 3 2 5" xfId="19724"/>
    <cellStyle name="Normal 4 2 2 2 2 3 3" xfId="6275"/>
    <cellStyle name="Normal 4 2 2 2 2 3 3 2" xfId="16327"/>
    <cellStyle name="Normal 4 2 2 2 2 3 3 2 2" xfId="46649"/>
    <cellStyle name="Normal 4 2 2 2 2 3 3 2 3" xfId="31425"/>
    <cellStyle name="Normal 4 2 2 2 2 3 3 3" xfId="11307"/>
    <cellStyle name="Normal 4 2 2 2 2 3 3 3 2" xfId="41632"/>
    <cellStyle name="Normal 4 2 2 2 2 3 3 3 3" xfId="26408"/>
    <cellStyle name="Normal 4 2 2 2 2 3 3 4" xfId="36619"/>
    <cellStyle name="Normal 4 2 2 2 2 3 3 5" xfId="21395"/>
    <cellStyle name="Normal 4 2 2 2 2 3 4" xfId="12985"/>
    <cellStyle name="Normal 4 2 2 2 2 3 4 2" xfId="43307"/>
    <cellStyle name="Normal 4 2 2 2 2 3 4 3" xfId="28083"/>
    <cellStyle name="Normal 4 2 2 2 2 3 5" xfId="7964"/>
    <cellStyle name="Normal 4 2 2 2 2 3 5 2" xfId="38290"/>
    <cellStyle name="Normal 4 2 2 2 2 3 5 3" xfId="23066"/>
    <cellStyle name="Normal 4 2 2 2 2 3 6" xfId="33278"/>
    <cellStyle name="Normal 4 2 2 2 2 3 7" xfId="18053"/>
    <cellStyle name="Normal 4 2 2 2 2 4" xfId="3746"/>
    <cellStyle name="Normal 4 2 2 2 2 4 2" xfId="13820"/>
    <cellStyle name="Normal 4 2 2 2 2 4 2 2" xfId="44142"/>
    <cellStyle name="Normal 4 2 2 2 2 4 2 3" xfId="28918"/>
    <cellStyle name="Normal 4 2 2 2 2 4 3" xfId="8800"/>
    <cellStyle name="Normal 4 2 2 2 2 4 3 2" xfId="39125"/>
    <cellStyle name="Normal 4 2 2 2 2 4 3 3" xfId="23901"/>
    <cellStyle name="Normal 4 2 2 2 2 4 4" xfId="34112"/>
    <cellStyle name="Normal 4 2 2 2 2 4 5" xfId="18888"/>
    <cellStyle name="Normal 4 2 2 2 2 5" xfId="5439"/>
    <cellStyle name="Normal 4 2 2 2 2 5 2" xfId="15491"/>
    <cellStyle name="Normal 4 2 2 2 2 5 2 2" xfId="45813"/>
    <cellStyle name="Normal 4 2 2 2 2 5 2 3" xfId="30589"/>
    <cellStyle name="Normal 4 2 2 2 2 5 3" xfId="10471"/>
    <cellStyle name="Normal 4 2 2 2 2 5 3 2" xfId="40796"/>
    <cellStyle name="Normal 4 2 2 2 2 5 3 3" xfId="25572"/>
    <cellStyle name="Normal 4 2 2 2 2 5 4" xfId="35783"/>
    <cellStyle name="Normal 4 2 2 2 2 5 5" xfId="20559"/>
    <cellStyle name="Normal 4 2 2 2 2 6" xfId="12149"/>
    <cellStyle name="Normal 4 2 2 2 2 6 2" xfId="42471"/>
    <cellStyle name="Normal 4 2 2 2 2 6 3" xfId="27247"/>
    <cellStyle name="Normal 4 2 2 2 2 7" xfId="7128"/>
    <cellStyle name="Normal 4 2 2 2 2 7 2" xfId="37454"/>
    <cellStyle name="Normal 4 2 2 2 2 7 3" xfId="22230"/>
    <cellStyle name="Normal 4 2 2 2 2 8" xfId="32442"/>
    <cellStyle name="Normal 4 2 2 2 2 9" xfId="17217"/>
    <cellStyle name="Normal 4 2 2 2 3" xfId="2264"/>
    <cellStyle name="Normal 4 2 2 2 3 2" xfId="3103"/>
    <cellStyle name="Normal 4 2 2 2 3 2 2" xfId="4793"/>
    <cellStyle name="Normal 4 2 2 2 3 2 2 2" xfId="14866"/>
    <cellStyle name="Normal 4 2 2 2 3 2 2 2 2" xfId="45188"/>
    <cellStyle name="Normal 4 2 2 2 3 2 2 2 3" xfId="29964"/>
    <cellStyle name="Normal 4 2 2 2 3 2 2 3" xfId="9846"/>
    <cellStyle name="Normal 4 2 2 2 3 2 2 3 2" xfId="40171"/>
    <cellStyle name="Normal 4 2 2 2 3 2 2 3 3" xfId="24947"/>
    <cellStyle name="Normal 4 2 2 2 3 2 2 4" xfId="35158"/>
    <cellStyle name="Normal 4 2 2 2 3 2 2 5" xfId="19934"/>
    <cellStyle name="Normal 4 2 2 2 3 2 3" xfId="6485"/>
    <cellStyle name="Normal 4 2 2 2 3 2 3 2" xfId="16537"/>
    <cellStyle name="Normal 4 2 2 2 3 2 3 2 2" xfId="46859"/>
    <cellStyle name="Normal 4 2 2 2 3 2 3 2 3" xfId="31635"/>
    <cellStyle name="Normal 4 2 2 2 3 2 3 3" xfId="11517"/>
    <cellStyle name="Normal 4 2 2 2 3 2 3 3 2" xfId="41842"/>
    <cellStyle name="Normal 4 2 2 2 3 2 3 3 3" xfId="26618"/>
    <cellStyle name="Normal 4 2 2 2 3 2 3 4" xfId="36829"/>
    <cellStyle name="Normal 4 2 2 2 3 2 3 5" xfId="21605"/>
    <cellStyle name="Normal 4 2 2 2 3 2 4" xfId="13195"/>
    <cellStyle name="Normal 4 2 2 2 3 2 4 2" xfId="43517"/>
    <cellStyle name="Normal 4 2 2 2 3 2 4 3" xfId="28293"/>
    <cellStyle name="Normal 4 2 2 2 3 2 5" xfId="8174"/>
    <cellStyle name="Normal 4 2 2 2 3 2 5 2" xfId="38500"/>
    <cellStyle name="Normal 4 2 2 2 3 2 5 3" xfId="23276"/>
    <cellStyle name="Normal 4 2 2 2 3 2 6" xfId="33488"/>
    <cellStyle name="Normal 4 2 2 2 3 2 7" xfId="18263"/>
    <cellStyle name="Normal 4 2 2 2 3 3" xfId="3956"/>
    <cellStyle name="Normal 4 2 2 2 3 3 2" xfId="14030"/>
    <cellStyle name="Normal 4 2 2 2 3 3 2 2" xfId="44352"/>
    <cellStyle name="Normal 4 2 2 2 3 3 2 3" xfId="29128"/>
    <cellStyle name="Normal 4 2 2 2 3 3 3" xfId="9010"/>
    <cellStyle name="Normal 4 2 2 2 3 3 3 2" xfId="39335"/>
    <cellStyle name="Normal 4 2 2 2 3 3 3 3" xfId="24111"/>
    <cellStyle name="Normal 4 2 2 2 3 3 4" xfId="34322"/>
    <cellStyle name="Normal 4 2 2 2 3 3 5" xfId="19098"/>
    <cellStyle name="Normal 4 2 2 2 3 4" xfId="5649"/>
    <cellStyle name="Normal 4 2 2 2 3 4 2" xfId="15701"/>
    <cellStyle name="Normal 4 2 2 2 3 4 2 2" xfId="46023"/>
    <cellStyle name="Normal 4 2 2 2 3 4 2 3" xfId="30799"/>
    <cellStyle name="Normal 4 2 2 2 3 4 3" xfId="10681"/>
    <cellStyle name="Normal 4 2 2 2 3 4 3 2" xfId="41006"/>
    <cellStyle name="Normal 4 2 2 2 3 4 3 3" xfId="25782"/>
    <cellStyle name="Normal 4 2 2 2 3 4 4" xfId="35993"/>
    <cellStyle name="Normal 4 2 2 2 3 4 5" xfId="20769"/>
    <cellStyle name="Normal 4 2 2 2 3 5" xfId="12359"/>
    <cellStyle name="Normal 4 2 2 2 3 5 2" xfId="42681"/>
    <cellStyle name="Normal 4 2 2 2 3 5 3" xfId="27457"/>
    <cellStyle name="Normal 4 2 2 2 3 6" xfId="7338"/>
    <cellStyle name="Normal 4 2 2 2 3 6 2" xfId="37664"/>
    <cellStyle name="Normal 4 2 2 2 3 6 3" xfId="22440"/>
    <cellStyle name="Normal 4 2 2 2 3 7" xfId="32652"/>
    <cellStyle name="Normal 4 2 2 2 3 8" xfId="17427"/>
    <cellStyle name="Normal 4 2 2 2 4" xfId="2685"/>
    <cellStyle name="Normal 4 2 2 2 4 2" xfId="4375"/>
    <cellStyle name="Normal 4 2 2 2 4 2 2" xfId="14448"/>
    <cellStyle name="Normal 4 2 2 2 4 2 2 2" xfId="44770"/>
    <cellStyle name="Normal 4 2 2 2 4 2 2 3" xfId="29546"/>
    <cellStyle name="Normal 4 2 2 2 4 2 3" xfId="9428"/>
    <cellStyle name="Normal 4 2 2 2 4 2 3 2" xfId="39753"/>
    <cellStyle name="Normal 4 2 2 2 4 2 3 3" xfId="24529"/>
    <cellStyle name="Normal 4 2 2 2 4 2 4" xfId="34740"/>
    <cellStyle name="Normal 4 2 2 2 4 2 5" xfId="19516"/>
    <cellStyle name="Normal 4 2 2 2 4 3" xfId="6067"/>
    <cellStyle name="Normal 4 2 2 2 4 3 2" xfId="16119"/>
    <cellStyle name="Normal 4 2 2 2 4 3 2 2" xfId="46441"/>
    <cellStyle name="Normal 4 2 2 2 4 3 2 3" xfId="31217"/>
    <cellStyle name="Normal 4 2 2 2 4 3 3" xfId="11099"/>
    <cellStyle name="Normal 4 2 2 2 4 3 3 2" xfId="41424"/>
    <cellStyle name="Normal 4 2 2 2 4 3 3 3" xfId="26200"/>
    <cellStyle name="Normal 4 2 2 2 4 3 4" xfId="36411"/>
    <cellStyle name="Normal 4 2 2 2 4 3 5" xfId="21187"/>
    <cellStyle name="Normal 4 2 2 2 4 4" xfId="12777"/>
    <cellStyle name="Normal 4 2 2 2 4 4 2" xfId="43099"/>
    <cellStyle name="Normal 4 2 2 2 4 4 3" xfId="27875"/>
    <cellStyle name="Normal 4 2 2 2 4 5" xfId="7756"/>
    <cellStyle name="Normal 4 2 2 2 4 5 2" xfId="38082"/>
    <cellStyle name="Normal 4 2 2 2 4 5 3" xfId="22858"/>
    <cellStyle name="Normal 4 2 2 2 4 6" xfId="33070"/>
    <cellStyle name="Normal 4 2 2 2 4 7" xfId="17845"/>
    <cellStyle name="Normal 4 2 2 2 5" xfId="3538"/>
    <cellStyle name="Normal 4 2 2 2 5 2" xfId="13612"/>
    <cellStyle name="Normal 4 2 2 2 5 2 2" xfId="43934"/>
    <cellStyle name="Normal 4 2 2 2 5 2 3" xfId="28710"/>
    <cellStyle name="Normal 4 2 2 2 5 3" xfId="8592"/>
    <cellStyle name="Normal 4 2 2 2 5 3 2" xfId="38917"/>
    <cellStyle name="Normal 4 2 2 2 5 3 3" xfId="23693"/>
    <cellStyle name="Normal 4 2 2 2 5 4" xfId="33904"/>
    <cellStyle name="Normal 4 2 2 2 5 5" xfId="18680"/>
    <cellStyle name="Normal 4 2 2 2 6" xfId="5231"/>
    <cellStyle name="Normal 4 2 2 2 6 2" xfId="15283"/>
    <cellStyle name="Normal 4 2 2 2 6 2 2" xfId="45605"/>
    <cellStyle name="Normal 4 2 2 2 6 2 3" xfId="30381"/>
    <cellStyle name="Normal 4 2 2 2 6 3" xfId="10263"/>
    <cellStyle name="Normal 4 2 2 2 6 3 2" xfId="40588"/>
    <cellStyle name="Normal 4 2 2 2 6 3 3" xfId="25364"/>
    <cellStyle name="Normal 4 2 2 2 6 4" xfId="35575"/>
    <cellStyle name="Normal 4 2 2 2 6 5" xfId="20351"/>
    <cellStyle name="Normal 4 2 2 2 7" xfId="11941"/>
    <cellStyle name="Normal 4 2 2 2 7 2" xfId="42263"/>
    <cellStyle name="Normal 4 2 2 2 7 3" xfId="27039"/>
    <cellStyle name="Normal 4 2 2 2 8" xfId="6920"/>
    <cellStyle name="Normal 4 2 2 2 8 2" xfId="37246"/>
    <cellStyle name="Normal 4 2 2 2 8 3" xfId="22022"/>
    <cellStyle name="Normal 4 2 2 2 9" xfId="32234"/>
    <cellStyle name="Normal 4 2 2 3" xfId="1947"/>
    <cellStyle name="Normal 4 2 2 3 2" xfId="2368"/>
    <cellStyle name="Normal 4 2 2 3 2 2" xfId="3207"/>
    <cellStyle name="Normal 4 2 2 3 2 2 2" xfId="4897"/>
    <cellStyle name="Normal 4 2 2 3 2 2 2 2" xfId="14970"/>
    <cellStyle name="Normal 4 2 2 3 2 2 2 2 2" xfId="45292"/>
    <cellStyle name="Normal 4 2 2 3 2 2 2 2 3" xfId="30068"/>
    <cellStyle name="Normal 4 2 2 3 2 2 2 3" xfId="9950"/>
    <cellStyle name="Normal 4 2 2 3 2 2 2 3 2" xfId="40275"/>
    <cellStyle name="Normal 4 2 2 3 2 2 2 3 3" xfId="25051"/>
    <cellStyle name="Normal 4 2 2 3 2 2 2 4" xfId="35262"/>
    <cellStyle name="Normal 4 2 2 3 2 2 2 5" xfId="20038"/>
    <cellStyle name="Normal 4 2 2 3 2 2 3" xfId="6589"/>
    <cellStyle name="Normal 4 2 2 3 2 2 3 2" xfId="16641"/>
    <cellStyle name="Normal 4 2 2 3 2 2 3 2 2" xfId="46963"/>
    <cellStyle name="Normal 4 2 2 3 2 2 3 2 3" xfId="31739"/>
    <cellStyle name="Normal 4 2 2 3 2 2 3 3" xfId="11621"/>
    <cellStyle name="Normal 4 2 2 3 2 2 3 3 2" xfId="41946"/>
    <cellStyle name="Normal 4 2 2 3 2 2 3 3 3" xfId="26722"/>
    <cellStyle name="Normal 4 2 2 3 2 2 3 4" xfId="36933"/>
    <cellStyle name="Normal 4 2 2 3 2 2 3 5" xfId="21709"/>
    <cellStyle name="Normal 4 2 2 3 2 2 4" xfId="13299"/>
    <cellStyle name="Normal 4 2 2 3 2 2 4 2" xfId="43621"/>
    <cellStyle name="Normal 4 2 2 3 2 2 4 3" xfId="28397"/>
    <cellStyle name="Normal 4 2 2 3 2 2 5" xfId="8278"/>
    <cellStyle name="Normal 4 2 2 3 2 2 5 2" xfId="38604"/>
    <cellStyle name="Normal 4 2 2 3 2 2 5 3" xfId="23380"/>
    <cellStyle name="Normal 4 2 2 3 2 2 6" xfId="33592"/>
    <cellStyle name="Normal 4 2 2 3 2 2 7" xfId="18367"/>
    <cellStyle name="Normal 4 2 2 3 2 3" xfId="4060"/>
    <cellStyle name="Normal 4 2 2 3 2 3 2" xfId="14134"/>
    <cellStyle name="Normal 4 2 2 3 2 3 2 2" xfId="44456"/>
    <cellStyle name="Normal 4 2 2 3 2 3 2 3" xfId="29232"/>
    <cellStyle name="Normal 4 2 2 3 2 3 3" xfId="9114"/>
    <cellStyle name="Normal 4 2 2 3 2 3 3 2" xfId="39439"/>
    <cellStyle name="Normal 4 2 2 3 2 3 3 3" xfId="24215"/>
    <cellStyle name="Normal 4 2 2 3 2 3 4" xfId="34426"/>
    <cellStyle name="Normal 4 2 2 3 2 3 5" xfId="19202"/>
    <cellStyle name="Normal 4 2 2 3 2 4" xfId="5753"/>
    <cellStyle name="Normal 4 2 2 3 2 4 2" xfId="15805"/>
    <cellStyle name="Normal 4 2 2 3 2 4 2 2" xfId="46127"/>
    <cellStyle name="Normal 4 2 2 3 2 4 2 3" xfId="30903"/>
    <cellStyle name="Normal 4 2 2 3 2 4 3" xfId="10785"/>
    <cellStyle name="Normal 4 2 2 3 2 4 3 2" xfId="41110"/>
    <cellStyle name="Normal 4 2 2 3 2 4 3 3" xfId="25886"/>
    <cellStyle name="Normal 4 2 2 3 2 4 4" xfId="36097"/>
    <cellStyle name="Normal 4 2 2 3 2 4 5" xfId="20873"/>
    <cellStyle name="Normal 4 2 2 3 2 5" xfId="12463"/>
    <cellStyle name="Normal 4 2 2 3 2 5 2" xfId="42785"/>
    <cellStyle name="Normal 4 2 2 3 2 5 3" xfId="27561"/>
    <cellStyle name="Normal 4 2 2 3 2 6" xfId="7442"/>
    <cellStyle name="Normal 4 2 2 3 2 6 2" xfId="37768"/>
    <cellStyle name="Normal 4 2 2 3 2 6 3" xfId="22544"/>
    <cellStyle name="Normal 4 2 2 3 2 7" xfId="32756"/>
    <cellStyle name="Normal 4 2 2 3 2 8" xfId="17531"/>
    <cellStyle name="Normal 4 2 2 3 3" xfId="2789"/>
    <cellStyle name="Normal 4 2 2 3 3 2" xfId="4479"/>
    <cellStyle name="Normal 4 2 2 3 3 2 2" xfId="14552"/>
    <cellStyle name="Normal 4 2 2 3 3 2 2 2" xfId="44874"/>
    <cellStyle name="Normal 4 2 2 3 3 2 2 3" xfId="29650"/>
    <cellStyle name="Normal 4 2 2 3 3 2 3" xfId="9532"/>
    <cellStyle name="Normal 4 2 2 3 3 2 3 2" xfId="39857"/>
    <cellStyle name="Normal 4 2 2 3 3 2 3 3" xfId="24633"/>
    <cellStyle name="Normal 4 2 2 3 3 2 4" xfId="34844"/>
    <cellStyle name="Normal 4 2 2 3 3 2 5" xfId="19620"/>
    <cellStyle name="Normal 4 2 2 3 3 3" xfId="6171"/>
    <cellStyle name="Normal 4 2 2 3 3 3 2" xfId="16223"/>
    <cellStyle name="Normal 4 2 2 3 3 3 2 2" xfId="46545"/>
    <cellStyle name="Normal 4 2 2 3 3 3 2 3" xfId="31321"/>
    <cellStyle name="Normal 4 2 2 3 3 3 3" xfId="11203"/>
    <cellStyle name="Normal 4 2 2 3 3 3 3 2" xfId="41528"/>
    <cellStyle name="Normal 4 2 2 3 3 3 3 3" xfId="26304"/>
    <cellStyle name="Normal 4 2 2 3 3 3 4" xfId="36515"/>
    <cellStyle name="Normal 4 2 2 3 3 3 5" xfId="21291"/>
    <cellStyle name="Normal 4 2 2 3 3 4" xfId="12881"/>
    <cellStyle name="Normal 4 2 2 3 3 4 2" xfId="43203"/>
    <cellStyle name="Normal 4 2 2 3 3 4 3" xfId="27979"/>
    <cellStyle name="Normal 4 2 2 3 3 5" xfId="7860"/>
    <cellStyle name="Normal 4 2 2 3 3 5 2" xfId="38186"/>
    <cellStyle name="Normal 4 2 2 3 3 5 3" xfId="22962"/>
    <cellStyle name="Normal 4 2 2 3 3 6" xfId="33174"/>
    <cellStyle name="Normal 4 2 2 3 3 7" xfId="17949"/>
    <cellStyle name="Normal 4 2 2 3 4" xfId="3642"/>
    <cellStyle name="Normal 4 2 2 3 4 2" xfId="13716"/>
    <cellStyle name="Normal 4 2 2 3 4 2 2" xfId="44038"/>
    <cellStyle name="Normal 4 2 2 3 4 2 3" xfId="28814"/>
    <cellStyle name="Normal 4 2 2 3 4 3" xfId="8696"/>
    <cellStyle name="Normal 4 2 2 3 4 3 2" xfId="39021"/>
    <cellStyle name="Normal 4 2 2 3 4 3 3" xfId="23797"/>
    <cellStyle name="Normal 4 2 2 3 4 4" xfId="34008"/>
    <cellStyle name="Normal 4 2 2 3 4 5" xfId="18784"/>
    <cellStyle name="Normal 4 2 2 3 5" xfId="5335"/>
    <cellStyle name="Normal 4 2 2 3 5 2" xfId="15387"/>
    <cellStyle name="Normal 4 2 2 3 5 2 2" xfId="45709"/>
    <cellStyle name="Normal 4 2 2 3 5 2 3" xfId="30485"/>
    <cellStyle name="Normal 4 2 2 3 5 3" xfId="10367"/>
    <cellStyle name="Normal 4 2 2 3 5 3 2" xfId="40692"/>
    <cellStyle name="Normal 4 2 2 3 5 3 3" xfId="25468"/>
    <cellStyle name="Normal 4 2 2 3 5 4" xfId="35679"/>
    <cellStyle name="Normal 4 2 2 3 5 5" xfId="20455"/>
    <cellStyle name="Normal 4 2 2 3 6" xfId="12045"/>
    <cellStyle name="Normal 4 2 2 3 6 2" xfId="42367"/>
    <cellStyle name="Normal 4 2 2 3 6 3" xfId="27143"/>
    <cellStyle name="Normal 4 2 2 3 7" xfId="7024"/>
    <cellStyle name="Normal 4 2 2 3 7 2" xfId="37350"/>
    <cellStyle name="Normal 4 2 2 3 7 3" xfId="22126"/>
    <cellStyle name="Normal 4 2 2 3 8" xfId="32338"/>
    <cellStyle name="Normal 4 2 2 3 9" xfId="17113"/>
    <cellStyle name="Normal 4 2 2 4" xfId="2160"/>
    <cellStyle name="Normal 4 2 2 4 2" xfId="2999"/>
    <cellStyle name="Normal 4 2 2 4 2 2" xfId="4689"/>
    <cellStyle name="Normal 4 2 2 4 2 2 2" xfId="14762"/>
    <cellStyle name="Normal 4 2 2 4 2 2 2 2" xfId="45084"/>
    <cellStyle name="Normal 4 2 2 4 2 2 2 3" xfId="29860"/>
    <cellStyle name="Normal 4 2 2 4 2 2 3" xfId="9742"/>
    <cellStyle name="Normal 4 2 2 4 2 2 3 2" xfId="40067"/>
    <cellStyle name="Normal 4 2 2 4 2 2 3 3" xfId="24843"/>
    <cellStyle name="Normal 4 2 2 4 2 2 4" xfId="35054"/>
    <cellStyle name="Normal 4 2 2 4 2 2 5" xfId="19830"/>
    <cellStyle name="Normal 4 2 2 4 2 3" xfId="6381"/>
    <cellStyle name="Normal 4 2 2 4 2 3 2" xfId="16433"/>
    <cellStyle name="Normal 4 2 2 4 2 3 2 2" xfId="46755"/>
    <cellStyle name="Normal 4 2 2 4 2 3 2 3" xfId="31531"/>
    <cellStyle name="Normal 4 2 2 4 2 3 3" xfId="11413"/>
    <cellStyle name="Normal 4 2 2 4 2 3 3 2" xfId="41738"/>
    <cellStyle name="Normal 4 2 2 4 2 3 3 3" xfId="26514"/>
    <cellStyle name="Normal 4 2 2 4 2 3 4" xfId="36725"/>
    <cellStyle name="Normal 4 2 2 4 2 3 5" xfId="21501"/>
    <cellStyle name="Normal 4 2 2 4 2 4" xfId="13091"/>
    <cellStyle name="Normal 4 2 2 4 2 4 2" xfId="43413"/>
    <cellStyle name="Normal 4 2 2 4 2 4 3" xfId="28189"/>
    <cellStyle name="Normal 4 2 2 4 2 5" xfId="8070"/>
    <cellStyle name="Normal 4 2 2 4 2 5 2" xfId="38396"/>
    <cellStyle name="Normal 4 2 2 4 2 5 3" xfId="23172"/>
    <cellStyle name="Normal 4 2 2 4 2 6" xfId="33384"/>
    <cellStyle name="Normal 4 2 2 4 2 7" xfId="18159"/>
    <cellStyle name="Normal 4 2 2 4 3" xfId="3852"/>
    <cellStyle name="Normal 4 2 2 4 3 2" xfId="13926"/>
    <cellStyle name="Normal 4 2 2 4 3 2 2" xfId="44248"/>
    <cellStyle name="Normal 4 2 2 4 3 2 3" xfId="29024"/>
    <cellStyle name="Normal 4 2 2 4 3 3" xfId="8906"/>
    <cellStyle name="Normal 4 2 2 4 3 3 2" xfId="39231"/>
    <cellStyle name="Normal 4 2 2 4 3 3 3" xfId="24007"/>
    <cellStyle name="Normal 4 2 2 4 3 4" xfId="34218"/>
    <cellStyle name="Normal 4 2 2 4 3 5" xfId="18994"/>
    <cellStyle name="Normal 4 2 2 4 4" xfId="5545"/>
    <cellStyle name="Normal 4 2 2 4 4 2" xfId="15597"/>
    <cellStyle name="Normal 4 2 2 4 4 2 2" xfId="45919"/>
    <cellStyle name="Normal 4 2 2 4 4 2 3" xfId="30695"/>
    <cellStyle name="Normal 4 2 2 4 4 3" xfId="10577"/>
    <cellStyle name="Normal 4 2 2 4 4 3 2" xfId="40902"/>
    <cellStyle name="Normal 4 2 2 4 4 3 3" xfId="25678"/>
    <cellStyle name="Normal 4 2 2 4 4 4" xfId="35889"/>
    <cellStyle name="Normal 4 2 2 4 4 5" xfId="20665"/>
    <cellStyle name="Normal 4 2 2 4 5" xfId="12255"/>
    <cellStyle name="Normal 4 2 2 4 5 2" xfId="42577"/>
    <cellStyle name="Normal 4 2 2 4 5 3" xfId="27353"/>
    <cellStyle name="Normal 4 2 2 4 6" xfId="7234"/>
    <cellStyle name="Normal 4 2 2 4 6 2" xfId="37560"/>
    <cellStyle name="Normal 4 2 2 4 6 3" xfId="22336"/>
    <cellStyle name="Normal 4 2 2 4 7" xfId="32548"/>
    <cellStyle name="Normal 4 2 2 4 8" xfId="17323"/>
    <cellStyle name="Normal 4 2 2 5" xfId="2581"/>
    <cellStyle name="Normal 4 2 2 5 2" xfId="4271"/>
    <cellStyle name="Normal 4 2 2 5 2 2" xfId="14344"/>
    <cellStyle name="Normal 4 2 2 5 2 2 2" xfId="44666"/>
    <cellStyle name="Normal 4 2 2 5 2 2 3" xfId="29442"/>
    <cellStyle name="Normal 4 2 2 5 2 3" xfId="9324"/>
    <cellStyle name="Normal 4 2 2 5 2 3 2" xfId="39649"/>
    <cellStyle name="Normal 4 2 2 5 2 3 3" xfId="24425"/>
    <cellStyle name="Normal 4 2 2 5 2 4" xfId="34636"/>
    <cellStyle name="Normal 4 2 2 5 2 5" xfId="19412"/>
    <cellStyle name="Normal 4 2 2 5 3" xfId="5963"/>
    <cellStyle name="Normal 4 2 2 5 3 2" xfId="16015"/>
    <cellStyle name="Normal 4 2 2 5 3 2 2" xfId="46337"/>
    <cellStyle name="Normal 4 2 2 5 3 2 3" xfId="31113"/>
    <cellStyle name="Normal 4 2 2 5 3 3" xfId="10995"/>
    <cellStyle name="Normal 4 2 2 5 3 3 2" xfId="41320"/>
    <cellStyle name="Normal 4 2 2 5 3 3 3" xfId="26096"/>
    <cellStyle name="Normal 4 2 2 5 3 4" xfId="36307"/>
    <cellStyle name="Normal 4 2 2 5 3 5" xfId="21083"/>
    <cellStyle name="Normal 4 2 2 5 4" xfId="12673"/>
    <cellStyle name="Normal 4 2 2 5 4 2" xfId="42995"/>
    <cellStyle name="Normal 4 2 2 5 4 3" xfId="27771"/>
    <cellStyle name="Normal 4 2 2 5 5" xfId="7652"/>
    <cellStyle name="Normal 4 2 2 5 5 2" xfId="37978"/>
    <cellStyle name="Normal 4 2 2 5 5 3" xfId="22754"/>
    <cellStyle name="Normal 4 2 2 5 6" xfId="32966"/>
    <cellStyle name="Normal 4 2 2 5 7" xfId="17741"/>
    <cellStyle name="Normal 4 2 2 6" xfId="3434"/>
    <cellStyle name="Normal 4 2 2 6 2" xfId="13508"/>
    <cellStyle name="Normal 4 2 2 6 2 2" xfId="43830"/>
    <cellStyle name="Normal 4 2 2 6 2 3" xfId="28606"/>
    <cellStyle name="Normal 4 2 2 6 3" xfId="8488"/>
    <cellStyle name="Normal 4 2 2 6 3 2" xfId="38813"/>
    <cellStyle name="Normal 4 2 2 6 3 3" xfId="23589"/>
    <cellStyle name="Normal 4 2 2 6 4" xfId="33800"/>
    <cellStyle name="Normal 4 2 2 6 5" xfId="18576"/>
    <cellStyle name="Normal 4 2 2 7" xfId="5127"/>
    <cellStyle name="Normal 4 2 2 7 2" xfId="15179"/>
    <cellStyle name="Normal 4 2 2 7 2 2" xfId="45501"/>
    <cellStyle name="Normal 4 2 2 7 2 3" xfId="30277"/>
    <cellStyle name="Normal 4 2 2 7 3" xfId="10159"/>
    <cellStyle name="Normal 4 2 2 7 3 2" xfId="40484"/>
    <cellStyle name="Normal 4 2 2 7 3 3" xfId="25260"/>
    <cellStyle name="Normal 4 2 2 7 4" xfId="35471"/>
    <cellStyle name="Normal 4 2 2 7 5" xfId="20247"/>
    <cellStyle name="Normal 4 2 2 8" xfId="11837"/>
    <cellStyle name="Normal 4 2 2 8 2" xfId="42159"/>
    <cellStyle name="Normal 4 2 2 8 3" xfId="26935"/>
    <cellStyle name="Normal 4 2 2 9" xfId="6816"/>
    <cellStyle name="Normal 4 2 2 9 2" xfId="37142"/>
    <cellStyle name="Normal 4 2 2 9 3" xfId="21918"/>
    <cellStyle name="Normal 4 2 3" xfId="1780"/>
    <cellStyle name="Normal 4 2 3 10" xfId="16957"/>
    <cellStyle name="Normal 4 2 3 2" xfId="1999"/>
    <cellStyle name="Normal 4 2 3 2 2" xfId="2420"/>
    <cellStyle name="Normal 4 2 3 2 2 2" xfId="3259"/>
    <cellStyle name="Normal 4 2 3 2 2 2 2" xfId="4949"/>
    <cellStyle name="Normal 4 2 3 2 2 2 2 2" xfId="15022"/>
    <cellStyle name="Normal 4 2 3 2 2 2 2 2 2" xfId="45344"/>
    <cellStyle name="Normal 4 2 3 2 2 2 2 2 3" xfId="30120"/>
    <cellStyle name="Normal 4 2 3 2 2 2 2 3" xfId="10002"/>
    <cellStyle name="Normal 4 2 3 2 2 2 2 3 2" xfId="40327"/>
    <cellStyle name="Normal 4 2 3 2 2 2 2 3 3" xfId="25103"/>
    <cellStyle name="Normal 4 2 3 2 2 2 2 4" xfId="35314"/>
    <cellStyle name="Normal 4 2 3 2 2 2 2 5" xfId="20090"/>
    <cellStyle name="Normal 4 2 3 2 2 2 3" xfId="6641"/>
    <cellStyle name="Normal 4 2 3 2 2 2 3 2" xfId="16693"/>
    <cellStyle name="Normal 4 2 3 2 2 2 3 2 2" xfId="47015"/>
    <cellStyle name="Normal 4 2 3 2 2 2 3 2 3" xfId="31791"/>
    <cellStyle name="Normal 4 2 3 2 2 2 3 3" xfId="11673"/>
    <cellStyle name="Normal 4 2 3 2 2 2 3 3 2" xfId="41998"/>
    <cellStyle name="Normal 4 2 3 2 2 2 3 3 3" xfId="26774"/>
    <cellStyle name="Normal 4 2 3 2 2 2 3 4" xfId="36985"/>
    <cellStyle name="Normal 4 2 3 2 2 2 3 5" xfId="21761"/>
    <cellStyle name="Normal 4 2 3 2 2 2 4" xfId="13351"/>
    <cellStyle name="Normal 4 2 3 2 2 2 4 2" xfId="43673"/>
    <cellStyle name="Normal 4 2 3 2 2 2 4 3" xfId="28449"/>
    <cellStyle name="Normal 4 2 3 2 2 2 5" xfId="8330"/>
    <cellStyle name="Normal 4 2 3 2 2 2 5 2" xfId="38656"/>
    <cellStyle name="Normal 4 2 3 2 2 2 5 3" xfId="23432"/>
    <cellStyle name="Normal 4 2 3 2 2 2 6" xfId="33644"/>
    <cellStyle name="Normal 4 2 3 2 2 2 7" xfId="18419"/>
    <cellStyle name="Normal 4 2 3 2 2 3" xfId="4112"/>
    <cellStyle name="Normal 4 2 3 2 2 3 2" xfId="14186"/>
    <cellStyle name="Normal 4 2 3 2 2 3 2 2" xfId="44508"/>
    <cellStyle name="Normal 4 2 3 2 2 3 2 3" xfId="29284"/>
    <cellStyle name="Normal 4 2 3 2 2 3 3" xfId="9166"/>
    <cellStyle name="Normal 4 2 3 2 2 3 3 2" xfId="39491"/>
    <cellStyle name="Normal 4 2 3 2 2 3 3 3" xfId="24267"/>
    <cellStyle name="Normal 4 2 3 2 2 3 4" xfId="34478"/>
    <cellStyle name="Normal 4 2 3 2 2 3 5" xfId="19254"/>
    <cellStyle name="Normal 4 2 3 2 2 4" xfId="5805"/>
    <cellStyle name="Normal 4 2 3 2 2 4 2" xfId="15857"/>
    <cellStyle name="Normal 4 2 3 2 2 4 2 2" xfId="46179"/>
    <cellStyle name="Normal 4 2 3 2 2 4 2 3" xfId="30955"/>
    <cellStyle name="Normal 4 2 3 2 2 4 3" xfId="10837"/>
    <cellStyle name="Normal 4 2 3 2 2 4 3 2" xfId="41162"/>
    <cellStyle name="Normal 4 2 3 2 2 4 3 3" xfId="25938"/>
    <cellStyle name="Normal 4 2 3 2 2 4 4" xfId="36149"/>
    <cellStyle name="Normal 4 2 3 2 2 4 5" xfId="20925"/>
    <cellStyle name="Normal 4 2 3 2 2 5" xfId="12515"/>
    <cellStyle name="Normal 4 2 3 2 2 5 2" xfId="42837"/>
    <cellStyle name="Normal 4 2 3 2 2 5 3" xfId="27613"/>
    <cellStyle name="Normal 4 2 3 2 2 6" xfId="7494"/>
    <cellStyle name="Normal 4 2 3 2 2 6 2" xfId="37820"/>
    <cellStyle name="Normal 4 2 3 2 2 6 3" xfId="22596"/>
    <cellStyle name="Normal 4 2 3 2 2 7" xfId="32808"/>
    <cellStyle name="Normal 4 2 3 2 2 8" xfId="17583"/>
    <cellStyle name="Normal 4 2 3 2 3" xfId="2841"/>
    <cellStyle name="Normal 4 2 3 2 3 2" xfId="4531"/>
    <cellStyle name="Normal 4 2 3 2 3 2 2" xfId="14604"/>
    <cellStyle name="Normal 4 2 3 2 3 2 2 2" xfId="44926"/>
    <cellStyle name="Normal 4 2 3 2 3 2 2 3" xfId="29702"/>
    <cellStyle name="Normal 4 2 3 2 3 2 3" xfId="9584"/>
    <cellStyle name="Normal 4 2 3 2 3 2 3 2" xfId="39909"/>
    <cellStyle name="Normal 4 2 3 2 3 2 3 3" xfId="24685"/>
    <cellStyle name="Normal 4 2 3 2 3 2 4" xfId="34896"/>
    <cellStyle name="Normal 4 2 3 2 3 2 5" xfId="19672"/>
    <cellStyle name="Normal 4 2 3 2 3 3" xfId="6223"/>
    <cellStyle name="Normal 4 2 3 2 3 3 2" xfId="16275"/>
    <cellStyle name="Normal 4 2 3 2 3 3 2 2" xfId="46597"/>
    <cellStyle name="Normal 4 2 3 2 3 3 2 3" xfId="31373"/>
    <cellStyle name="Normal 4 2 3 2 3 3 3" xfId="11255"/>
    <cellStyle name="Normal 4 2 3 2 3 3 3 2" xfId="41580"/>
    <cellStyle name="Normal 4 2 3 2 3 3 3 3" xfId="26356"/>
    <cellStyle name="Normal 4 2 3 2 3 3 4" xfId="36567"/>
    <cellStyle name="Normal 4 2 3 2 3 3 5" xfId="21343"/>
    <cellStyle name="Normal 4 2 3 2 3 4" xfId="12933"/>
    <cellStyle name="Normal 4 2 3 2 3 4 2" xfId="43255"/>
    <cellStyle name="Normal 4 2 3 2 3 4 3" xfId="28031"/>
    <cellStyle name="Normal 4 2 3 2 3 5" xfId="7912"/>
    <cellStyle name="Normal 4 2 3 2 3 5 2" xfId="38238"/>
    <cellStyle name="Normal 4 2 3 2 3 5 3" xfId="23014"/>
    <cellStyle name="Normal 4 2 3 2 3 6" xfId="33226"/>
    <cellStyle name="Normal 4 2 3 2 3 7" xfId="18001"/>
    <cellStyle name="Normal 4 2 3 2 4" xfId="3694"/>
    <cellStyle name="Normal 4 2 3 2 4 2" xfId="13768"/>
    <cellStyle name="Normal 4 2 3 2 4 2 2" xfId="44090"/>
    <cellStyle name="Normal 4 2 3 2 4 2 3" xfId="28866"/>
    <cellStyle name="Normal 4 2 3 2 4 3" xfId="8748"/>
    <cellStyle name="Normal 4 2 3 2 4 3 2" xfId="39073"/>
    <cellStyle name="Normal 4 2 3 2 4 3 3" xfId="23849"/>
    <cellStyle name="Normal 4 2 3 2 4 4" xfId="34060"/>
    <cellStyle name="Normal 4 2 3 2 4 5" xfId="18836"/>
    <cellStyle name="Normal 4 2 3 2 5" xfId="5387"/>
    <cellStyle name="Normal 4 2 3 2 5 2" xfId="15439"/>
    <cellStyle name="Normal 4 2 3 2 5 2 2" xfId="45761"/>
    <cellStyle name="Normal 4 2 3 2 5 2 3" xfId="30537"/>
    <cellStyle name="Normal 4 2 3 2 5 3" xfId="10419"/>
    <cellStyle name="Normal 4 2 3 2 5 3 2" xfId="40744"/>
    <cellStyle name="Normal 4 2 3 2 5 3 3" xfId="25520"/>
    <cellStyle name="Normal 4 2 3 2 5 4" xfId="35731"/>
    <cellStyle name="Normal 4 2 3 2 5 5" xfId="20507"/>
    <cellStyle name="Normal 4 2 3 2 6" xfId="12097"/>
    <cellStyle name="Normal 4 2 3 2 6 2" xfId="42419"/>
    <cellStyle name="Normal 4 2 3 2 6 3" xfId="27195"/>
    <cellStyle name="Normal 4 2 3 2 7" xfId="7076"/>
    <cellStyle name="Normal 4 2 3 2 7 2" xfId="37402"/>
    <cellStyle name="Normal 4 2 3 2 7 3" xfId="22178"/>
    <cellStyle name="Normal 4 2 3 2 8" xfId="32390"/>
    <cellStyle name="Normal 4 2 3 2 9" xfId="17165"/>
    <cellStyle name="Normal 4 2 3 3" xfId="2212"/>
    <cellStyle name="Normal 4 2 3 3 2" xfId="3051"/>
    <cellStyle name="Normal 4 2 3 3 2 2" xfId="4741"/>
    <cellStyle name="Normal 4 2 3 3 2 2 2" xfId="14814"/>
    <cellStyle name="Normal 4 2 3 3 2 2 2 2" xfId="45136"/>
    <cellStyle name="Normal 4 2 3 3 2 2 2 3" xfId="29912"/>
    <cellStyle name="Normal 4 2 3 3 2 2 3" xfId="9794"/>
    <cellStyle name="Normal 4 2 3 3 2 2 3 2" xfId="40119"/>
    <cellStyle name="Normal 4 2 3 3 2 2 3 3" xfId="24895"/>
    <cellStyle name="Normal 4 2 3 3 2 2 4" xfId="35106"/>
    <cellStyle name="Normal 4 2 3 3 2 2 5" xfId="19882"/>
    <cellStyle name="Normal 4 2 3 3 2 3" xfId="6433"/>
    <cellStyle name="Normal 4 2 3 3 2 3 2" xfId="16485"/>
    <cellStyle name="Normal 4 2 3 3 2 3 2 2" xfId="46807"/>
    <cellStyle name="Normal 4 2 3 3 2 3 2 3" xfId="31583"/>
    <cellStyle name="Normal 4 2 3 3 2 3 3" xfId="11465"/>
    <cellStyle name="Normal 4 2 3 3 2 3 3 2" xfId="41790"/>
    <cellStyle name="Normal 4 2 3 3 2 3 3 3" xfId="26566"/>
    <cellStyle name="Normal 4 2 3 3 2 3 4" xfId="36777"/>
    <cellStyle name="Normal 4 2 3 3 2 3 5" xfId="21553"/>
    <cellStyle name="Normal 4 2 3 3 2 4" xfId="13143"/>
    <cellStyle name="Normal 4 2 3 3 2 4 2" xfId="43465"/>
    <cellStyle name="Normal 4 2 3 3 2 4 3" xfId="28241"/>
    <cellStyle name="Normal 4 2 3 3 2 5" xfId="8122"/>
    <cellStyle name="Normal 4 2 3 3 2 5 2" xfId="38448"/>
    <cellStyle name="Normal 4 2 3 3 2 5 3" xfId="23224"/>
    <cellStyle name="Normal 4 2 3 3 2 6" xfId="33436"/>
    <cellStyle name="Normal 4 2 3 3 2 7" xfId="18211"/>
    <cellStyle name="Normal 4 2 3 3 3" xfId="3904"/>
    <cellStyle name="Normal 4 2 3 3 3 2" xfId="13978"/>
    <cellStyle name="Normal 4 2 3 3 3 2 2" xfId="44300"/>
    <cellStyle name="Normal 4 2 3 3 3 2 3" xfId="29076"/>
    <cellStyle name="Normal 4 2 3 3 3 3" xfId="8958"/>
    <cellStyle name="Normal 4 2 3 3 3 3 2" xfId="39283"/>
    <cellStyle name="Normal 4 2 3 3 3 3 3" xfId="24059"/>
    <cellStyle name="Normal 4 2 3 3 3 4" xfId="34270"/>
    <cellStyle name="Normal 4 2 3 3 3 5" xfId="19046"/>
    <cellStyle name="Normal 4 2 3 3 4" xfId="5597"/>
    <cellStyle name="Normal 4 2 3 3 4 2" xfId="15649"/>
    <cellStyle name="Normal 4 2 3 3 4 2 2" xfId="45971"/>
    <cellStyle name="Normal 4 2 3 3 4 2 3" xfId="30747"/>
    <cellStyle name="Normal 4 2 3 3 4 3" xfId="10629"/>
    <cellStyle name="Normal 4 2 3 3 4 3 2" xfId="40954"/>
    <cellStyle name="Normal 4 2 3 3 4 3 3" xfId="25730"/>
    <cellStyle name="Normal 4 2 3 3 4 4" xfId="35941"/>
    <cellStyle name="Normal 4 2 3 3 4 5" xfId="20717"/>
    <cellStyle name="Normal 4 2 3 3 5" xfId="12307"/>
    <cellStyle name="Normal 4 2 3 3 5 2" xfId="42629"/>
    <cellStyle name="Normal 4 2 3 3 5 3" xfId="27405"/>
    <cellStyle name="Normal 4 2 3 3 6" xfId="7286"/>
    <cellStyle name="Normal 4 2 3 3 6 2" xfId="37612"/>
    <cellStyle name="Normal 4 2 3 3 6 3" xfId="22388"/>
    <cellStyle name="Normal 4 2 3 3 7" xfId="32600"/>
    <cellStyle name="Normal 4 2 3 3 8" xfId="17375"/>
    <cellStyle name="Normal 4 2 3 4" xfId="2633"/>
    <cellStyle name="Normal 4 2 3 4 2" xfId="4323"/>
    <cellStyle name="Normal 4 2 3 4 2 2" xfId="14396"/>
    <cellStyle name="Normal 4 2 3 4 2 2 2" xfId="44718"/>
    <cellStyle name="Normal 4 2 3 4 2 2 3" xfId="29494"/>
    <cellStyle name="Normal 4 2 3 4 2 3" xfId="9376"/>
    <cellStyle name="Normal 4 2 3 4 2 3 2" xfId="39701"/>
    <cellStyle name="Normal 4 2 3 4 2 3 3" xfId="24477"/>
    <cellStyle name="Normal 4 2 3 4 2 4" xfId="34688"/>
    <cellStyle name="Normal 4 2 3 4 2 5" xfId="19464"/>
    <cellStyle name="Normal 4 2 3 4 3" xfId="6015"/>
    <cellStyle name="Normal 4 2 3 4 3 2" xfId="16067"/>
    <cellStyle name="Normal 4 2 3 4 3 2 2" xfId="46389"/>
    <cellStyle name="Normal 4 2 3 4 3 2 3" xfId="31165"/>
    <cellStyle name="Normal 4 2 3 4 3 3" xfId="11047"/>
    <cellStyle name="Normal 4 2 3 4 3 3 2" xfId="41372"/>
    <cellStyle name="Normal 4 2 3 4 3 3 3" xfId="26148"/>
    <cellStyle name="Normal 4 2 3 4 3 4" xfId="36359"/>
    <cellStyle name="Normal 4 2 3 4 3 5" xfId="21135"/>
    <cellStyle name="Normal 4 2 3 4 4" xfId="12725"/>
    <cellStyle name="Normal 4 2 3 4 4 2" xfId="43047"/>
    <cellStyle name="Normal 4 2 3 4 4 3" xfId="27823"/>
    <cellStyle name="Normal 4 2 3 4 5" xfId="7704"/>
    <cellStyle name="Normal 4 2 3 4 5 2" xfId="38030"/>
    <cellStyle name="Normal 4 2 3 4 5 3" xfId="22806"/>
    <cellStyle name="Normal 4 2 3 4 6" xfId="33018"/>
    <cellStyle name="Normal 4 2 3 4 7" xfId="17793"/>
    <cellStyle name="Normal 4 2 3 5" xfId="3486"/>
    <cellStyle name="Normal 4 2 3 5 2" xfId="13560"/>
    <cellStyle name="Normal 4 2 3 5 2 2" xfId="43882"/>
    <cellStyle name="Normal 4 2 3 5 2 3" xfId="28658"/>
    <cellStyle name="Normal 4 2 3 5 3" xfId="8540"/>
    <cellStyle name="Normal 4 2 3 5 3 2" xfId="38865"/>
    <cellStyle name="Normal 4 2 3 5 3 3" xfId="23641"/>
    <cellStyle name="Normal 4 2 3 5 4" xfId="33852"/>
    <cellStyle name="Normal 4 2 3 5 5" xfId="18628"/>
    <cellStyle name="Normal 4 2 3 6" xfId="5179"/>
    <cellStyle name="Normal 4 2 3 6 2" xfId="15231"/>
    <cellStyle name="Normal 4 2 3 6 2 2" xfId="45553"/>
    <cellStyle name="Normal 4 2 3 6 2 3" xfId="30329"/>
    <cellStyle name="Normal 4 2 3 6 3" xfId="10211"/>
    <cellStyle name="Normal 4 2 3 6 3 2" xfId="40536"/>
    <cellStyle name="Normal 4 2 3 6 3 3" xfId="25312"/>
    <cellStyle name="Normal 4 2 3 6 4" xfId="35523"/>
    <cellStyle name="Normal 4 2 3 6 5" xfId="20299"/>
    <cellStyle name="Normal 4 2 3 7" xfId="11889"/>
    <cellStyle name="Normal 4 2 3 7 2" xfId="42211"/>
    <cellStyle name="Normal 4 2 3 7 3" xfId="26987"/>
    <cellStyle name="Normal 4 2 3 8" xfId="6868"/>
    <cellStyle name="Normal 4 2 3 8 2" xfId="37194"/>
    <cellStyle name="Normal 4 2 3 8 3" xfId="21970"/>
    <cellStyle name="Normal 4 2 3 9" xfId="32183"/>
    <cellStyle name="Normal 4 2 4" xfId="1893"/>
    <cellStyle name="Normal 4 2 4 2" xfId="2316"/>
    <cellStyle name="Normal 4 2 4 2 2" xfId="3155"/>
    <cellStyle name="Normal 4 2 4 2 2 2" xfId="4845"/>
    <cellStyle name="Normal 4 2 4 2 2 2 2" xfId="14918"/>
    <cellStyle name="Normal 4 2 4 2 2 2 2 2" xfId="45240"/>
    <cellStyle name="Normal 4 2 4 2 2 2 2 3" xfId="30016"/>
    <cellStyle name="Normal 4 2 4 2 2 2 3" xfId="9898"/>
    <cellStyle name="Normal 4 2 4 2 2 2 3 2" xfId="40223"/>
    <cellStyle name="Normal 4 2 4 2 2 2 3 3" xfId="24999"/>
    <cellStyle name="Normal 4 2 4 2 2 2 4" xfId="35210"/>
    <cellStyle name="Normal 4 2 4 2 2 2 5" xfId="19986"/>
    <cellStyle name="Normal 4 2 4 2 2 3" xfId="6537"/>
    <cellStyle name="Normal 4 2 4 2 2 3 2" xfId="16589"/>
    <cellStyle name="Normal 4 2 4 2 2 3 2 2" xfId="46911"/>
    <cellStyle name="Normal 4 2 4 2 2 3 2 3" xfId="31687"/>
    <cellStyle name="Normal 4 2 4 2 2 3 3" xfId="11569"/>
    <cellStyle name="Normal 4 2 4 2 2 3 3 2" xfId="41894"/>
    <cellStyle name="Normal 4 2 4 2 2 3 3 3" xfId="26670"/>
    <cellStyle name="Normal 4 2 4 2 2 3 4" xfId="36881"/>
    <cellStyle name="Normal 4 2 4 2 2 3 5" xfId="21657"/>
    <cellStyle name="Normal 4 2 4 2 2 4" xfId="13247"/>
    <cellStyle name="Normal 4 2 4 2 2 4 2" xfId="43569"/>
    <cellStyle name="Normal 4 2 4 2 2 4 3" xfId="28345"/>
    <cellStyle name="Normal 4 2 4 2 2 5" xfId="8226"/>
    <cellStyle name="Normal 4 2 4 2 2 5 2" xfId="38552"/>
    <cellStyle name="Normal 4 2 4 2 2 5 3" xfId="23328"/>
    <cellStyle name="Normal 4 2 4 2 2 6" xfId="33540"/>
    <cellStyle name="Normal 4 2 4 2 2 7" xfId="18315"/>
    <cellStyle name="Normal 4 2 4 2 3" xfId="4008"/>
    <cellStyle name="Normal 4 2 4 2 3 2" xfId="14082"/>
    <cellStyle name="Normal 4 2 4 2 3 2 2" xfId="44404"/>
    <cellStyle name="Normal 4 2 4 2 3 2 3" xfId="29180"/>
    <cellStyle name="Normal 4 2 4 2 3 3" xfId="9062"/>
    <cellStyle name="Normal 4 2 4 2 3 3 2" xfId="39387"/>
    <cellStyle name="Normal 4 2 4 2 3 3 3" xfId="24163"/>
    <cellStyle name="Normal 4 2 4 2 3 4" xfId="34374"/>
    <cellStyle name="Normal 4 2 4 2 3 5" xfId="19150"/>
    <cellStyle name="Normal 4 2 4 2 4" xfId="5701"/>
    <cellStyle name="Normal 4 2 4 2 4 2" xfId="15753"/>
    <cellStyle name="Normal 4 2 4 2 4 2 2" xfId="46075"/>
    <cellStyle name="Normal 4 2 4 2 4 2 3" xfId="30851"/>
    <cellStyle name="Normal 4 2 4 2 4 3" xfId="10733"/>
    <cellStyle name="Normal 4 2 4 2 4 3 2" xfId="41058"/>
    <cellStyle name="Normal 4 2 4 2 4 3 3" xfId="25834"/>
    <cellStyle name="Normal 4 2 4 2 4 4" xfId="36045"/>
    <cellStyle name="Normal 4 2 4 2 4 5" xfId="20821"/>
    <cellStyle name="Normal 4 2 4 2 5" xfId="12411"/>
    <cellStyle name="Normal 4 2 4 2 5 2" xfId="42733"/>
    <cellStyle name="Normal 4 2 4 2 5 3" xfId="27509"/>
    <cellStyle name="Normal 4 2 4 2 6" xfId="7390"/>
    <cellStyle name="Normal 4 2 4 2 6 2" xfId="37716"/>
    <cellStyle name="Normal 4 2 4 2 6 3" xfId="22492"/>
    <cellStyle name="Normal 4 2 4 2 7" xfId="32704"/>
    <cellStyle name="Normal 4 2 4 2 8" xfId="17479"/>
    <cellStyle name="Normal 4 2 4 3" xfId="2737"/>
    <cellStyle name="Normal 4 2 4 3 2" xfId="4427"/>
    <cellStyle name="Normal 4 2 4 3 2 2" xfId="14500"/>
    <cellStyle name="Normal 4 2 4 3 2 2 2" xfId="44822"/>
    <cellStyle name="Normal 4 2 4 3 2 2 3" xfId="29598"/>
    <cellStyle name="Normal 4 2 4 3 2 3" xfId="9480"/>
    <cellStyle name="Normal 4 2 4 3 2 3 2" xfId="39805"/>
    <cellStyle name="Normal 4 2 4 3 2 3 3" xfId="24581"/>
    <cellStyle name="Normal 4 2 4 3 2 4" xfId="34792"/>
    <cellStyle name="Normal 4 2 4 3 2 5" xfId="19568"/>
    <cellStyle name="Normal 4 2 4 3 3" xfId="6119"/>
    <cellStyle name="Normal 4 2 4 3 3 2" xfId="16171"/>
    <cellStyle name="Normal 4 2 4 3 3 2 2" xfId="46493"/>
    <cellStyle name="Normal 4 2 4 3 3 2 3" xfId="31269"/>
    <cellStyle name="Normal 4 2 4 3 3 3" xfId="11151"/>
    <cellStyle name="Normal 4 2 4 3 3 3 2" xfId="41476"/>
    <cellStyle name="Normal 4 2 4 3 3 3 3" xfId="26252"/>
    <cellStyle name="Normal 4 2 4 3 3 4" xfId="36463"/>
    <cellStyle name="Normal 4 2 4 3 3 5" xfId="21239"/>
    <cellStyle name="Normal 4 2 4 3 4" xfId="12829"/>
    <cellStyle name="Normal 4 2 4 3 4 2" xfId="43151"/>
    <cellStyle name="Normal 4 2 4 3 4 3" xfId="27927"/>
    <cellStyle name="Normal 4 2 4 3 5" xfId="7808"/>
    <cellStyle name="Normal 4 2 4 3 5 2" xfId="38134"/>
    <cellStyle name="Normal 4 2 4 3 5 3" xfId="22910"/>
    <cellStyle name="Normal 4 2 4 3 6" xfId="33122"/>
    <cellStyle name="Normal 4 2 4 3 7" xfId="17897"/>
    <cellStyle name="Normal 4 2 4 4" xfId="3590"/>
    <cellStyle name="Normal 4 2 4 4 2" xfId="13664"/>
    <cellStyle name="Normal 4 2 4 4 2 2" xfId="43986"/>
    <cellStyle name="Normal 4 2 4 4 2 3" xfId="28762"/>
    <cellStyle name="Normal 4 2 4 4 3" xfId="8644"/>
    <cellStyle name="Normal 4 2 4 4 3 2" xfId="38969"/>
    <cellStyle name="Normal 4 2 4 4 3 3" xfId="23745"/>
    <cellStyle name="Normal 4 2 4 4 4" xfId="33956"/>
    <cellStyle name="Normal 4 2 4 4 5" xfId="18732"/>
    <cellStyle name="Normal 4 2 4 5" xfId="5283"/>
    <cellStyle name="Normal 4 2 4 5 2" xfId="15335"/>
    <cellStyle name="Normal 4 2 4 5 2 2" xfId="45657"/>
    <cellStyle name="Normal 4 2 4 5 2 3" xfId="30433"/>
    <cellStyle name="Normal 4 2 4 5 3" xfId="10315"/>
    <cellStyle name="Normal 4 2 4 5 3 2" xfId="40640"/>
    <cellStyle name="Normal 4 2 4 5 3 3" xfId="25416"/>
    <cellStyle name="Normal 4 2 4 5 4" xfId="35627"/>
    <cellStyle name="Normal 4 2 4 5 5" xfId="20403"/>
    <cellStyle name="Normal 4 2 4 6" xfId="11993"/>
    <cellStyle name="Normal 4 2 4 6 2" xfId="42315"/>
    <cellStyle name="Normal 4 2 4 6 3" xfId="27091"/>
    <cellStyle name="Normal 4 2 4 7" xfId="6972"/>
    <cellStyle name="Normal 4 2 4 7 2" xfId="37298"/>
    <cellStyle name="Normal 4 2 4 7 3" xfId="22074"/>
    <cellStyle name="Normal 4 2 4 8" xfId="32286"/>
    <cellStyle name="Normal 4 2 4 9" xfId="17061"/>
    <cellStyle name="Normal 4 2 5" xfId="2106"/>
    <cellStyle name="Normal 4 2 5 2" xfId="2947"/>
    <cellStyle name="Normal 4 2 5 2 2" xfId="4637"/>
    <cellStyle name="Normal 4 2 5 2 2 2" xfId="14710"/>
    <cellStyle name="Normal 4 2 5 2 2 2 2" xfId="45032"/>
    <cellStyle name="Normal 4 2 5 2 2 2 3" xfId="29808"/>
    <cellStyle name="Normal 4 2 5 2 2 3" xfId="9690"/>
    <cellStyle name="Normal 4 2 5 2 2 3 2" xfId="40015"/>
    <cellStyle name="Normal 4 2 5 2 2 3 3" xfId="24791"/>
    <cellStyle name="Normal 4 2 5 2 2 4" xfId="35002"/>
    <cellStyle name="Normal 4 2 5 2 2 5" xfId="19778"/>
    <cellStyle name="Normal 4 2 5 2 3" xfId="6329"/>
    <cellStyle name="Normal 4 2 5 2 3 2" xfId="16381"/>
    <cellStyle name="Normal 4 2 5 2 3 2 2" xfId="46703"/>
    <cellStyle name="Normal 4 2 5 2 3 2 3" xfId="31479"/>
    <cellStyle name="Normal 4 2 5 2 3 3" xfId="11361"/>
    <cellStyle name="Normal 4 2 5 2 3 3 2" xfId="41686"/>
    <cellStyle name="Normal 4 2 5 2 3 3 3" xfId="26462"/>
    <cellStyle name="Normal 4 2 5 2 3 4" xfId="36673"/>
    <cellStyle name="Normal 4 2 5 2 3 5" xfId="21449"/>
    <cellStyle name="Normal 4 2 5 2 4" xfId="13039"/>
    <cellStyle name="Normal 4 2 5 2 4 2" xfId="43361"/>
    <cellStyle name="Normal 4 2 5 2 4 3" xfId="28137"/>
    <cellStyle name="Normal 4 2 5 2 5" xfId="8018"/>
    <cellStyle name="Normal 4 2 5 2 5 2" xfId="38344"/>
    <cellStyle name="Normal 4 2 5 2 5 3" xfId="23120"/>
    <cellStyle name="Normal 4 2 5 2 6" xfId="33332"/>
    <cellStyle name="Normal 4 2 5 2 7" xfId="18107"/>
    <cellStyle name="Normal 4 2 5 3" xfId="3800"/>
    <cellStyle name="Normal 4 2 5 3 2" xfId="13874"/>
    <cellStyle name="Normal 4 2 5 3 2 2" xfId="44196"/>
    <cellStyle name="Normal 4 2 5 3 2 3" xfId="28972"/>
    <cellStyle name="Normal 4 2 5 3 3" xfId="8854"/>
    <cellStyle name="Normal 4 2 5 3 3 2" xfId="39179"/>
    <cellStyle name="Normal 4 2 5 3 3 3" xfId="23955"/>
    <cellStyle name="Normal 4 2 5 3 4" xfId="34166"/>
    <cellStyle name="Normal 4 2 5 3 5" xfId="18942"/>
    <cellStyle name="Normal 4 2 5 4" xfId="5493"/>
    <cellStyle name="Normal 4 2 5 4 2" xfId="15545"/>
    <cellStyle name="Normal 4 2 5 4 2 2" xfId="45867"/>
    <cellStyle name="Normal 4 2 5 4 2 3" xfId="30643"/>
    <cellStyle name="Normal 4 2 5 4 3" xfId="10525"/>
    <cellStyle name="Normal 4 2 5 4 3 2" xfId="40850"/>
    <cellStyle name="Normal 4 2 5 4 3 3" xfId="25626"/>
    <cellStyle name="Normal 4 2 5 4 4" xfId="35837"/>
    <cellStyle name="Normal 4 2 5 4 5" xfId="20613"/>
    <cellStyle name="Normal 4 2 5 5" xfId="12203"/>
    <cellStyle name="Normal 4 2 5 5 2" xfId="42525"/>
    <cellStyle name="Normal 4 2 5 5 3" xfId="27301"/>
    <cellStyle name="Normal 4 2 5 6" xfId="7182"/>
    <cellStyle name="Normal 4 2 5 6 2" xfId="37508"/>
    <cellStyle name="Normal 4 2 5 6 3" xfId="22284"/>
    <cellStyle name="Normal 4 2 5 7" xfId="32496"/>
    <cellStyle name="Normal 4 2 5 8" xfId="17271"/>
    <cellStyle name="Normal 4 2 6" xfId="2527"/>
    <cellStyle name="Normal 4 2 6 2" xfId="4219"/>
    <cellStyle name="Normal 4 2 6 2 2" xfId="14292"/>
    <cellStyle name="Normal 4 2 6 2 2 2" xfId="44614"/>
    <cellStyle name="Normal 4 2 6 2 2 3" xfId="29390"/>
    <cellStyle name="Normal 4 2 6 2 3" xfId="9272"/>
    <cellStyle name="Normal 4 2 6 2 3 2" xfId="39597"/>
    <cellStyle name="Normal 4 2 6 2 3 3" xfId="24373"/>
    <cellStyle name="Normal 4 2 6 2 4" xfId="34584"/>
    <cellStyle name="Normal 4 2 6 2 5" xfId="19360"/>
    <cellStyle name="Normal 4 2 6 3" xfId="5911"/>
    <cellStyle name="Normal 4 2 6 3 2" xfId="15963"/>
    <cellStyle name="Normal 4 2 6 3 2 2" xfId="46285"/>
    <cellStyle name="Normal 4 2 6 3 2 3" xfId="31061"/>
    <cellStyle name="Normal 4 2 6 3 3" xfId="10943"/>
    <cellStyle name="Normal 4 2 6 3 3 2" xfId="41268"/>
    <cellStyle name="Normal 4 2 6 3 3 3" xfId="26044"/>
    <cellStyle name="Normal 4 2 6 3 4" xfId="36255"/>
    <cellStyle name="Normal 4 2 6 3 5" xfId="21031"/>
    <cellStyle name="Normal 4 2 6 4" xfId="12621"/>
    <cellStyle name="Normal 4 2 6 4 2" xfId="42943"/>
    <cellStyle name="Normal 4 2 6 4 3" xfId="27719"/>
    <cellStyle name="Normal 4 2 6 5" xfId="7600"/>
    <cellStyle name="Normal 4 2 6 5 2" xfId="37926"/>
    <cellStyle name="Normal 4 2 6 5 3" xfId="22702"/>
    <cellStyle name="Normal 4 2 6 6" xfId="32914"/>
    <cellStyle name="Normal 4 2 6 7" xfId="17689"/>
    <cellStyle name="Normal 4 2 7" xfId="3378"/>
    <cellStyle name="Normal 4 2 7 2" xfId="13456"/>
    <cellStyle name="Normal 4 2 7 2 2" xfId="43778"/>
    <cellStyle name="Normal 4 2 7 2 3" xfId="28554"/>
    <cellStyle name="Normal 4 2 7 3" xfId="8436"/>
    <cellStyle name="Normal 4 2 7 3 2" xfId="38761"/>
    <cellStyle name="Normal 4 2 7 3 3" xfId="23537"/>
    <cellStyle name="Normal 4 2 7 4" xfId="33748"/>
    <cellStyle name="Normal 4 2 7 5" xfId="18524"/>
    <cellStyle name="Normal 4 2 8" xfId="5072"/>
    <cellStyle name="Normal 4 2 8 2" xfId="15127"/>
    <cellStyle name="Normal 4 2 8 2 2" xfId="45449"/>
    <cellStyle name="Normal 4 2 8 2 3" xfId="30225"/>
    <cellStyle name="Normal 4 2 8 3" xfId="10107"/>
    <cellStyle name="Normal 4 2 8 3 2" xfId="40432"/>
    <cellStyle name="Normal 4 2 8 3 3" xfId="25208"/>
    <cellStyle name="Normal 4 2 8 4" xfId="35419"/>
    <cellStyle name="Normal 4 2 8 5" xfId="20195"/>
    <cellStyle name="Normal 4 2 9" xfId="11783"/>
    <cellStyle name="Normal 4 2 9 2" xfId="42107"/>
    <cellStyle name="Normal 4 2 9 3" xfId="26883"/>
    <cellStyle name="Normal 4 3" xfId="779"/>
    <cellStyle name="Normal 4 3 2" xfId="1097"/>
    <cellStyle name="Normal 4 4" xfId="32045"/>
    <cellStyle name="Normal 4 5" xfId="964"/>
    <cellStyle name="Normal 4 6" xfId="47361"/>
    <cellStyle name="Normal 4 7" xfId="47380"/>
    <cellStyle name="Normal 4 8" xfId="47386"/>
    <cellStyle name="Normal 4 9" xfId="47413"/>
    <cellStyle name="Normal 40" xfId="965"/>
    <cellStyle name="Normal 40 2" xfId="1439"/>
    <cellStyle name="Normal 40 2 10" xfId="6763"/>
    <cellStyle name="Normal 40 2 10 2" xfId="37091"/>
    <cellStyle name="Normal 40 2 10 3" xfId="21867"/>
    <cellStyle name="Normal 40 2 11" xfId="32082"/>
    <cellStyle name="Normal 40 2 12" xfId="16852"/>
    <cellStyle name="Normal 40 2 2" xfId="1727"/>
    <cellStyle name="Normal 40 2 2 10" xfId="32134"/>
    <cellStyle name="Normal 40 2 2 11" xfId="16906"/>
    <cellStyle name="Normal 40 2 2 2" xfId="1835"/>
    <cellStyle name="Normal 40 2 2 2 10" xfId="17010"/>
    <cellStyle name="Normal 40 2 2 2 2" xfId="2052"/>
    <cellStyle name="Normal 40 2 2 2 2 2" xfId="2473"/>
    <cellStyle name="Normal 40 2 2 2 2 2 2" xfId="3312"/>
    <cellStyle name="Normal 40 2 2 2 2 2 2 2" xfId="5002"/>
    <cellStyle name="Normal 40 2 2 2 2 2 2 2 2" xfId="15075"/>
    <cellStyle name="Normal 40 2 2 2 2 2 2 2 2 2" xfId="45397"/>
    <cellStyle name="Normal 40 2 2 2 2 2 2 2 2 3" xfId="30173"/>
    <cellStyle name="Normal 40 2 2 2 2 2 2 2 3" xfId="10055"/>
    <cellStyle name="Normal 40 2 2 2 2 2 2 2 3 2" xfId="40380"/>
    <cellStyle name="Normal 40 2 2 2 2 2 2 2 3 3" xfId="25156"/>
    <cellStyle name="Normal 40 2 2 2 2 2 2 2 4" xfId="35367"/>
    <cellStyle name="Normal 40 2 2 2 2 2 2 2 5" xfId="20143"/>
    <cellStyle name="Normal 40 2 2 2 2 2 2 3" xfId="6694"/>
    <cellStyle name="Normal 40 2 2 2 2 2 2 3 2" xfId="16746"/>
    <cellStyle name="Normal 40 2 2 2 2 2 2 3 2 2" xfId="47068"/>
    <cellStyle name="Normal 40 2 2 2 2 2 2 3 2 3" xfId="31844"/>
    <cellStyle name="Normal 40 2 2 2 2 2 2 3 3" xfId="11726"/>
    <cellStyle name="Normal 40 2 2 2 2 2 2 3 3 2" xfId="42051"/>
    <cellStyle name="Normal 40 2 2 2 2 2 2 3 3 3" xfId="26827"/>
    <cellStyle name="Normal 40 2 2 2 2 2 2 3 4" xfId="37038"/>
    <cellStyle name="Normal 40 2 2 2 2 2 2 3 5" xfId="21814"/>
    <cellStyle name="Normal 40 2 2 2 2 2 2 4" xfId="13404"/>
    <cellStyle name="Normal 40 2 2 2 2 2 2 4 2" xfId="43726"/>
    <cellStyle name="Normal 40 2 2 2 2 2 2 4 3" xfId="28502"/>
    <cellStyle name="Normal 40 2 2 2 2 2 2 5" xfId="8383"/>
    <cellStyle name="Normal 40 2 2 2 2 2 2 5 2" xfId="38709"/>
    <cellStyle name="Normal 40 2 2 2 2 2 2 5 3" xfId="23485"/>
    <cellStyle name="Normal 40 2 2 2 2 2 2 6" xfId="33697"/>
    <cellStyle name="Normal 40 2 2 2 2 2 2 7" xfId="18472"/>
    <cellStyle name="Normal 40 2 2 2 2 2 3" xfId="4165"/>
    <cellStyle name="Normal 40 2 2 2 2 2 3 2" xfId="14239"/>
    <cellStyle name="Normal 40 2 2 2 2 2 3 2 2" xfId="44561"/>
    <cellStyle name="Normal 40 2 2 2 2 2 3 2 3" xfId="29337"/>
    <cellStyle name="Normal 40 2 2 2 2 2 3 3" xfId="9219"/>
    <cellStyle name="Normal 40 2 2 2 2 2 3 3 2" xfId="39544"/>
    <cellStyle name="Normal 40 2 2 2 2 2 3 3 3" xfId="24320"/>
    <cellStyle name="Normal 40 2 2 2 2 2 3 4" xfId="34531"/>
    <cellStyle name="Normal 40 2 2 2 2 2 3 5" xfId="19307"/>
    <cellStyle name="Normal 40 2 2 2 2 2 4" xfId="5858"/>
    <cellStyle name="Normal 40 2 2 2 2 2 4 2" xfId="15910"/>
    <cellStyle name="Normal 40 2 2 2 2 2 4 2 2" xfId="46232"/>
    <cellStyle name="Normal 40 2 2 2 2 2 4 2 3" xfId="31008"/>
    <cellStyle name="Normal 40 2 2 2 2 2 4 3" xfId="10890"/>
    <cellStyle name="Normal 40 2 2 2 2 2 4 3 2" xfId="41215"/>
    <cellStyle name="Normal 40 2 2 2 2 2 4 3 3" xfId="25991"/>
    <cellStyle name="Normal 40 2 2 2 2 2 4 4" xfId="36202"/>
    <cellStyle name="Normal 40 2 2 2 2 2 4 5" xfId="20978"/>
    <cellStyle name="Normal 40 2 2 2 2 2 5" xfId="12568"/>
    <cellStyle name="Normal 40 2 2 2 2 2 5 2" xfId="42890"/>
    <cellStyle name="Normal 40 2 2 2 2 2 5 3" xfId="27666"/>
    <cellStyle name="Normal 40 2 2 2 2 2 6" xfId="7547"/>
    <cellStyle name="Normal 40 2 2 2 2 2 6 2" xfId="37873"/>
    <cellStyle name="Normal 40 2 2 2 2 2 6 3" xfId="22649"/>
    <cellStyle name="Normal 40 2 2 2 2 2 7" xfId="32861"/>
    <cellStyle name="Normal 40 2 2 2 2 2 8" xfId="17636"/>
    <cellStyle name="Normal 40 2 2 2 2 3" xfId="2894"/>
    <cellStyle name="Normal 40 2 2 2 2 3 2" xfId="4584"/>
    <cellStyle name="Normal 40 2 2 2 2 3 2 2" xfId="14657"/>
    <cellStyle name="Normal 40 2 2 2 2 3 2 2 2" xfId="44979"/>
    <cellStyle name="Normal 40 2 2 2 2 3 2 2 3" xfId="29755"/>
    <cellStyle name="Normal 40 2 2 2 2 3 2 3" xfId="9637"/>
    <cellStyle name="Normal 40 2 2 2 2 3 2 3 2" xfId="39962"/>
    <cellStyle name="Normal 40 2 2 2 2 3 2 3 3" xfId="24738"/>
    <cellStyle name="Normal 40 2 2 2 2 3 2 4" xfId="34949"/>
    <cellStyle name="Normal 40 2 2 2 2 3 2 5" xfId="19725"/>
    <cellStyle name="Normal 40 2 2 2 2 3 3" xfId="6276"/>
    <cellStyle name="Normal 40 2 2 2 2 3 3 2" xfId="16328"/>
    <cellStyle name="Normal 40 2 2 2 2 3 3 2 2" xfId="46650"/>
    <cellStyle name="Normal 40 2 2 2 2 3 3 2 3" xfId="31426"/>
    <cellStyle name="Normal 40 2 2 2 2 3 3 3" xfId="11308"/>
    <cellStyle name="Normal 40 2 2 2 2 3 3 3 2" xfId="41633"/>
    <cellStyle name="Normal 40 2 2 2 2 3 3 3 3" xfId="26409"/>
    <cellStyle name="Normal 40 2 2 2 2 3 3 4" xfId="36620"/>
    <cellStyle name="Normal 40 2 2 2 2 3 3 5" xfId="21396"/>
    <cellStyle name="Normal 40 2 2 2 2 3 4" xfId="12986"/>
    <cellStyle name="Normal 40 2 2 2 2 3 4 2" xfId="43308"/>
    <cellStyle name="Normal 40 2 2 2 2 3 4 3" xfId="28084"/>
    <cellStyle name="Normal 40 2 2 2 2 3 5" xfId="7965"/>
    <cellStyle name="Normal 40 2 2 2 2 3 5 2" xfId="38291"/>
    <cellStyle name="Normal 40 2 2 2 2 3 5 3" xfId="23067"/>
    <cellStyle name="Normal 40 2 2 2 2 3 6" xfId="33279"/>
    <cellStyle name="Normal 40 2 2 2 2 3 7" xfId="18054"/>
    <cellStyle name="Normal 40 2 2 2 2 4" xfId="3747"/>
    <cellStyle name="Normal 40 2 2 2 2 4 2" xfId="13821"/>
    <cellStyle name="Normal 40 2 2 2 2 4 2 2" xfId="44143"/>
    <cellStyle name="Normal 40 2 2 2 2 4 2 3" xfId="28919"/>
    <cellStyle name="Normal 40 2 2 2 2 4 3" xfId="8801"/>
    <cellStyle name="Normal 40 2 2 2 2 4 3 2" xfId="39126"/>
    <cellStyle name="Normal 40 2 2 2 2 4 3 3" xfId="23902"/>
    <cellStyle name="Normal 40 2 2 2 2 4 4" xfId="34113"/>
    <cellStyle name="Normal 40 2 2 2 2 4 5" xfId="18889"/>
    <cellStyle name="Normal 40 2 2 2 2 5" xfId="5440"/>
    <cellStyle name="Normal 40 2 2 2 2 5 2" xfId="15492"/>
    <cellStyle name="Normal 40 2 2 2 2 5 2 2" xfId="45814"/>
    <cellStyle name="Normal 40 2 2 2 2 5 2 3" xfId="30590"/>
    <cellStyle name="Normal 40 2 2 2 2 5 3" xfId="10472"/>
    <cellStyle name="Normal 40 2 2 2 2 5 3 2" xfId="40797"/>
    <cellStyle name="Normal 40 2 2 2 2 5 3 3" xfId="25573"/>
    <cellStyle name="Normal 40 2 2 2 2 5 4" xfId="35784"/>
    <cellStyle name="Normal 40 2 2 2 2 5 5" xfId="20560"/>
    <cellStyle name="Normal 40 2 2 2 2 6" xfId="12150"/>
    <cellStyle name="Normal 40 2 2 2 2 6 2" xfId="42472"/>
    <cellStyle name="Normal 40 2 2 2 2 6 3" xfId="27248"/>
    <cellStyle name="Normal 40 2 2 2 2 7" xfId="7129"/>
    <cellStyle name="Normal 40 2 2 2 2 7 2" xfId="37455"/>
    <cellStyle name="Normal 40 2 2 2 2 7 3" xfId="22231"/>
    <cellStyle name="Normal 40 2 2 2 2 8" xfId="32443"/>
    <cellStyle name="Normal 40 2 2 2 2 9" xfId="17218"/>
    <cellStyle name="Normal 40 2 2 2 3" xfId="2265"/>
    <cellStyle name="Normal 40 2 2 2 3 2" xfId="3104"/>
    <cellStyle name="Normal 40 2 2 2 3 2 2" xfId="4794"/>
    <cellStyle name="Normal 40 2 2 2 3 2 2 2" xfId="14867"/>
    <cellStyle name="Normal 40 2 2 2 3 2 2 2 2" xfId="45189"/>
    <cellStyle name="Normal 40 2 2 2 3 2 2 2 3" xfId="29965"/>
    <cellStyle name="Normal 40 2 2 2 3 2 2 3" xfId="9847"/>
    <cellStyle name="Normal 40 2 2 2 3 2 2 3 2" xfId="40172"/>
    <cellStyle name="Normal 40 2 2 2 3 2 2 3 3" xfId="24948"/>
    <cellStyle name="Normal 40 2 2 2 3 2 2 4" xfId="35159"/>
    <cellStyle name="Normal 40 2 2 2 3 2 2 5" xfId="19935"/>
    <cellStyle name="Normal 40 2 2 2 3 2 3" xfId="6486"/>
    <cellStyle name="Normal 40 2 2 2 3 2 3 2" xfId="16538"/>
    <cellStyle name="Normal 40 2 2 2 3 2 3 2 2" xfId="46860"/>
    <cellStyle name="Normal 40 2 2 2 3 2 3 2 3" xfId="31636"/>
    <cellStyle name="Normal 40 2 2 2 3 2 3 3" xfId="11518"/>
    <cellStyle name="Normal 40 2 2 2 3 2 3 3 2" xfId="41843"/>
    <cellStyle name="Normal 40 2 2 2 3 2 3 3 3" xfId="26619"/>
    <cellStyle name="Normal 40 2 2 2 3 2 3 4" xfId="36830"/>
    <cellStyle name="Normal 40 2 2 2 3 2 3 5" xfId="21606"/>
    <cellStyle name="Normal 40 2 2 2 3 2 4" xfId="13196"/>
    <cellStyle name="Normal 40 2 2 2 3 2 4 2" xfId="43518"/>
    <cellStyle name="Normal 40 2 2 2 3 2 4 3" xfId="28294"/>
    <cellStyle name="Normal 40 2 2 2 3 2 5" xfId="8175"/>
    <cellStyle name="Normal 40 2 2 2 3 2 5 2" xfId="38501"/>
    <cellStyle name="Normal 40 2 2 2 3 2 5 3" xfId="23277"/>
    <cellStyle name="Normal 40 2 2 2 3 2 6" xfId="33489"/>
    <cellStyle name="Normal 40 2 2 2 3 2 7" xfId="18264"/>
    <cellStyle name="Normal 40 2 2 2 3 3" xfId="3957"/>
    <cellStyle name="Normal 40 2 2 2 3 3 2" xfId="14031"/>
    <cellStyle name="Normal 40 2 2 2 3 3 2 2" xfId="44353"/>
    <cellStyle name="Normal 40 2 2 2 3 3 2 3" xfId="29129"/>
    <cellStyle name="Normal 40 2 2 2 3 3 3" xfId="9011"/>
    <cellStyle name="Normal 40 2 2 2 3 3 3 2" xfId="39336"/>
    <cellStyle name="Normal 40 2 2 2 3 3 3 3" xfId="24112"/>
    <cellStyle name="Normal 40 2 2 2 3 3 4" xfId="34323"/>
    <cellStyle name="Normal 40 2 2 2 3 3 5" xfId="19099"/>
    <cellStyle name="Normal 40 2 2 2 3 4" xfId="5650"/>
    <cellStyle name="Normal 40 2 2 2 3 4 2" xfId="15702"/>
    <cellStyle name="Normal 40 2 2 2 3 4 2 2" xfId="46024"/>
    <cellStyle name="Normal 40 2 2 2 3 4 2 3" xfId="30800"/>
    <cellStyle name="Normal 40 2 2 2 3 4 3" xfId="10682"/>
    <cellStyle name="Normal 40 2 2 2 3 4 3 2" xfId="41007"/>
    <cellStyle name="Normal 40 2 2 2 3 4 3 3" xfId="25783"/>
    <cellStyle name="Normal 40 2 2 2 3 4 4" xfId="35994"/>
    <cellStyle name="Normal 40 2 2 2 3 4 5" xfId="20770"/>
    <cellStyle name="Normal 40 2 2 2 3 5" xfId="12360"/>
    <cellStyle name="Normal 40 2 2 2 3 5 2" xfId="42682"/>
    <cellStyle name="Normal 40 2 2 2 3 5 3" xfId="27458"/>
    <cellStyle name="Normal 40 2 2 2 3 6" xfId="7339"/>
    <cellStyle name="Normal 40 2 2 2 3 6 2" xfId="37665"/>
    <cellStyle name="Normal 40 2 2 2 3 6 3" xfId="22441"/>
    <cellStyle name="Normal 40 2 2 2 3 7" xfId="32653"/>
    <cellStyle name="Normal 40 2 2 2 3 8" xfId="17428"/>
    <cellStyle name="Normal 40 2 2 2 4" xfId="2686"/>
    <cellStyle name="Normal 40 2 2 2 4 2" xfId="4376"/>
    <cellStyle name="Normal 40 2 2 2 4 2 2" xfId="14449"/>
    <cellStyle name="Normal 40 2 2 2 4 2 2 2" xfId="44771"/>
    <cellStyle name="Normal 40 2 2 2 4 2 2 3" xfId="29547"/>
    <cellStyle name="Normal 40 2 2 2 4 2 3" xfId="9429"/>
    <cellStyle name="Normal 40 2 2 2 4 2 3 2" xfId="39754"/>
    <cellStyle name="Normal 40 2 2 2 4 2 3 3" xfId="24530"/>
    <cellStyle name="Normal 40 2 2 2 4 2 4" xfId="34741"/>
    <cellStyle name="Normal 40 2 2 2 4 2 5" xfId="19517"/>
    <cellStyle name="Normal 40 2 2 2 4 3" xfId="6068"/>
    <cellStyle name="Normal 40 2 2 2 4 3 2" xfId="16120"/>
    <cellStyle name="Normal 40 2 2 2 4 3 2 2" xfId="46442"/>
    <cellStyle name="Normal 40 2 2 2 4 3 2 3" xfId="31218"/>
    <cellStyle name="Normal 40 2 2 2 4 3 3" xfId="11100"/>
    <cellStyle name="Normal 40 2 2 2 4 3 3 2" xfId="41425"/>
    <cellStyle name="Normal 40 2 2 2 4 3 3 3" xfId="26201"/>
    <cellStyle name="Normal 40 2 2 2 4 3 4" xfId="36412"/>
    <cellStyle name="Normal 40 2 2 2 4 3 5" xfId="21188"/>
    <cellStyle name="Normal 40 2 2 2 4 4" xfId="12778"/>
    <cellStyle name="Normal 40 2 2 2 4 4 2" xfId="43100"/>
    <cellStyle name="Normal 40 2 2 2 4 4 3" xfId="27876"/>
    <cellStyle name="Normal 40 2 2 2 4 5" xfId="7757"/>
    <cellStyle name="Normal 40 2 2 2 4 5 2" xfId="38083"/>
    <cellStyle name="Normal 40 2 2 2 4 5 3" xfId="22859"/>
    <cellStyle name="Normal 40 2 2 2 4 6" xfId="33071"/>
    <cellStyle name="Normal 40 2 2 2 4 7" xfId="17846"/>
    <cellStyle name="Normal 40 2 2 2 5" xfId="3539"/>
    <cellStyle name="Normal 40 2 2 2 5 2" xfId="13613"/>
    <cellStyle name="Normal 40 2 2 2 5 2 2" xfId="43935"/>
    <cellStyle name="Normal 40 2 2 2 5 2 3" xfId="28711"/>
    <cellStyle name="Normal 40 2 2 2 5 3" xfId="8593"/>
    <cellStyle name="Normal 40 2 2 2 5 3 2" xfId="38918"/>
    <cellStyle name="Normal 40 2 2 2 5 3 3" xfId="23694"/>
    <cellStyle name="Normal 40 2 2 2 5 4" xfId="33905"/>
    <cellStyle name="Normal 40 2 2 2 5 5" xfId="18681"/>
    <cellStyle name="Normal 40 2 2 2 6" xfId="5232"/>
    <cellStyle name="Normal 40 2 2 2 6 2" xfId="15284"/>
    <cellStyle name="Normal 40 2 2 2 6 2 2" xfId="45606"/>
    <cellStyle name="Normal 40 2 2 2 6 2 3" xfId="30382"/>
    <cellStyle name="Normal 40 2 2 2 6 3" xfId="10264"/>
    <cellStyle name="Normal 40 2 2 2 6 3 2" xfId="40589"/>
    <cellStyle name="Normal 40 2 2 2 6 3 3" xfId="25365"/>
    <cellStyle name="Normal 40 2 2 2 6 4" xfId="35576"/>
    <cellStyle name="Normal 40 2 2 2 6 5" xfId="20352"/>
    <cellStyle name="Normal 40 2 2 2 7" xfId="11942"/>
    <cellStyle name="Normal 40 2 2 2 7 2" xfId="42264"/>
    <cellStyle name="Normal 40 2 2 2 7 3" xfId="27040"/>
    <cellStyle name="Normal 40 2 2 2 8" xfId="6921"/>
    <cellStyle name="Normal 40 2 2 2 8 2" xfId="37247"/>
    <cellStyle name="Normal 40 2 2 2 8 3" xfId="22023"/>
    <cellStyle name="Normal 40 2 2 2 9" xfId="32235"/>
    <cellStyle name="Normal 40 2 2 3" xfId="1948"/>
    <cellStyle name="Normal 40 2 2 3 2" xfId="2369"/>
    <cellStyle name="Normal 40 2 2 3 2 2" xfId="3208"/>
    <cellStyle name="Normal 40 2 2 3 2 2 2" xfId="4898"/>
    <cellStyle name="Normal 40 2 2 3 2 2 2 2" xfId="14971"/>
    <cellStyle name="Normal 40 2 2 3 2 2 2 2 2" xfId="45293"/>
    <cellStyle name="Normal 40 2 2 3 2 2 2 2 3" xfId="30069"/>
    <cellStyle name="Normal 40 2 2 3 2 2 2 3" xfId="9951"/>
    <cellStyle name="Normal 40 2 2 3 2 2 2 3 2" xfId="40276"/>
    <cellStyle name="Normal 40 2 2 3 2 2 2 3 3" xfId="25052"/>
    <cellStyle name="Normal 40 2 2 3 2 2 2 4" xfId="35263"/>
    <cellStyle name="Normal 40 2 2 3 2 2 2 5" xfId="20039"/>
    <cellStyle name="Normal 40 2 2 3 2 2 3" xfId="6590"/>
    <cellStyle name="Normal 40 2 2 3 2 2 3 2" xfId="16642"/>
    <cellStyle name="Normal 40 2 2 3 2 2 3 2 2" xfId="46964"/>
    <cellStyle name="Normal 40 2 2 3 2 2 3 2 3" xfId="31740"/>
    <cellStyle name="Normal 40 2 2 3 2 2 3 3" xfId="11622"/>
    <cellStyle name="Normal 40 2 2 3 2 2 3 3 2" xfId="41947"/>
    <cellStyle name="Normal 40 2 2 3 2 2 3 3 3" xfId="26723"/>
    <cellStyle name="Normal 40 2 2 3 2 2 3 4" xfId="36934"/>
    <cellStyle name="Normal 40 2 2 3 2 2 3 5" xfId="21710"/>
    <cellStyle name="Normal 40 2 2 3 2 2 4" xfId="13300"/>
    <cellStyle name="Normal 40 2 2 3 2 2 4 2" xfId="43622"/>
    <cellStyle name="Normal 40 2 2 3 2 2 4 3" xfId="28398"/>
    <cellStyle name="Normal 40 2 2 3 2 2 5" xfId="8279"/>
    <cellStyle name="Normal 40 2 2 3 2 2 5 2" xfId="38605"/>
    <cellStyle name="Normal 40 2 2 3 2 2 5 3" xfId="23381"/>
    <cellStyle name="Normal 40 2 2 3 2 2 6" xfId="33593"/>
    <cellStyle name="Normal 40 2 2 3 2 2 7" xfId="18368"/>
    <cellStyle name="Normal 40 2 2 3 2 3" xfId="4061"/>
    <cellStyle name="Normal 40 2 2 3 2 3 2" xfId="14135"/>
    <cellStyle name="Normal 40 2 2 3 2 3 2 2" xfId="44457"/>
    <cellStyle name="Normal 40 2 2 3 2 3 2 3" xfId="29233"/>
    <cellStyle name="Normal 40 2 2 3 2 3 3" xfId="9115"/>
    <cellStyle name="Normal 40 2 2 3 2 3 3 2" xfId="39440"/>
    <cellStyle name="Normal 40 2 2 3 2 3 3 3" xfId="24216"/>
    <cellStyle name="Normal 40 2 2 3 2 3 4" xfId="34427"/>
    <cellStyle name="Normal 40 2 2 3 2 3 5" xfId="19203"/>
    <cellStyle name="Normal 40 2 2 3 2 4" xfId="5754"/>
    <cellStyle name="Normal 40 2 2 3 2 4 2" xfId="15806"/>
    <cellStyle name="Normal 40 2 2 3 2 4 2 2" xfId="46128"/>
    <cellStyle name="Normal 40 2 2 3 2 4 2 3" xfId="30904"/>
    <cellStyle name="Normal 40 2 2 3 2 4 3" xfId="10786"/>
    <cellStyle name="Normal 40 2 2 3 2 4 3 2" xfId="41111"/>
    <cellStyle name="Normal 40 2 2 3 2 4 3 3" xfId="25887"/>
    <cellStyle name="Normal 40 2 2 3 2 4 4" xfId="36098"/>
    <cellStyle name="Normal 40 2 2 3 2 4 5" xfId="20874"/>
    <cellStyle name="Normal 40 2 2 3 2 5" xfId="12464"/>
    <cellStyle name="Normal 40 2 2 3 2 5 2" xfId="42786"/>
    <cellStyle name="Normal 40 2 2 3 2 5 3" xfId="27562"/>
    <cellStyle name="Normal 40 2 2 3 2 6" xfId="7443"/>
    <cellStyle name="Normal 40 2 2 3 2 6 2" xfId="37769"/>
    <cellStyle name="Normal 40 2 2 3 2 6 3" xfId="22545"/>
    <cellStyle name="Normal 40 2 2 3 2 7" xfId="32757"/>
    <cellStyle name="Normal 40 2 2 3 2 8" xfId="17532"/>
    <cellStyle name="Normal 40 2 2 3 3" xfId="2790"/>
    <cellStyle name="Normal 40 2 2 3 3 2" xfId="4480"/>
    <cellStyle name="Normal 40 2 2 3 3 2 2" xfId="14553"/>
    <cellStyle name="Normal 40 2 2 3 3 2 2 2" xfId="44875"/>
    <cellStyle name="Normal 40 2 2 3 3 2 2 3" xfId="29651"/>
    <cellStyle name="Normal 40 2 2 3 3 2 3" xfId="9533"/>
    <cellStyle name="Normal 40 2 2 3 3 2 3 2" xfId="39858"/>
    <cellStyle name="Normal 40 2 2 3 3 2 3 3" xfId="24634"/>
    <cellStyle name="Normal 40 2 2 3 3 2 4" xfId="34845"/>
    <cellStyle name="Normal 40 2 2 3 3 2 5" xfId="19621"/>
    <cellStyle name="Normal 40 2 2 3 3 3" xfId="6172"/>
    <cellStyle name="Normal 40 2 2 3 3 3 2" xfId="16224"/>
    <cellStyle name="Normal 40 2 2 3 3 3 2 2" xfId="46546"/>
    <cellStyle name="Normal 40 2 2 3 3 3 2 3" xfId="31322"/>
    <cellStyle name="Normal 40 2 2 3 3 3 3" xfId="11204"/>
    <cellStyle name="Normal 40 2 2 3 3 3 3 2" xfId="41529"/>
    <cellStyle name="Normal 40 2 2 3 3 3 3 3" xfId="26305"/>
    <cellStyle name="Normal 40 2 2 3 3 3 4" xfId="36516"/>
    <cellStyle name="Normal 40 2 2 3 3 3 5" xfId="21292"/>
    <cellStyle name="Normal 40 2 2 3 3 4" xfId="12882"/>
    <cellStyle name="Normal 40 2 2 3 3 4 2" xfId="43204"/>
    <cellStyle name="Normal 40 2 2 3 3 4 3" xfId="27980"/>
    <cellStyle name="Normal 40 2 2 3 3 5" xfId="7861"/>
    <cellStyle name="Normal 40 2 2 3 3 5 2" xfId="38187"/>
    <cellStyle name="Normal 40 2 2 3 3 5 3" xfId="22963"/>
    <cellStyle name="Normal 40 2 2 3 3 6" xfId="33175"/>
    <cellStyle name="Normal 40 2 2 3 3 7" xfId="17950"/>
    <cellStyle name="Normal 40 2 2 3 4" xfId="3643"/>
    <cellStyle name="Normal 40 2 2 3 4 2" xfId="13717"/>
    <cellStyle name="Normal 40 2 2 3 4 2 2" xfId="44039"/>
    <cellStyle name="Normal 40 2 2 3 4 2 3" xfId="28815"/>
    <cellStyle name="Normal 40 2 2 3 4 3" xfId="8697"/>
    <cellStyle name="Normal 40 2 2 3 4 3 2" xfId="39022"/>
    <cellStyle name="Normal 40 2 2 3 4 3 3" xfId="23798"/>
    <cellStyle name="Normal 40 2 2 3 4 4" xfId="34009"/>
    <cellStyle name="Normal 40 2 2 3 4 5" xfId="18785"/>
    <cellStyle name="Normal 40 2 2 3 5" xfId="5336"/>
    <cellStyle name="Normal 40 2 2 3 5 2" xfId="15388"/>
    <cellStyle name="Normal 40 2 2 3 5 2 2" xfId="45710"/>
    <cellStyle name="Normal 40 2 2 3 5 2 3" xfId="30486"/>
    <cellStyle name="Normal 40 2 2 3 5 3" xfId="10368"/>
    <cellStyle name="Normal 40 2 2 3 5 3 2" xfId="40693"/>
    <cellStyle name="Normal 40 2 2 3 5 3 3" xfId="25469"/>
    <cellStyle name="Normal 40 2 2 3 5 4" xfId="35680"/>
    <cellStyle name="Normal 40 2 2 3 5 5" xfId="20456"/>
    <cellStyle name="Normal 40 2 2 3 6" xfId="12046"/>
    <cellStyle name="Normal 40 2 2 3 6 2" xfId="42368"/>
    <cellStyle name="Normal 40 2 2 3 6 3" xfId="27144"/>
    <cellStyle name="Normal 40 2 2 3 7" xfId="7025"/>
    <cellStyle name="Normal 40 2 2 3 7 2" xfId="37351"/>
    <cellStyle name="Normal 40 2 2 3 7 3" xfId="22127"/>
    <cellStyle name="Normal 40 2 2 3 8" xfId="32339"/>
    <cellStyle name="Normal 40 2 2 3 9" xfId="17114"/>
    <cellStyle name="Normal 40 2 2 4" xfId="2161"/>
    <cellStyle name="Normal 40 2 2 4 2" xfId="3000"/>
    <cellStyle name="Normal 40 2 2 4 2 2" xfId="4690"/>
    <cellStyle name="Normal 40 2 2 4 2 2 2" xfId="14763"/>
    <cellStyle name="Normal 40 2 2 4 2 2 2 2" xfId="45085"/>
    <cellStyle name="Normal 40 2 2 4 2 2 2 3" xfId="29861"/>
    <cellStyle name="Normal 40 2 2 4 2 2 3" xfId="9743"/>
    <cellStyle name="Normal 40 2 2 4 2 2 3 2" xfId="40068"/>
    <cellStyle name="Normal 40 2 2 4 2 2 3 3" xfId="24844"/>
    <cellStyle name="Normal 40 2 2 4 2 2 4" xfId="35055"/>
    <cellStyle name="Normal 40 2 2 4 2 2 5" xfId="19831"/>
    <cellStyle name="Normal 40 2 2 4 2 3" xfId="6382"/>
    <cellStyle name="Normal 40 2 2 4 2 3 2" xfId="16434"/>
    <cellStyle name="Normal 40 2 2 4 2 3 2 2" xfId="46756"/>
    <cellStyle name="Normal 40 2 2 4 2 3 2 3" xfId="31532"/>
    <cellStyle name="Normal 40 2 2 4 2 3 3" xfId="11414"/>
    <cellStyle name="Normal 40 2 2 4 2 3 3 2" xfId="41739"/>
    <cellStyle name="Normal 40 2 2 4 2 3 3 3" xfId="26515"/>
    <cellStyle name="Normal 40 2 2 4 2 3 4" xfId="36726"/>
    <cellStyle name="Normal 40 2 2 4 2 3 5" xfId="21502"/>
    <cellStyle name="Normal 40 2 2 4 2 4" xfId="13092"/>
    <cellStyle name="Normal 40 2 2 4 2 4 2" xfId="43414"/>
    <cellStyle name="Normal 40 2 2 4 2 4 3" xfId="28190"/>
    <cellStyle name="Normal 40 2 2 4 2 5" xfId="8071"/>
    <cellStyle name="Normal 40 2 2 4 2 5 2" xfId="38397"/>
    <cellStyle name="Normal 40 2 2 4 2 5 3" xfId="23173"/>
    <cellStyle name="Normal 40 2 2 4 2 6" xfId="33385"/>
    <cellStyle name="Normal 40 2 2 4 2 7" xfId="18160"/>
    <cellStyle name="Normal 40 2 2 4 3" xfId="3853"/>
    <cellStyle name="Normal 40 2 2 4 3 2" xfId="13927"/>
    <cellStyle name="Normal 40 2 2 4 3 2 2" xfId="44249"/>
    <cellStyle name="Normal 40 2 2 4 3 2 3" xfId="29025"/>
    <cellStyle name="Normal 40 2 2 4 3 3" xfId="8907"/>
    <cellStyle name="Normal 40 2 2 4 3 3 2" xfId="39232"/>
    <cellStyle name="Normal 40 2 2 4 3 3 3" xfId="24008"/>
    <cellStyle name="Normal 40 2 2 4 3 4" xfId="34219"/>
    <cellStyle name="Normal 40 2 2 4 3 5" xfId="18995"/>
    <cellStyle name="Normal 40 2 2 4 4" xfId="5546"/>
    <cellStyle name="Normal 40 2 2 4 4 2" xfId="15598"/>
    <cellStyle name="Normal 40 2 2 4 4 2 2" xfId="45920"/>
    <cellStyle name="Normal 40 2 2 4 4 2 3" xfId="30696"/>
    <cellStyle name="Normal 40 2 2 4 4 3" xfId="10578"/>
    <cellStyle name="Normal 40 2 2 4 4 3 2" xfId="40903"/>
    <cellStyle name="Normal 40 2 2 4 4 3 3" xfId="25679"/>
    <cellStyle name="Normal 40 2 2 4 4 4" xfId="35890"/>
    <cellStyle name="Normal 40 2 2 4 4 5" xfId="20666"/>
    <cellStyle name="Normal 40 2 2 4 5" xfId="12256"/>
    <cellStyle name="Normal 40 2 2 4 5 2" xfId="42578"/>
    <cellStyle name="Normal 40 2 2 4 5 3" xfId="27354"/>
    <cellStyle name="Normal 40 2 2 4 6" xfId="7235"/>
    <cellStyle name="Normal 40 2 2 4 6 2" xfId="37561"/>
    <cellStyle name="Normal 40 2 2 4 6 3" xfId="22337"/>
    <cellStyle name="Normal 40 2 2 4 7" xfId="32549"/>
    <cellStyle name="Normal 40 2 2 4 8" xfId="17324"/>
    <cellStyle name="Normal 40 2 2 5" xfId="2582"/>
    <cellStyle name="Normal 40 2 2 5 2" xfId="4272"/>
    <cellStyle name="Normal 40 2 2 5 2 2" xfId="14345"/>
    <cellStyle name="Normal 40 2 2 5 2 2 2" xfId="44667"/>
    <cellStyle name="Normal 40 2 2 5 2 2 3" xfId="29443"/>
    <cellStyle name="Normal 40 2 2 5 2 3" xfId="9325"/>
    <cellStyle name="Normal 40 2 2 5 2 3 2" xfId="39650"/>
    <cellStyle name="Normal 40 2 2 5 2 3 3" xfId="24426"/>
    <cellStyle name="Normal 40 2 2 5 2 4" xfId="34637"/>
    <cellStyle name="Normal 40 2 2 5 2 5" xfId="19413"/>
    <cellStyle name="Normal 40 2 2 5 3" xfId="5964"/>
    <cellStyle name="Normal 40 2 2 5 3 2" xfId="16016"/>
    <cellStyle name="Normal 40 2 2 5 3 2 2" xfId="46338"/>
    <cellStyle name="Normal 40 2 2 5 3 2 3" xfId="31114"/>
    <cellStyle name="Normal 40 2 2 5 3 3" xfId="10996"/>
    <cellStyle name="Normal 40 2 2 5 3 3 2" xfId="41321"/>
    <cellStyle name="Normal 40 2 2 5 3 3 3" xfId="26097"/>
    <cellStyle name="Normal 40 2 2 5 3 4" xfId="36308"/>
    <cellStyle name="Normal 40 2 2 5 3 5" xfId="21084"/>
    <cellStyle name="Normal 40 2 2 5 4" xfId="12674"/>
    <cellStyle name="Normal 40 2 2 5 4 2" xfId="42996"/>
    <cellStyle name="Normal 40 2 2 5 4 3" xfId="27772"/>
    <cellStyle name="Normal 40 2 2 5 5" xfId="7653"/>
    <cellStyle name="Normal 40 2 2 5 5 2" xfId="37979"/>
    <cellStyle name="Normal 40 2 2 5 5 3" xfId="22755"/>
    <cellStyle name="Normal 40 2 2 5 6" xfId="32967"/>
    <cellStyle name="Normal 40 2 2 5 7" xfId="17742"/>
    <cellStyle name="Normal 40 2 2 6" xfId="3435"/>
    <cellStyle name="Normal 40 2 2 6 2" xfId="13509"/>
    <cellStyle name="Normal 40 2 2 6 2 2" xfId="43831"/>
    <cellStyle name="Normal 40 2 2 6 2 3" xfId="28607"/>
    <cellStyle name="Normal 40 2 2 6 3" xfId="8489"/>
    <cellStyle name="Normal 40 2 2 6 3 2" xfId="38814"/>
    <cellStyle name="Normal 40 2 2 6 3 3" xfId="23590"/>
    <cellStyle name="Normal 40 2 2 6 4" xfId="33801"/>
    <cellStyle name="Normal 40 2 2 6 5" xfId="18577"/>
    <cellStyle name="Normal 40 2 2 7" xfId="5128"/>
    <cellStyle name="Normal 40 2 2 7 2" xfId="15180"/>
    <cellStyle name="Normal 40 2 2 7 2 2" xfId="45502"/>
    <cellStyle name="Normal 40 2 2 7 2 3" xfId="30278"/>
    <cellStyle name="Normal 40 2 2 7 3" xfId="10160"/>
    <cellStyle name="Normal 40 2 2 7 3 2" xfId="40485"/>
    <cellStyle name="Normal 40 2 2 7 3 3" xfId="25261"/>
    <cellStyle name="Normal 40 2 2 7 4" xfId="35472"/>
    <cellStyle name="Normal 40 2 2 7 5" xfId="20248"/>
    <cellStyle name="Normal 40 2 2 8" xfId="11838"/>
    <cellStyle name="Normal 40 2 2 8 2" xfId="42160"/>
    <cellStyle name="Normal 40 2 2 8 3" xfId="26936"/>
    <cellStyle name="Normal 40 2 2 9" xfId="6817"/>
    <cellStyle name="Normal 40 2 2 9 2" xfId="37143"/>
    <cellStyle name="Normal 40 2 2 9 3" xfId="21919"/>
    <cellStyle name="Normal 40 2 3" xfId="1781"/>
    <cellStyle name="Normal 40 2 3 10" xfId="16958"/>
    <cellStyle name="Normal 40 2 3 2" xfId="2000"/>
    <cellStyle name="Normal 40 2 3 2 2" xfId="2421"/>
    <cellStyle name="Normal 40 2 3 2 2 2" xfId="3260"/>
    <cellStyle name="Normal 40 2 3 2 2 2 2" xfId="4950"/>
    <cellStyle name="Normal 40 2 3 2 2 2 2 2" xfId="15023"/>
    <cellStyle name="Normal 40 2 3 2 2 2 2 2 2" xfId="45345"/>
    <cellStyle name="Normal 40 2 3 2 2 2 2 2 3" xfId="30121"/>
    <cellStyle name="Normal 40 2 3 2 2 2 2 3" xfId="10003"/>
    <cellStyle name="Normal 40 2 3 2 2 2 2 3 2" xfId="40328"/>
    <cellStyle name="Normal 40 2 3 2 2 2 2 3 3" xfId="25104"/>
    <cellStyle name="Normal 40 2 3 2 2 2 2 4" xfId="35315"/>
    <cellStyle name="Normal 40 2 3 2 2 2 2 5" xfId="20091"/>
    <cellStyle name="Normal 40 2 3 2 2 2 3" xfId="6642"/>
    <cellStyle name="Normal 40 2 3 2 2 2 3 2" xfId="16694"/>
    <cellStyle name="Normal 40 2 3 2 2 2 3 2 2" xfId="47016"/>
    <cellStyle name="Normal 40 2 3 2 2 2 3 2 3" xfId="31792"/>
    <cellStyle name="Normal 40 2 3 2 2 2 3 3" xfId="11674"/>
    <cellStyle name="Normal 40 2 3 2 2 2 3 3 2" xfId="41999"/>
    <cellStyle name="Normal 40 2 3 2 2 2 3 3 3" xfId="26775"/>
    <cellStyle name="Normal 40 2 3 2 2 2 3 4" xfId="36986"/>
    <cellStyle name="Normal 40 2 3 2 2 2 3 5" xfId="21762"/>
    <cellStyle name="Normal 40 2 3 2 2 2 4" xfId="13352"/>
    <cellStyle name="Normal 40 2 3 2 2 2 4 2" xfId="43674"/>
    <cellStyle name="Normal 40 2 3 2 2 2 4 3" xfId="28450"/>
    <cellStyle name="Normal 40 2 3 2 2 2 5" xfId="8331"/>
    <cellStyle name="Normal 40 2 3 2 2 2 5 2" xfId="38657"/>
    <cellStyle name="Normal 40 2 3 2 2 2 5 3" xfId="23433"/>
    <cellStyle name="Normal 40 2 3 2 2 2 6" xfId="33645"/>
    <cellStyle name="Normal 40 2 3 2 2 2 7" xfId="18420"/>
    <cellStyle name="Normal 40 2 3 2 2 3" xfId="4113"/>
    <cellStyle name="Normal 40 2 3 2 2 3 2" xfId="14187"/>
    <cellStyle name="Normal 40 2 3 2 2 3 2 2" xfId="44509"/>
    <cellStyle name="Normal 40 2 3 2 2 3 2 3" xfId="29285"/>
    <cellStyle name="Normal 40 2 3 2 2 3 3" xfId="9167"/>
    <cellStyle name="Normal 40 2 3 2 2 3 3 2" xfId="39492"/>
    <cellStyle name="Normal 40 2 3 2 2 3 3 3" xfId="24268"/>
    <cellStyle name="Normal 40 2 3 2 2 3 4" xfId="34479"/>
    <cellStyle name="Normal 40 2 3 2 2 3 5" xfId="19255"/>
    <cellStyle name="Normal 40 2 3 2 2 4" xfId="5806"/>
    <cellStyle name="Normal 40 2 3 2 2 4 2" xfId="15858"/>
    <cellStyle name="Normal 40 2 3 2 2 4 2 2" xfId="46180"/>
    <cellStyle name="Normal 40 2 3 2 2 4 2 3" xfId="30956"/>
    <cellStyle name="Normal 40 2 3 2 2 4 3" xfId="10838"/>
    <cellStyle name="Normal 40 2 3 2 2 4 3 2" xfId="41163"/>
    <cellStyle name="Normal 40 2 3 2 2 4 3 3" xfId="25939"/>
    <cellStyle name="Normal 40 2 3 2 2 4 4" xfId="36150"/>
    <cellStyle name="Normal 40 2 3 2 2 4 5" xfId="20926"/>
    <cellStyle name="Normal 40 2 3 2 2 5" xfId="12516"/>
    <cellStyle name="Normal 40 2 3 2 2 5 2" xfId="42838"/>
    <cellStyle name="Normal 40 2 3 2 2 5 3" xfId="27614"/>
    <cellStyle name="Normal 40 2 3 2 2 6" xfId="7495"/>
    <cellStyle name="Normal 40 2 3 2 2 6 2" xfId="37821"/>
    <cellStyle name="Normal 40 2 3 2 2 6 3" xfId="22597"/>
    <cellStyle name="Normal 40 2 3 2 2 7" xfId="32809"/>
    <cellStyle name="Normal 40 2 3 2 2 8" xfId="17584"/>
    <cellStyle name="Normal 40 2 3 2 3" xfId="2842"/>
    <cellStyle name="Normal 40 2 3 2 3 2" xfId="4532"/>
    <cellStyle name="Normal 40 2 3 2 3 2 2" xfId="14605"/>
    <cellStyle name="Normal 40 2 3 2 3 2 2 2" xfId="44927"/>
    <cellStyle name="Normal 40 2 3 2 3 2 2 3" xfId="29703"/>
    <cellStyle name="Normal 40 2 3 2 3 2 3" xfId="9585"/>
    <cellStyle name="Normal 40 2 3 2 3 2 3 2" xfId="39910"/>
    <cellStyle name="Normal 40 2 3 2 3 2 3 3" xfId="24686"/>
    <cellStyle name="Normal 40 2 3 2 3 2 4" xfId="34897"/>
    <cellStyle name="Normal 40 2 3 2 3 2 5" xfId="19673"/>
    <cellStyle name="Normal 40 2 3 2 3 3" xfId="6224"/>
    <cellStyle name="Normal 40 2 3 2 3 3 2" xfId="16276"/>
    <cellStyle name="Normal 40 2 3 2 3 3 2 2" xfId="46598"/>
    <cellStyle name="Normal 40 2 3 2 3 3 2 3" xfId="31374"/>
    <cellStyle name="Normal 40 2 3 2 3 3 3" xfId="11256"/>
    <cellStyle name="Normal 40 2 3 2 3 3 3 2" xfId="41581"/>
    <cellStyle name="Normal 40 2 3 2 3 3 3 3" xfId="26357"/>
    <cellStyle name="Normal 40 2 3 2 3 3 4" xfId="36568"/>
    <cellStyle name="Normal 40 2 3 2 3 3 5" xfId="21344"/>
    <cellStyle name="Normal 40 2 3 2 3 4" xfId="12934"/>
    <cellStyle name="Normal 40 2 3 2 3 4 2" xfId="43256"/>
    <cellStyle name="Normal 40 2 3 2 3 4 3" xfId="28032"/>
    <cellStyle name="Normal 40 2 3 2 3 5" xfId="7913"/>
    <cellStyle name="Normal 40 2 3 2 3 5 2" xfId="38239"/>
    <cellStyle name="Normal 40 2 3 2 3 5 3" xfId="23015"/>
    <cellStyle name="Normal 40 2 3 2 3 6" xfId="33227"/>
    <cellStyle name="Normal 40 2 3 2 3 7" xfId="18002"/>
    <cellStyle name="Normal 40 2 3 2 4" xfId="3695"/>
    <cellStyle name="Normal 40 2 3 2 4 2" xfId="13769"/>
    <cellStyle name="Normal 40 2 3 2 4 2 2" xfId="44091"/>
    <cellStyle name="Normal 40 2 3 2 4 2 3" xfId="28867"/>
    <cellStyle name="Normal 40 2 3 2 4 3" xfId="8749"/>
    <cellStyle name="Normal 40 2 3 2 4 3 2" xfId="39074"/>
    <cellStyle name="Normal 40 2 3 2 4 3 3" xfId="23850"/>
    <cellStyle name="Normal 40 2 3 2 4 4" xfId="34061"/>
    <cellStyle name="Normal 40 2 3 2 4 5" xfId="18837"/>
    <cellStyle name="Normal 40 2 3 2 5" xfId="5388"/>
    <cellStyle name="Normal 40 2 3 2 5 2" xfId="15440"/>
    <cellStyle name="Normal 40 2 3 2 5 2 2" xfId="45762"/>
    <cellStyle name="Normal 40 2 3 2 5 2 3" xfId="30538"/>
    <cellStyle name="Normal 40 2 3 2 5 3" xfId="10420"/>
    <cellStyle name="Normal 40 2 3 2 5 3 2" xfId="40745"/>
    <cellStyle name="Normal 40 2 3 2 5 3 3" xfId="25521"/>
    <cellStyle name="Normal 40 2 3 2 5 4" xfId="35732"/>
    <cellStyle name="Normal 40 2 3 2 5 5" xfId="20508"/>
    <cellStyle name="Normal 40 2 3 2 6" xfId="12098"/>
    <cellStyle name="Normal 40 2 3 2 6 2" xfId="42420"/>
    <cellStyle name="Normal 40 2 3 2 6 3" xfId="27196"/>
    <cellStyle name="Normal 40 2 3 2 7" xfId="7077"/>
    <cellStyle name="Normal 40 2 3 2 7 2" xfId="37403"/>
    <cellStyle name="Normal 40 2 3 2 7 3" xfId="22179"/>
    <cellStyle name="Normal 40 2 3 2 8" xfId="32391"/>
    <cellStyle name="Normal 40 2 3 2 9" xfId="17166"/>
    <cellStyle name="Normal 40 2 3 3" xfId="2213"/>
    <cellStyle name="Normal 40 2 3 3 2" xfId="3052"/>
    <cellStyle name="Normal 40 2 3 3 2 2" xfId="4742"/>
    <cellStyle name="Normal 40 2 3 3 2 2 2" xfId="14815"/>
    <cellStyle name="Normal 40 2 3 3 2 2 2 2" xfId="45137"/>
    <cellStyle name="Normal 40 2 3 3 2 2 2 3" xfId="29913"/>
    <cellStyle name="Normal 40 2 3 3 2 2 3" xfId="9795"/>
    <cellStyle name="Normal 40 2 3 3 2 2 3 2" xfId="40120"/>
    <cellStyle name="Normal 40 2 3 3 2 2 3 3" xfId="24896"/>
    <cellStyle name="Normal 40 2 3 3 2 2 4" xfId="35107"/>
    <cellStyle name="Normal 40 2 3 3 2 2 5" xfId="19883"/>
    <cellStyle name="Normal 40 2 3 3 2 3" xfId="6434"/>
    <cellStyle name="Normal 40 2 3 3 2 3 2" xfId="16486"/>
    <cellStyle name="Normal 40 2 3 3 2 3 2 2" xfId="46808"/>
    <cellStyle name="Normal 40 2 3 3 2 3 2 3" xfId="31584"/>
    <cellStyle name="Normal 40 2 3 3 2 3 3" xfId="11466"/>
    <cellStyle name="Normal 40 2 3 3 2 3 3 2" xfId="41791"/>
    <cellStyle name="Normal 40 2 3 3 2 3 3 3" xfId="26567"/>
    <cellStyle name="Normal 40 2 3 3 2 3 4" xfId="36778"/>
    <cellStyle name="Normal 40 2 3 3 2 3 5" xfId="21554"/>
    <cellStyle name="Normal 40 2 3 3 2 4" xfId="13144"/>
    <cellStyle name="Normal 40 2 3 3 2 4 2" xfId="43466"/>
    <cellStyle name="Normal 40 2 3 3 2 4 3" xfId="28242"/>
    <cellStyle name="Normal 40 2 3 3 2 5" xfId="8123"/>
    <cellStyle name="Normal 40 2 3 3 2 5 2" xfId="38449"/>
    <cellStyle name="Normal 40 2 3 3 2 5 3" xfId="23225"/>
    <cellStyle name="Normal 40 2 3 3 2 6" xfId="33437"/>
    <cellStyle name="Normal 40 2 3 3 2 7" xfId="18212"/>
    <cellStyle name="Normal 40 2 3 3 3" xfId="3905"/>
    <cellStyle name="Normal 40 2 3 3 3 2" xfId="13979"/>
    <cellStyle name="Normal 40 2 3 3 3 2 2" xfId="44301"/>
    <cellStyle name="Normal 40 2 3 3 3 2 3" xfId="29077"/>
    <cellStyle name="Normal 40 2 3 3 3 3" xfId="8959"/>
    <cellStyle name="Normal 40 2 3 3 3 3 2" xfId="39284"/>
    <cellStyle name="Normal 40 2 3 3 3 3 3" xfId="24060"/>
    <cellStyle name="Normal 40 2 3 3 3 4" xfId="34271"/>
    <cellStyle name="Normal 40 2 3 3 3 5" xfId="19047"/>
    <cellStyle name="Normal 40 2 3 3 4" xfId="5598"/>
    <cellStyle name="Normal 40 2 3 3 4 2" xfId="15650"/>
    <cellStyle name="Normal 40 2 3 3 4 2 2" xfId="45972"/>
    <cellStyle name="Normal 40 2 3 3 4 2 3" xfId="30748"/>
    <cellStyle name="Normal 40 2 3 3 4 3" xfId="10630"/>
    <cellStyle name="Normal 40 2 3 3 4 3 2" xfId="40955"/>
    <cellStyle name="Normal 40 2 3 3 4 3 3" xfId="25731"/>
    <cellStyle name="Normal 40 2 3 3 4 4" xfId="35942"/>
    <cellStyle name="Normal 40 2 3 3 4 5" xfId="20718"/>
    <cellStyle name="Normal 40 2 3 3 5" xfId="12308"/>
    <cellStyle name="Normal 40 2 3 3 5 2" xfId="42630"/>
    <cellStyle name="Normal 40 2 3 3 5 3" xfId="27406"/>
    <cellStyle name="Normal 40 2 3 3 6" xfId="7287"/>
    <cellStyle name="Normal 40 2 3 3 6 2" xfId="37613"/>
    <cellStyle name="Normal 40 2 3 3 6 3" xfId="22389"/>
    <cellStyle name="Normal 40 2 3 3 7" xfId="32601"/>
    <cellStyle name="Normal 40 2 3 3 8" xfId="17376"/>
    <cellStyle name="Normal 40 2 3 4" xfId="2634"/>
    <cellStyle name="Normal 40 2 3 4 2" xfId="4324"/>
    <cellStyle name="Normal 40 2 3 4 2 2" xfId="14397"/>
    <cellStyle name="Normal 40 2 3 4 2 2 2" xfId="44719"/>
    <cellStyle name="Normal 40 2 3 4 2 2 3" xfId="29495"/>
    <cellStyle name="Normal 40 2 3 4 2 3" xfId="9377"/>
    <cellStyle name="Normal 40 2 3 4 2 3 2" xfId="39702"/>
    <cellStyle name="Normal 40 2 3 4 2 3 3" xfId="24478"/>
    <cellStyle name="Normal 40 2 3 4 2 4" xfId="34689"/>
    <cellStyle name="Normal 40 2 3 4 2 5" xfId="19465"/>
    <cellStyle name="Normal 40 2 3 4 3" xfId="6016"/>
    <cellStyle name="Normal 40 2 3 4 3 2" xfId="16068"/>
    <cellStyle name="Normal 40 2 3 4 3 2 2" xfId="46390"/>
    <cellStyle name="Normal 40 2 3 4 3 2 3" xfId="31166"/>
    <cellStyle name="Normal 40 2 3 4 3 3" xfId="11048"/>
    <cellStyle name="Normal 40 2 3 4 3 3 2" xfId="41373"/>
    <cellStyle name="Normal 40 2 3 4 3 3 3" xfId="26149"/>
    <cellStyle name="Normal 40 2 3 4 3 4" xfId="36360"/>
    <cellStyle name="Normal 40 2 3 4 3 5" xfId="21136"/>
    <cellStyle name="Normal 40 2 3 4 4" xfId="12726"/>
    <cellStyle name="Normal 40 2 3 4 4 2" xfId="43048"/>
    <cellStyle name="Normal 40 2 3 4 4 3" xfId="27824"/>
    <cellStyle name="Normal 40 2 3 4 5" xfId="7705"/>
    <cellStyle name="Normal 40 2 3 4 5 2" xfId="38031"/>
    <cellStyle name="Normal 40 2 3 4 5 3" xfId="22807"/>
    <cellStyle name="Normal 40 2 3 4 6" xfId="33019"/>
    <cellStyle name="Normal 40 2 3 4 7" xfId="17794"/>
    <cellStyle name="Normal 40 2 3 5" xfId="3487"/>
    <cellStyle name="Normal 40 2 3 5 2" xfId="13561"/>
    <cellStyle name="Normal 40 2 3 5 2 2" xfId="43883"/>
    <cellStyle name="Normal 40 2 3 5 2 3" xfId="28659"/>
    <cellStyle name="Normal 40 2 3 5 3" xfId="8541"/>
    <cellStyle name="Normal 40 2 3 5 3 2" xfId="38866"/>
    <cellStyle name="Normal 40 2 3 5 3 3" xfId="23642"/>
    <cellStyle name="Normal 40 2 3 5 4" xfId="33853"/>
    <cellStyle name="Normal 40 2 3 5 5" xfId="18629"/>
    <cellStyle name="Normal 40 2 3 6" xfId="5180"/>
    <cellStyle name="Normal 40 2 3 6 2" xfId="15232"/>
    <cellStyle name="Normal 40 2 3 6 2 2" xfId="45554"/>
    <cellStyle name="Normal 40 2 3 6 2 3" xfId="30330"/>
    <cellStyle name="Normal 40 2 3 6 3" xfId="10212"/>
    <cellStyle name="Normal 40 2 3 6 3 2" xfId="40537"/>
    <cellStyle name="Normal 40 2 3 6 3 3" xfId="25313"/>
    <cellStyle name="Normal 40 2 3 6 4" xfId="35524"/>
    <cellStyle name="Normal 40 2 3 6 5" xfId="20300"/>
    <cellStyle name="Normal 40 2 3 7" xfId="11890"/>
    <cellStyle name="Normal 40 2 3 7 2" xfId="42212"/>
    <cellStyle name="Normal 40 2 3 7 3" xfId="26988"/>
    <cellStyle name="Normal 40 2 3 8" xfId="6869"/>
    <cellStyle name="Normal 40 2 3 8 2" xfId="37195"/>
    <cellStyle name="Normal 40 2 3 8 3" xfId="21971"/>
    <cellStyle name="Normal 40 2 3 9" xfId="32184"/>
    <cellStyle name="Normal 40 2 4" xfId="1894"/>
    <cellStyle name="Normal 40 2 4 2" xfId="2317"/>
    <cellStyle name="Normal 40 2 4 2 2" xfId="3156"/>
    <cellStyle name="Normal 40 2 4 2 2 2" xfId="4846"/>
    <cellStyle name="Normal 40 2 4 2 2 2 2" xfId="14919"/>
    <cellStyle name="Normal 40 2 4 2 2 2 2 2" xfId="45241"/>
    <cellStyle name="Normal 40 2 4 2 2 2 2 3" xfId="30017"/>
    <cellStyle name="Normal 40 2 4 2 2 2 3" xfId="9899"/>
    <cellStyle name="Normal 40 2 4 2 2 2 3 2" xfId="40224"/>
    <cellStyle name="Normal 40 2 4 2 2 2 3 3" xfId="25000"/>
    <cellStyle name="Normal 40 2 4 2 2 2 4" xfId="35211"/>
    <cellStyle name="Normal 40 2 4 2 2 2 5" xfId="19987"/>
    <cellStyle name="Normal 40 2 4 2 2 3" xfId="6538"/>
    <cellStyle name="Normal 40 2 4 2 2 3 2" xfId="16590"/>
    <cellStyle name="Normal 40 2 4 2 2 3 2 2" xfId="46912"/>
    <cellStyle name="Normal 40 2 4 2 2 3 2 3" xfId="31688"/>
    <cellStyle name="Normal 40 2 4 2 2 3 3" xfId="11570"/>
    <cellStyle name="Normal 40 2 4 2 2 3 3 2" xfId="41895"/>
    <cellStyle name="Normal 40 2 4 2 2 3 3 3" xfId="26671"/>
    <cellStyle name="Normal 40 2 4 2 2 3 4" xfId="36882"/>
    <cellStyle name="Normal 40 2 4 2 2 3 5" xfId="21658"/>
    <cellStyle name="Normal 40 2 4 2 2 4" xfId="13248"/>
    <cellStyle name="Normal 40 2 4 2 2 4 2" xfId="43570"/>
    <cellStyle name="Normal 40 2 4 2 2 4 3" xfId="28346"/>
    <cellStyle name="Normal 40 2 4 2 2 5" xfId="8227"/>
    <cellStyle name="Normal 40 2 4 2 2 5 2" xfId="38553"/>
    <cellStyle name="Normal 40 2 4 2 2 5 3" xfId="23329"/>
    <cellStyle name="Normal 40 2 4 2 2 6" xfId="33541"/>
    <cellStyle name="Normal 40 2 4 2 2 7" xfId="18316"/>
    <cellStyle name="Normal 40 2 4 2 3" xfId="4009"/>
    <cellStyle name="Normal 40 2 4 2 3 2" xfId="14083"/>
    <cellStyle name="Normal 40 2 4 2 3 2 2" xfId="44405"/>
    <cellStyle name="Normal 40 2 4 2 3 2 3" xfId="29181"/>
    <cellStyle name="Normal 40 2 4 2 3 3" xfId="9063"/>
    <cellStyle name="Normal 40 2 4 2 3 3 2" xfId="39388"/>
    <cellStyle name="Normal 40 2 4 2 3 3 3" xfId="24164"/>
    <cellStyle name="Normal 40 2 4 2 3 4" xfId="34375"/>
    <cellStyle name="Normal 40 2 4 2 3 5" xfId="19151"/>
    <cellStyle name="Normal 40 2 4 2 4" xfId="5702"/>
    <cellStyle name="Normal 40 2 4 2 4 2" xfId="15754"/>
    <cellStyle name="Normal 40 2 4 2 4 2 2" xfId="46076"/>
    <cellStyle name="Normal 40 2 4 2 4 2 3" xfId="30852"/>
    <cellStyle name="Normal 40 2 4 2 4 3" xfId="10734"/>
    <cellStyle name="Normal 40 2 4 2 4 3 2" xfId="41059"/>
    <cellStyle name="Normal 40 2 4 2 4 3 3" xfId="25835"/>
    <cellStyle name="Normal 40 2 4 2 4 4" xfId="36046"/>
    <cellStyle name="Normal 40 2 4 2 4 5" xfId="20822"/>
    <cellStyle name="Normal 40 2 4 2 5" xfId="12412"/>
    <cellStyle name="Normal 40 2 4 2 5 2" xfId="42734"/>
    <cellStyle name="Normal 40 2 4 2 5 3" xfId="27510"/>
    <cellStyle name="Normal 40 2 4 2 6" xfId="7391"/>
    <cellStyle name="Normal 40 2 4 2 6 2" xfId="37717"/>
    <cellStyle name="Normal 40 2 4 2 6 3" xfId="22493"/>
    <cellStyle name="Normal 40 2 4 2 7" xfId="32705"/>
    <cellStyle name="Normal 40 2 4 2 8" xfId="17480"/>
    <cellStyle name="Normal 40 2 4 3" xfId="2738"/>
    <cellStyle name="Normal 40 2 4 3 2" xfId="4428"/>
    <cellStyle name="Normal 40 2 4 3 2 2" xfId="14501"/>
    <cellStyle name="Normal 40 2 4 3 2 2 2" xfId="44823"/>
    <cellStyle name="Normal 40 2 4 3 2 2 3" xfId="29599"/>
    <cellStyle name="Normal 40 2 4 3 2 3" xfId="9481"/>
    <cellStyle name="Normal 40 2 4 3 2 3 2" xfId="39806"/>
    <cellStyle name="Normal 40 2 4 3 2 3 3" xfId="24582"/>
    <cellStyle name="Normal 40 2 4 3 2 4" xfId="34793"/>
    <cellStyle name="Normal 40 2 4 3 2 5" xfId="19569"/>
    <cellStyle name="Normal 40 2 4 3 3" xfId="6120"/>
    <cellStyle name="Normal 40 2 4 3 3 2" xfId="16172"/>
    <cellStyle name="Normal 40 2 4 3 3 2 2" xfId="46494"/>
    <cellStyle name="Normal 40 2 4 3 3 2 3" xfId="31270"/>
    <cellStyle name="Normal 40 2 4 3 3 3" xfId="11152"/>
    <cellStyle name="Normal 40 2 4 3 3 3 2" xfId="41477"/>
    <cellStyle name="Normal 40 2 4 3 3 3 3" xfId="26253"/>
    <cellStyle name="Normal 40 2 4 3 3 4" xfId="36464"/>
    <cellStyle name="Normal 40 2 4 3 3 5" xfId="21240"/>
    <cellStyle name="Normal 40 2 4 3 4" xfId="12830"/>
    <cellStyle name="Normal 40 2 4 3 4 2" xfId="43152"/>
    <cellStyle name="Normal 40 2 4 3 4 3" xfId="27928"/>
    <cellStyle name="Normal 40 2 4 3 5" xfId="7809"/>
    <cellStyle name="Normal 40 2 4 3 5 2" xfId="38135"/>
    <cellStyle name="Normal 40 2 4 3 5 3" xfId="22911"/>
    <cellStyle name="Normal 40 2 4 3 6" xfId="33123"/>
    <cellStyle name="Normal 40 2 4 3 7" xfId="17898"/>
    <cellStyle name="Normal 40 2 4 4" xfId="3591"/>
    <cellStyle name="Normal 40 2 4 4 2" xfId="13665"/>
    <cellStyle name="Normal 40 2 4 4 2 2" xfId="43987"/>
    <cellStyle name="Normal 40 2 4 4 2 3" xfId="28763"/>
    <cellStyle name="Normal 40 2 4 4 3" xfId="8645"/>
    <cellStyle name="Normal 40 2 4 4 3 2" xfId="38970"/>
    <cellStyle name="Normal 40 2 4 4 3 3" xfId="23746"/>
    <cellStyle name="Normal 40 2 4 4 4" xfId="33957"/>
    <cellStyle name="Normal 40 2 4 4 5" xfId="18733"/>
    <cellStyle name="Normal 40 2 4 5" xfId="5284"/>
    <cellStyle name="Normal 40 2 4 5 2" xfId="15336"/>
    <cellStyle name="Normal 40 2 4 5 2 2" xfId="45658"/>
    <cellStyle name="Normal 40 2 4 5 2 3" xfId="30434"/>
    <cellStyle name="Normal 40 2 4 5 3" xfId="10316"/>
    <cellStyle name="Normal 40 2 4 5 3 2" xfId="40641"/>
    <cellStyle name="Normal 40 2 4 5 3 3" xfId="25417"/>
    <cellStyle name="Normal 40 2 4 5 4" xfId="35628"/>
    <cellStyle name="Normal 40 2 4 5 5" xfId="20404"/>
    <cellStyle name="Normal 40 2 4 6" xfId="11994"/>
    <cellStyle name="Normal 40 2 4 6 2" xfId="42316"/>
    <cellStyle name="Normal 40 2 4 6 3" xfId="27092"/>
    <cellStyle name="Normal 40 2 4 7" xfId="6973"/>
    <cellStyle name="Normal 40 2 4 7 2" xfId="37299"/>
    <cellStyle name="Normal 40 2 4 7 3" xfId="22075"/>
    <cellStyle name="Normal 40 2 4 8" xfId="32287"/>
    <cellStyle name="Normal 40 2 4 9" xfId="17062"/>
    <cellStyle name="Normal 40 2 5" xfId="2107"/>
    <cellStyle name="Normal 40 2 5 2" xfId="2948"/>
    <cellStyle name="Normal 40 2 5 2 2" xfId="4638"/>
    <cellStyle name="Normal 40 2 5 2 2 2" xfId="14711"/>
    <cellStyle name="Normal 40 2 5 2 2 2 2" xfId="45033"/>
    <cellStyle name="Normal 40 2 5 2 2 2 3" xfId="29809"/>
    <cellStyle name="Normal 40 2 5 2 2 3" xfId="9691"/>
    <cellStyle name="Normal 40 2 5 2 2 3 2" xfId="40016"/>
    <cellStyle name="Normal 40 2 5 2 2 3 3" xfId="24792"/>
    <cellStyle name="Normal 40 2 5 2 2 4" xfId="35003"/>
    <cellStyle name="Normal 40 2 5 2 2 5" xfId="19779"/>
    <cellStyle name="Normal 40 2 5 2 3" xfId="6330"/>
    <cellStyle name="Normal 40 2 5 2 3 2" xfId="16382"/>
    <cellStyle name="Normal 40 2 5 2 3 2 2" xfId="46704"/>
    <cellStyle name="Normal 40 2 5 2 3 2 3" xfId="31480"/>
    <cellStyle name="Normal 40 2 5 2 3 3" xfId="11362"/>
    <cellStyle name="Normal 40 2 5 2 3 3 2" xfId="41687"/>
    <cellStyle name="Normal 40 2 5 2 3 3 3" xfId="26463"/>
    <cellStyle name="Normal 40 2 5 2 3 4" xfId="36674"/>
    <cellStyle name="Normal 40 2 5 2 3 5" xfId="21450"/>
    <cellStyle name="Normal 40 2 5 2 4" xfId="13040"/>
    <cellStyle name="Normal 40 2 5 2 4 2" xfId="43362"/>
    <cellStyle name="Normal 40 2 5 2 4 3" xfId="28138"/>
    <cellStyle name="Normal 40 2 5 2 5" xfId="8019"/>
    <cellStyle name="Normal 40 2 5 2 5 2" xfId="38345"/>
    <cellStyle name="Normal 40 2 5 2 5 3" xfId="23121"/>
    <cellStyle name="Normal 40 2 5 2 6" xfId="33333"/>
    <cellStyle name="Normal 40 2 5 2 7" xfId="18108"/>
    <cellStyle name="Normal 40 2 5 3" xfId="3801"/>
    <cellStyle name="Normal 40 2 5 3 2" xfId="13875"/>
    <cellStyle name="Normal 40 2 5 3 2 2" xfId="44197"/>
    <cellStyle name="Normal 40 2 5 3 2 3" xfId="28973"/>
    <cellStyle name="Normal 40 2 5 3 3" xfId="8855"/>
    <cellStyle name="Normal 40 2 5 3 3 2" xfId="39180"/>
    <cellStyle name="Normal 40 2 5 3 3 3" xfId="23956"/>
    <cellStyle name="Normal 40 2 5 3 4" xfId="34167"/>
    <cellStyle name="Normal 40 2 5 3 5" xfId="18943"/>
    <cellStyle name="Normal 40 2 5 4" xfId="5494"/>
    <cellStyle name="Normal 40 2 5 4 2" xfId="15546"/>
    <cellStyle name="Normal 40 2 5 4 2 2" xfId="45868"/>
    <cellStyle name="Normal 40 2 5 4 2 3" xfId="30644"/>
    <cellStyle name="Normal 40 2 5 4 3" xfId="10526"/>
    <cellStyle name="Normal 40 2 5 4 3 2" xfId="40851"/>
    <cellStyle name="Normal 40 2 5 4 3 3" xfId="25627"/>
    <cellStyle name="Normal 40 2 5 4 4" xfId="35838"/>
    <cellStyle name="Normal 40 2 5 4 5" xfId="20614"/>
    <cellStyle name="Normal 40 2 5 5" xfId="12204"/>
    <cellStyle name="Normal 40 2 5 5 2" xfId="42526"/>
    <cellStyle name="Normal 40 2 5 5 3" xfId="27302"/>
    <cellStyle name="Normal 40 2 5 6" xfId="7183"/>
    <cellStyle name="Normal 40 2 5 6 2" xfId="37509"/>
    <cellStyle name="Normal 40 2 5 6 3" xfId="22285"/>
    <cellStyle name="Normal 40 2 5 7" xfId="32497"/>
    <cellStyle name="Normal 40 2 5 8" xfId="17272"/>
    <cellStyle name="Normal 40 2 6" xfId="2528"/>
    <cellStyle name="Normal 40 2 6 2" xfId="4220"/>
    <cellStyle name="Normal 40 2 6 2 2" xfId="14293"/>
    <cellStyle name="Normal 40 2 6 2 2 2" xfId="44615"/>
    <cellStyle name="Normal 40 2 6 2 2 3" xfId="29391"/>
    <cellStyle name="Normal 40 2 6 2 3" xfId="9273"/>
    <cellStyle name="Normal 40 2 6 2 3 2" xfId="39598"/>
    <cellStyle name="Normal 40 2 6 2 3 3" xfId="24374"/>
    <cellStyle name="Normal 40 2 6 2 4" xfId="34585"/>
    <cellStyle name="Normal 40 2 6 2 5" xfId="19361"/>
    <cellStyle name="Normal 40 2 6 3" xfId="5912"/>
    <cellStyle name="Normal 40 2 6 3 2" xfId="15964"/>
    <cellStyle name="Normal 40 2 6 3 2 2" xfId="46286"/>
    <cellStyle name="Normal 40 2 6 3 2 3" xfId="31062"/>
    <cellStyle name="Normal 40 2 6 3 3" xfId="10944"/>
    <cellStyle name="Normal 40 2 6 3 3 2" xfId="41269"/>
    <cellStyle name="Normal 40 2 6 3 3 3" xfId="26045"/>
    <cellStyle name="Normal 40 2 6 3 4" xfId="36256"/>
    <cellStyle name="Normal 40 2 6 3 5" xfId="21032"/>
    <cellStyle name="Normal 40 2 6 4" xfId="12622"/>
    <cellStyle name="Normal 40 2 6 4 2" xfId="42944"/>
    <cellStyle name="Normal 40 2 6 4 3" xfId="27720"/>
    <cellStyle name="Normal 40 2 6 5" xfId="7601"/>
    <cellStyle name="Normal 40 2 6 5 2" xfId="37927"/>
    <cellStyle name="Normal 40 2 6 5 3" xfId="22703"/>
    <cellStyle name="Normal 40 2 6 6" xfId="32915"/>
    <cellStyle name="Normal 40 2 6 7" xfId="17690"/>
    <cellStyle name="Normal 40 2 7" xfId="3379"/>
    <cellStyle name="Normal 40 2 7 2" xfId="13457"/>
    <cellStyle name="Normal 40 2 7 2 2" xfId="43779"/>
    <cellStyle name="Normal 40 2 7 2 3" xfId="28555"/>
    <cellStyle name="Normal 40 2 7 3" xfId="8437"/>
    <cellStyle name="Normal 40 2 7 3 2" xfId="38762"/>
    <cellStyle name="Normal 40 2 7 3 3" xfId="23538"/>
    <cellStyle name="Normal 40 2 7 4" xfId="33749"/>
    <cellStyle name="Normal 40 2 7 5" xfId="18525"/>
    <cellStyle name="Normal 40 2 8" xfId="5073"/>
    <cellStyle name="Normal 40 2 8 2" xfId="15128"/>
    <cellStyle name="Normal 40 2 8 2 2" xfId="45450"/>
    <cellStyle name="Normal 40 2 8 2 3" xfId="30226"/>
    <cellStyle name="Normal 40 2 8 3" xfId="10108"/>
    <cellStyle name="Normal 40 2 8 3 2" xfId="40433"/>
    <cellStyle name="Normal 40 2 8 3 3" xfId="25209"/>
    <cellStyle name="Normal 40 2 8 4" xfId="35420"/>
    <cellStyle name="Normal 40 2 8 5" xfId="20196"/>
    <cellStyle name="Normal 40 2 9" xfId="11784"/>
    <cellStyle name="Normal 40 2 9 2" xfId="42108"/>
    <cellStyle name="Normal 40 2 9 3" xfId="26884"/>
    <cellStyle name="Normal 40 3" xfId="47291"/>
    <cellStyle name="Normal 41" xfId="966"/>
    <cellStyle name="Normal 41 2" xfId="1440"/>
    <cellStyle name="Normal 41 2 10" xfId="6764"/>
    <cellStyle name="Normal 41 2 10 2" xfId="37092"/>
    <cellStyle name="Normal 41 2 10 3" xfId="21868"/>
    <cellStyle name="Normal 41 2 11" xfId="32083"/>
    <cellStyle name="Normal 41 2 12" xfId="16853"/>
    <cellStyle name="Normal 41 2 2" xfId="1728"/>
    <cellStyle name="Normal 41 2 2 10" xfId="32135"/>
    <cellStyle name="Normal 41 2 2 11" xfId="16907"/>
    <cellStyle name="Normal 41 2 2 2" xfId="1836"/>
    <cellStyle name="Normal 41 2 2 2 10" xfId="17011"/>
    <cellStyle name="Normal 41 2 2 2 2" xfId="2053"/>
    <cellStyle name="Normal 41 2 2 2 2 2" xfId="2474"/>
    <cellStyle name="Normal 41 2 2 2 2 2 2" xfId="3313"/>
    <cellStyle name="Normal 41 2 2 2 2 2 2 2" xfId="5003"/>
    <cellStyle name="Normal 41 2 2 2 2 2 2 2 2" xfId="15076"/>
    <cellStyle name="Normal 41 2 2 2 2 2 2 2 2 2" xfId="45398"/>
    <cellStyle name="Normal 41 2 2 2 2 2 2 2 2 3" xfId="30174"/>
    <cellStyle name="Normal 41 2 2 2 2 2 2 2 3" xfId="10056"/>
    <cellStyle name="Normal 41 2 2 2 2 2 2 2 3 2" xfId="40381"/>
    <cellStyle name="Normal 41 2 2 2 2 2 2 2 3 3" xfId="25157"/>
    <cellStyle name="Normal 41 2 2 2 2 2 2 2 4" xfId="35368"/>
    <cellStyle name="Normal 41 2 2 2 2 2 2 2 5" xfId="20144"/>
    <cellStyle name="Normal 41 2 2 2 2 2 2 3" xfId="6695"/>
    <cellStyle name="Normal 41 2 2 2 2 2 2 3 2" xfId="16747"/>
    <cellStyle name="Normal 41 2 2 2 2 2 2 3 2 2" xfId="47069"/>
    <cellStyle name="Normal 41 2 2 2 2 2 2 3 2 3" xfId="31845"/>
    <cellStyle name="Normal 41 2 2 2 2 2 2 3 3" xfId="11727"/>
    <cellStyle name="Normal 41 2 2 2 2 2 2 3 3 2" xfId="42052"/>
    <cellStyle name="Normal 41 2 2 2 2 2 2 3 3 3" xfId="26828"/>
    <cellStyle name="Normal 41 2 2 2 2 2 2 3 4" xfId="37039"/>
    <cellStyle name="Normal 41 2 2 2 2 2 2 3 5" xfId="21815"/>
    <cellStyle name="Normal 41 2 2 2 2 2 2 4" xfId="13405"/>
    <cellStyle name="Normal 41 2 2 2 2 2 2 4 2" xfId="43727"/>
    <cellStyle name="Normal 41 2 2 2 2 2 2 4 3" xfId="28503"/>
    <cellStyle name="Normal 41 2 2 2 2 2 2 5" xfId="8384"/>
    <cellStyle name="Normal 41 2 2 2 2 2 2 5 2" xfId="38710"/>
    <cellStyle name="Normal 41 2 2 2 2 2 2 5 3" xfId="23486"/>
    <cellStyle name="Normal 41 2 2 2 2 2 2 6" xfId="33698"/>
    <cellStyle name="Normal 41 2 2 2 2 2 2 7" xfId="18473"/>
    <cellStyle name="Normal 41 2 2 2 2 2 3" xfId="4166"/>
    <cellStyle name="Normal 41 2 2 2 2 2 3 2" xfId="14240"/>
    <cellStyle name="Normal 41 2 2 2 2 2 3 2 2" xfId="44562"/>
    <cellStyle name="Normal 41 2 2 2 2 2 3 2 3" xfId="29338"/>
    <cellStyle name="Normal 41 2 2 2 2 2 3 3" xfId="9220"/>
    <cellStyle name="Normal 41 2 2 2 2 2 3 3 2" xfId="39545"/>
    <cellStyle name="Normal 41 2 2 2 2 2 3 3 3" xfId="24321"/>
    <cellStyle name="Normal 41 2 2 2 2 2 3 4" xfId="34532"/>
    <cellStyle name="Normal 41 2 2 2 2 2 3 5" xfId="19308"/>
    <cellStyle name="Normal 41 2 2 2 2 2 4" xfId="5859"/>
    <cellStyle name="Normal 41 2 2 2 2 2 4 2" xfId="15911"/>
    <cellStyle name="Normal 41 2 2 2 2 2 4 2 2" xfId="46233"/>
    <cellStyle name="Normal 41 2 2 2 2 2 4 2 3" xfId="31009"/>
    <cellStyle name="Normal 41 2 2 2 2 2 4 3" xfId="10891"/>
    <cellStyle name="Normal 41 2 2 2 2 2 4 3 2" xfId="41216"/>
    <cellStyle name="Normal 41 2 2 2 2 2 4 3 3" xfId="25992"/>
    <cellStyle name="Normal 41 2 2 2 2 2 4 4" xfId="36203"/>
    <cellStyle name="Normal 41 2 2 2 2 2 4 5" xfId="20979"/>
    <cellStyle name="Normal 41 2 2 2 2 2 5" xfId="12569"/>
    <cellStyle name="Normal 41 2 2 2 2 2 5 2" xfId="42891"/>
    <cellStyle name="Normal 41 2 2 2 2 2 5 3" xfId="27667"/>
    <cellStyle name="Normal 41 2 2 2 2 2 6" xfId="7548"/>
    <cellStyle name="Normal 41 2 2 2 2 2 6 2" xfId="37874"/>
    <cellStyle name="Normal 41 2 2 2 2 2 6 3" xfId="22650"/>
    <cellStyle name="Normal 41 2 2 2 2 2 7" xfId="32862"/>
    <cellStyle name="Normal 41 2 2 2 2 2 8" xfId="17637"/>
    <cellStyle name="Normal 41 2 2 2 2 3" xfId="2895"/>
    <cellStyle name="Normal 41 2 2 2 2 3 2" xfId="4585"/>
    <cellStyle name="Normal 41 2 2 2 2 3 2 2" xfId="14658"/>
    <cellStyle name="Normal 41 2 2 2 2 3 2 2 2" xfId="44980"/>
    <cellStyle name="Normal 41 2 2 2 2 3 2 2 3" xfId="29756"/>
    <cellStyle name="Normal 41 2 2 2 2 3 2 3" xfId="9638"/>
    <cellStyle name="Normal 41 2 2 2 2 3 2 3 2" xfId="39963"/>
    <cellStyle name="Normal 41 2 2 2 2 3 2 3 3" xfId="24739"/>
    <cellStyle name="Normal 41 2 2 2 2 3 2 4" xfId="34950"/>
    <cellStyle name="Normal 41 2 2 2 2 3 2 5" xfId="19726"/>
    <cellStyle name="Normal 41 2 2 2 2 3 3" xfId="6277"/>
    <cellStyle name="Normal 41 2 2 2 2 3 3 2" xfId="16329"/>
    <cellStyle name="Normal 41 2 2 2 2 3 3 2 2" xfId="46651"/>
    <cellStyle name="Normal 41 2 2 2 2 3 3 2 3" xfId="31427"/>
    <cellStyle name="Normal 41 2 2 2 2 3 3 3" xfId="11309"/>
    <cellStyle name="Normal 41 2 2 2 2 3 3 3 2" xfId="41634"/>
    <cellStyle name="Normal 41 2 2 2 2 3 3 3 3" xfId="26410"/>
    <cellStyle name="Normal 41 2 2 2 2 3 3 4" xfId="36621"/>
    <cellStyle name="Normal 41 2 2 2 2 3 3 5" xfId="21397"/>
    <cellStyle name="Normal 41 2 2 2 2 3 4" xfId="12987"/>
    <cellStyle name="Normal 41 2 2 2 2 3 4 2" xfId="43309"/>
    <cellStyle name="Normal 41 2 2 2 2 3 4 3" xfId="28085"/>
    <cellStyle name="Normal 41 2 2 2 2 3 5" xfId="7966"/>
    <cellStyle name="Normal 41 2 2 2 2 3 5 2" xfId="38292"/>
    <cellStyle name="Normal 41 2 2 2 2 3 5 3" xfId="23068"/>
    <cellStyle name="Normal 41 2 2 2 2 3 6" xfId="33280"/>
    <cellStyle name="Normal 41 2 2 2 2 3 7" xfId="18055"/>
    <cellStyle name="Normal 41 2 2 2 2 4" xfId="3748"/>
    <cellStyle name="Normal 41 2 2 2 2 4 2" xfId="13822"/>
    <cellStyle name="Normal 41 2 2 2 2 4 2 2" xfId="44144"/>
    <cellStyle name="Normal 41 2 2 2 2 4 2 3" xfId="28920"/>
    <cellStyle name="Normal 41 2 2 2 2 4 3" xfId="8802"/>
    <cellStyle name="Normal 41 2 2 2 2 4 3 2" xfId="39127"/>
    <cellStyle name="Normal 41 2 2 2 2 4 3 3" xfId="23903"/>
    <cellStyle name="Normal 41 2 2 2 2 4 4" xfId="34114"/>
    <cellStyle name="Normal 41 2 2 2 2 4 5" xfId="18890"/>
    <cellStyle name="Normal 41 2 2 2 2 5" xfId="5441"/>
    <cellStyle name="Normal 41 2 2 2 2 5 2" xfId="15493"/>
    <cellStyle name="Normal 41 2 2 2 2 5 2 2" xfId="45815"/>
    <cellStyle name="Normal 41 2 2 2 2 5 2 3" xfId="30591"/>
    <cellStyle name="Normal 41 2 2 2 2 5 3" xfId="10473"/>
    <cellStyle name="Normal 41 2 2 2 2 5 3 2" xfId="40798"/>
    <cellStyle name="Normal 41 2 2 2 2 5 3 3" xfId="25574"/>
    <cellStyle name="Normal 41 2 2 2 2 5 4" xfId="35785"/>
    <cellStyle name="Normal 41 2 2 2 2 5 5" xfId="20561"/>
    <cellStyle name="Normal 41 2 2 2 2 6" xfId="12151"/>
    <cellStyle name="Normal 41 2 2 2 2 6 2" xfId="42473"/>
    <cellStyle name="Normal 41 2 2 2 2 6 3" xfId="27249"/>
    <cellStyle name="Normal 41 2 2 2 2 7" xfId="7130"/>
    <cellStyle name="Normal 41 2 2 2 2 7 2" xfId="37456"/>
    <cellStyle name="Normal 41 2 2 2 2 7 3" xfId="22232"/>
    <cellStyle name="Normal 41 2 2 2 2 8" xfId="32444"/>
    <cellStyle name="Normal 41 2 2 2 2 9" xfId="17219"/>
    <cellStyle name="Normal 41 2 2 2 3" xfId="2266"/>
    <cellStyle name="Normal 41 2 2 2 3 2" xfId="3105"/>
    <cellStyle name="Normal 41 2 2 2 3 2 2" xfId="4795"/>
    <cellStyle name="Normal 41 2 2 2 3 2 2 2" xfId="14868"/>
    <cellStyle name="Normal 41 2 2 2 3 2 2 2 2" xfId="45190"/>
    <cellStyle name="Normal 41 2 2 2 3 2 2 2 3" xfId="29966"/>
    <cellStyle name="Normal 41 2 2 2 3 2 2 3" xfId="9848"/>
    <cellStyle name="Normal 41 2 2 2 3 2 2 3 2" xfId="40173"/>
    <cellStyle name="Normal 41 2 2 2 3 2 2 3 3" xfId="24949"/>
    <cellStyle name="Normal 41 2 2 2 3 2 2 4" xfId="35160"/>
    <cellStyle name="Normal 41 2 2 2 3 2 2 5" xfId="19936"/>
    <cellStyle name="Normal 41 2 2 2 3 2 3" xfId="6487"/>
    <cellStyle name="Normal 41 2 2 2 3 2 3 2" xfId="16539"/>
    <cellStyle name="Normal 41 2 2 2 3 2 3 2 2" xfId="46861"/>
    <cellStyle name="Normal 41 2 2 2 3 2 3 2 3" xfId="31637"/>
    <cellStyle name="Normal 41 2 2 2 3 2 3 3" xfId="11519"/>
    <cellStyle name="Normal 41 2 2 2 3 2 3 3 2" xfId="41844"/>
    <cellStyle name="Normal 41 2 2 2 3 2 3 3 3" xfId="26620"/>
    <cellStyle name="Normal 41 2 2 2 3 2 3 4" xfId="36831"/>
    <cellStyle name="Normal 41 2 2 2 3 2 3 5" xfId="21607"/>
    <cellStyle name="Normal 41 2 2 2 3 2 4" xfId="13197"/>
    <cellStyle name="Normal 41 2 2 2 3 2 4 2" xfId="43519"/>
    <cellStyle name="Normal 41 2 2 2 3 2 4 3" xfId="28295"/>
    <cellStyle name="Normal 41 2 2 2 3 2 5" xfId="8176"/>
    <cellStyle name="Normal 41 2 2 2 3 2 5 2" xfId="38502"/>
    <cellStyle name="Normal 41 2 2 2 3 2 5 3" xfId="23278"/>
    <cellStyle name="Normal 41 2 2 2 3 2 6" xfId="33490"/>
    <cellStyle name="Normal 41 2 2 2 3 2 7" xfId="18265"/>
    <cellStyle name="Normal 41 2 2 2 3 3" xfId="3958"/>
    <cellStyle name="Normal 41 2 2 2 3 3 2" xfId="14032"/>
    <cellStyle name="Normal 41 2 2 2 3 3 2 2" xfId="44354"/>
    <cellStyle name="Normal 41 2 2 2 3 3 2 3" xfId="29130"/>
    <cellStyle name="Normal 41 2 2 2 3 3 3" xfId="9012"/>
    <cellStyle name="Normal 41 2 2 2 3 3 3 2" xfId="39337"/>
    <cellStyle name="Normal 41 2 2 2 3 3 3 3" xfId="24113"/>
    <cellStyle name="Normal 41 2 2 2 3 3 4" xfId="34324"/>
    <cellStyle name="Normal 41 2 2 2 3 3 5" xfId="19100"/>
    <cellStyle name="Normal 41 2 2 2 3 4" xfId="5651"/>
    <cellStyle name="Normal 41 2 2 2 3 4 2" xfId="15703"/>
    <cellStyle name="Normal 41 2 2 2 3 4 2 2" xfId="46025"/>
    <cellStyle name="Normal 41 2 2 2 3 4 2 3" xfId="30801"/>
    <cellStyle name="Normal 41 2 2 2 3 4 3" xfId="10683"/>
    <cellStyle name="Normal 41 2 2 2 3 4 3 2" xfId="41008"/>
    <cellStyle name="Normal 41 2 2 2 3 4 3 3" xfId="25784"/>
    <cellStyle name="Normal 41 2 2 2 3 4 4" xfId="35995"/>
    <cellStyle name="Normal 41 2 2 2 3 4 5" xfId="20771"/>
    <cellStyle name="Normal 41 2 2 2 3 5" xfId="12361"/>
    <cellStyle name="Normal 41 2 2 2 3 5 2" xfId="42683"/>
    <cellStyle name="Normal 41 2 2 2 3 5 3" xfId="27459"/>
    <cellStyle name="Normal 41 2 2 2 3 6" xfId="7340"/>
    <cellStyle name="Normal 41 2 2 2 3 6 2" xfId="37666"/>
    <cellStyle name="Normal 41 2 2 2 3 6 3" xfId="22442"/>
    <cellStyle name="Normal 41 2 2 2 3 7" xfId="32654"/>
    <cellStyle name="Normal 41 2 2 2 3 8" xfId="17429"/>
    <cellStyle name="Normal 41 2 2 2 4" xfId="2687"/>
    <cellStyle name="Normal 41 2 2 2 4 2" xfId="4377"/>
    <cellStyle name="Normal 41 2 2 2 4 2 2" xfId="14450"/>
    <cellStyle name="Normal 41 2 2 2 4 2 2 2" xfId="44772"/>
    <cellStyle name="Normal 41 2 2 2 4 2 2 3" xfId="29548"/>
    <cellStyle name="Normal 41 2 2 2 4 2 3" xfId="9430"/>
    <cellStyle name="Normal 41 2 2 2 4 2 3 2" xfId="39755"/>
    <cellStyle name="Normal 41 2 2 2 4 2 3 3" xfId="24531"/>
    <cellStyle name="Normal 41 2 2 2 4 2 4" xfId="34742"/>
    <cellStyle name="Normal 41 2 2 2 4 2 5" xfId="19518"/>
    <cellStyle name="Normal 41 2 2 2 4 3" xfId="6069"/>
    <cellStyle name="Normal 41 2 2 2 4 3 2" xfId="16121"/>
    <cellStyle name="Normal 41 2 2 2 4 3 2 2" xfId="46443"/>
    <cellStyle name="Normal 41 2 2 2 4 3 2 3" xfId="31219"/>
    <cellStyle name="Normal 41 2 2 2 4 3 3" xfId="11101"/>
    <cellStyle name="Normal 41 2 2 2 4 3 3 2" xfId="41426"/>
    <cellStyle name="Normal 41 2 2 2 4 3 3 3" xfId="26202"/>
    <cellStyle name="Normal 41 2 2 2 4 3 4" xfId="36413"/>
    <cellStyle name="Normal 41 2 2 2 4 3 5" xfId="21189"/>
    <cellStyle name="Normal 41 2 2 2 4 4" xfId="12779"/>
    <cellStyle name="Normal 41 2 2 2 4 4 2" xfId="43101"/>
    <cellStyle name="Normal 41 2 2 2 4 4 3" xfId="27877"/>
    <cellStyle name="Normal 41 2 2 2 4 5" xfId="7758"/>
    <cellStyle name="Normal 41 2 2 2 4 5 2" xfId="38084"/>
    <cellStyle name="Normal 41 2 2 2 4 5 3" xfId="22860"/>
    <cellStyle name="Normal 41 2 2 2 4 6" xfId="33072"/>
    <cellStyle name="Normal 41 2 2 2 4 7" xfId="17847"/>
    <cellStyle name="Normal 41 2 2 2 5" xfId="3540"/>
    <cellStyle name="Normal 41 2 2 2 5 2" xfId="13614"/>
    <cellStyle name="Normal 41 2 2 2 5 2 2" xfId="43936"/>
    <cellStyle name="Normal 41 2 2 2 5 2 3" xfId="28712"/>
    <cellStyle name="Normal 41 2 2 2 5 3" xfId="8594"/>
    <cellStyle name="Normal 41 2 2 2 5 3 2" xfId="38919"/>
    <cellStyle name="Normal 41 2 2 2 5 3 3" xfId="23695"/>
    <cellStyle name="Normal 41 2 2 2 5 4" xfId="33906"/>
    <cellStyle name="Normal 41 2 2 2 5 5" xfId="18682"/>
    <cellStyle name="Normal 41 2 2 2 6" xfId="5233"/>
    <cellStyle name="Normal 41 2 2 2 6 2" xfId="15285"/>
    <cellStyle name="Normal 41 2 2 2 6 2 2" xfId="45607"/>
    <cellStyle name="Normal 41 2 2 2 6 2 3" xfId="30383"/>
    <cellStyle name="Normal 41 2 2 2 6 3" xfId="10265"/>
    <cellStyle name="Normal 41 2 2 2 6 3 2" xfId="40590"/>
    <cellStyle name="Normal 41 2 2 2 6 3 3" xfId="25366"/>
    <cellStyle name="Normal 41 2 2 2 6 4" xfId="35577"/>
    <cellStyle name="Normal 41 2 2 2 6 5" xfId="20353"/>
    <cellStyle name="Normal 41 2 2 2 7" xfId="11943"/>
    <cellStyle name="Normal 41 2 2 2 7 2" xfId="42265"/>
    <cellStyle name="Normal 41 2 2 2 7 3" xfId="27041"/>
    <cellStyle name="Normal 41 2 2 2 8" xfId="6922"/>
    <cellStyle name="Normal 41 2 2 2 8 2" xfId="37248"/>
    <cellStyle name="Normal 41 2 2 2 8 3" xfId="22024"/>
    <cellStyle name="Normal 41 2 2 2 9" xfId="32236"/>
    <cellStyle name="Normal 41 2 2 3" xfId="1949"/>
    <cellStyle name="Normal 41 2 2 3 2" xfId="2370"/>
    <cellStyle name="Normal 41 2 2 3 2 2" xfId="3209"/>
    <cellStyle name="Normal 41 2 2 3 2 2 2" xfId="4899"/>
    <cellStyle name="Normal 41 2 2 3 2 2 2 2" xfId="14972"/>
    <cellStyle name="Normal 41 2 2 3 2 2 2 2 2" xfId="45294"/>
    <cellStyle name="Normal 41 2 2 3 2 2 2 2 3" xfId="30070"/>
    <cellStyle name="Normal 41 2 2 3 2 2 2 3" xfId="9952"/>
    <cellStyle name="Normal 41 2 2 3 2 2 2 3 2" xfId="40277"/>
    <cellStyle name="Normal 41 2 2 3 2 2 2 3 3" xfId="25053"/>
    <cellStyle name="Normal 41 2 2 3 2 2 2 4" xfId="35264"/>
    <cellStyle name="Normal 41 2 2 3 2 2 2 5" xfId="20040"/>
    <cellStyle name="Normal 41 2 2 3 2 2 3" xfId="6591"/>
    <cellStyle name="Normal 41 2 2 3 2 2 3 2" xfId="16643"/>
    <cellStyle name="Normal 41 2 2 3 2 2 3 2 2" xfId="46965"/>
    <cellStyle name="Normal 41 2 2 3 2 2 3 2 3" xfId="31741"/>
    <cellStyle name="Normal 41 2 2 3 2 2 3 3" xfId="11623"/>
    <cellStyle name="Normal 41 2 2 3 2 2 3 3 2" xfId="41948"/>
    <cellStyle name="Normal 41 2 2 3 2 2 3 3 3" xfId="26724"/>
    <cellStyle name="Normal 41 2 2 3 2 2 3 4" xfId="36935"/>
    <cellStyle name="Normal 41 2 2 3 2 2 3 5" xfId="21711"/>
    <cellStyle name="Normal 41 2 2 3 2 2 4" xfId="13301"/>
    <cellStyle name="Normal 41 2 2 3 2 2 4 2" xfId="43623"/>
    <cellStyle name="Normal 41 2 2 3 2 2 4 3" xfId="28399"/>
    <cellStyle name="Normal 41 2 2 3 2 2 5" xfId="8280"/>
    <cellStyle name="Normal 41 2 2 3 2 2 5 2" xfId="38606"/>
    <cellStyle name="Normal 41 2 2 3 2 2 5 3" xfId="23382"/>
    <cellStyle name="Normal 41 2 2 3 2 2 6" xfId="33594"/>
    <cellStyle name="Normal 41 2 2 3 2 2 7" xfId="18369"/>
    <cellStyle name="Normal 41 2 2 3 2 3" xfId="4062"/>
    <cellStyle name="Normal 41 2 2 3 2 3 2" xfId="14136"/>
    <cellStyle name="Normal 41 2 2 3 2 3 2 2" xfId="44458"/>
    <cellStyle name="Normal 41 2 2 3 2 3 2 3" xfId="29234"/>
    <cellStyle name="Normal 41 2 2 3 2 3 3" xfId="9116"/>
    <cellStyle name="Normal 41 2 2 3 2 3 3 2" xfId="39441"/>
    <cellStyle name="Normal 41 2 2 3 2 3 3 3" xfId="24217"/>
    <cellStyle name="Normal 41 2 2 3 2 3 4" xfId="34428"/>
    <cellStyle name="Normal 41 2 2 3 2 3 5" xfId="19204"/>
    <cellStyle name="Normal 41 2 2 3 2 4" xfId="5755"/>
    <cellStyle name="Normal 41 2 2 3 2 4 2" xfId="15807"/>
    <cellStyle name="Normal 41 2 2 3 2 4 2 2" xfId="46129"/>
    <cellStyle name="Normal 41 2 2 3 2 4 2 3" xfId="30905"/>
    <cellStyle name="Normal 41 2 2 3 2 4 3" xfId="10787"/>
    <cellStyle name="Normal 41 2 2 3 2 4 3 2" xfId="41112"/>
    <cellStyle name="Normal 41 2 2 3 2 4 3 3" xfId="25888"/>
    <cellStyle name="Normal 41 2 2 3 2 4 4" xfId="36099"/>
    <cellStyle name="Normal 41 2 2 3 2 4 5" xfId="20875"/>
    <cellStyle name="Normal 41 2 2 3 2 5" xfId="12465"/>
    <cellStyle name="Normal 41 2 2 3 2 5 2" xfId="42787"/>
    <cellStyle name="Normal 41 2 2 3 2 5 3" xfId="27563"/>
    <cellStyle name="Normal 41 2 2 3 2 6" xfId="7444"/>
    <cellStyle name="Normal 41 2 2 3 2 6 2" xfId="37770"/>
    <cellStyle name="Normal 41 2 2 3 2 6 3" xfId="22546"/>
    <cellStyle name="Normal 41 2 2 3 2 7" xfId="32758"/>
    <cellStyle name="Normal 41 2 2 3 2 8" xfId="17533"/>
    <cellStyle name="Normal 41 2 2 3 3" xfId="2791"/>
    <cellStyle name="Normal 41 2 2 3 3 2" xfId="4481"/>
    <cellStyle name="Normal 41 2 2 3 3 2 2" xfId="14554"/>
    <cellStyle name="Normal 41 2 2 3 3 2 2 2" xfId="44876"/>
    <cellStyle name="Normal 41 2 2 3 3 2 2 3" xfId="29652"/>
    <cellStyle name="Normal 41 2 2 3 3 2 3" xfId="9534"/>
    <cellStyle name="Normal 41 2 2 3 3 2 3 2" xfId="39859"/>
    <cellStyle name="Normal 41 2 2 3 3 2 3 3" xfId="24635"/>
    <cellStyle name="Normal 41 2 2 3 3 2 4" xfId="34846"/>
    <cellStyle name="Normal 41 2 2 3 3 2 5" xfId="19622"/>
    <cellStyle name="Normal 41 2 2 3 3 3" xfId="6173"/>
    <cellStyle name="Normal 41 2 2 3 3 3 2" xfId="16225"/>
    <cellStyle name="Normal 41 2 2 3 3 3 2 2" xfId="46547"/>
    <cellStyle name="Normal 41 2 2 3 3 3 2 3" xfId="31323"/>
    <cellStyle name="Normal 41 2 2 3 3 3 3" xfId="11205"/>
    <cellStyle name="Normal 41 2 2 3 3 3 3 2" xfId="41530"/>
    <cellStyle name="Normal 41 2 2 3 3 3 3 3" xfId="26306"/>
    <cellStyle name="Normal 41 2 2 3 3 3 4" xfId="36517"/>
    <cellStyle name="Normal 41 2 2 3 3 3 5" xfId="21293"/>
    <cellStyle name="Normal 41 2 2 3 3 4" xfId="12883"/>
    <cellStyle name="Normal 41 2 2 3 3 4 2" xfId="43205"/>
    <cellStyle name="Normal 41 2 2 3 3 4 3" xfId="27981"/>
    <cellStyle name="Normal 41 2 2 3 3 5" xfId="7862"/>
    <cellStyle name="Normal 41 2 2 3 3 5 2" xfId="38188"/>
    <cellStyle name="Normal 41 2 2 3 3 5 3" xfId="22964"/>
    <cellStyle name="Normal 41 2 2 3 3 6" xfId="33176"/>
    <cellStyle name="Normal 41 2 2 3 3 7" xfId="17951"/>
    <cellStyle name="Normal 41 2 2 3 4" xfId="3644"/>
    <cellStyle name="Normal 41 2 2 3 4 2" xfId="13718"/>
    <cellStyle name="Normal 41 2 2 3 4 2 2" xfId="44040"/>
    <cellStyle name="Normal 41 2 2 3 4 2 3" xfId="28816"/>
    <cellStyle name="Normal 41 2 2 3 4 3" xfId="8698"/>
    <cellStyle name="Normal 41 2 2 3 4 3 2" xfId="39023"/>
    <cellStyle name="Normal 41 2 2 3 4 3 3" xfId="23799"/>
    <cellStyle name="Normal 41 2 2 3 4 4" xfId="34010"/>
    <cellStyle name="Normal 41 2 2 3 4 5" xfId="18786"/>
    <cellStyle name="Normal 41 2 2 3 5" xfId="5337"/>
    <cellStyle name="Normal 41 2 2 3 5 2" xfId="15389"/>
    <cellStyle name="Normal 41 2 2 3 5 2 2" xfId="45711"/>
    <cellStyle name="Normal 41 2 2 3 5 2 3" xfId="30487"/>
    <cellStyle name="Normal 41 2 2 3 5 3" xfId="10369"/>
    <cellStyle name="Normal 41 2 2 3 5 3 2" xfId="40694"/>
    <cellStyle name="Normal 41 2 2 3 5 3 3" xfId="25470"/>
    <cellStyle name="Normal 41 2 2 3 5 4" xfId="35681"/>
    <cellStyle name="Normal 41 2 2 3 5 5" xfId="20457"/>
    <cellStyle name="Normal 41 2 2 3 6" xfId="12047"/>
    <cellStyle name="Normal 41 2 2 3 6 2" xfId="42369"/>
    <cellStyle name="Normal 41 2 2 3 6 3" xfId="27145"/>
    <cellStyle name="Normal 41 2 2 3 7" xfId="7026"/>
    <cellStyle name="Normal 41 2 2 3 7 2" xfId="37352"/>
    <cellStyle name="Normal 41 2 2 3 7 3" xfId="22128"/>
    <cellStyle name="Normal 41 2 2 3 8" xfId="32340"/>
    <cellStyle name="Normal 41 2 2 3 9" xfId="17115"/>
    <cellStyle name="Normal 41 2 2 4" xfId="2162"/>
    <cellStyle name="Normal 41 2 2 4 2" xfId="3001"/>
    <cellStyle name="Normal 41 2 2 4 2 2" xfId="4691"/>
    <cellStyle name="Normal 41 2 2 4 2 2 2" xfId="14764"/>
    <cellStyle name="Normal 41 2 2 4 2 2 2 2" xfId="45086"/>
    <cellStyle name="Normal 41 2 2 4 2 2 2 3" xfId="29862"/>
    <cellStyle name="Normal 41 2 2 4 2 2 3" xfId="9744"/>
    <cellStyle name="Normal 41 2 2 4 2 2 3 2" xfId="40069"/>
    <cellStyle name="Normal 41 2 2 4 2 2 3 3" xfId="24845"/>
    <cellStyle name="Normal 41 2 2 4 2 2 4" xfId="35056"/>
    <cellStyle name="Normal 41 2 2 4 2 2 5" xfId="19832"/>
    <cellStyle name="Normal 41 2 2 4 2 3" xfId="6383"/>
    <cellStyle name="Normal 41 2 2 4 2 3 2" xfId="16435"/>
    <cellStyle name="Normal 41 2 2 4 2 3 2 2" xfId="46757"/>
    <cellStyle name="Normal 41 2 2 4 2 3 2 3" xfId="31533"/>
    <cellStyle name="Normal 41 2 2 4 2 3 3" xfId="11415"/>
    <cellStyle name="Normal 41 2 2 4 2 3 3 2" xfId="41740"/>
    <cellStyle name="Normal 41 2 2 4 2 3 3 3" xfId="26516"/>
    <cellStyle name="Normal 41 2 2 4 2 3 4" xfId="36727"/>
    <cellStyle name="Normal 41 2 2 4 2 3 5" xfId="21503"/>
    <cellStyle name="Normal 41 2 2 4 2 4" xfId="13093"/>
    <cellStyle name="Normal 41 2 2 4 2 4 2" xfId="43415"/>
    <cellStyle name="Normal 41 2 2 4 2 4 3" xfId="28191"/>
    <cellStyle name="Normal 41 2 2 4 2 5" xfId="8072"/>
    <cellStyle name="Normal 41 2 2 4 2 5 2" xfId="38398"/>
    <cellStyle name="Normal 41 2 2 4 2 5 3" xfId="23174"/>
    <cellStyle name="Normal 41 2 2 4 2 6" xfId="33386"/>
    <cellStyle name="Normal 41 2 2 4 2 7" xfId="18161"/>
    <cellStyle name="Normal 41 2 2 4 3" xfId="3854"/>
    <cellStyle name="Normal 41 2 2 4 3 2" xfId="13928"/>
    <cellStyle name="Normal 41 2 2 4 3 2 2" xfId="44250"/>
    <cellStyle name="Normal 41 2 2 4 3 2 3" xfId="29026"/>
    <cellStyle name="Normal 41 2 2 4 3 3" xfId="8908"/>
    <cellStyle name="Normal 41 2 2 4 3 3 2" xfId="39233"/>
    <cellStyle name="Normal 41 2 2 4 3 3 3" xfId="24009"/>
    <cellStyle name="Normal 41 2 2 4 3 4" xfId="34220"/>
    <cellStyle name="Normal 41 2 2 4 3 5" xfId="18996"/>
    <cellStyle name="Normal 41 2 2 4 4" xfId="5547"/>
    <cellStyle name="Normal 41 2 2 4 4 2" xfId="15599"/>
    <cellStyle name="Normal 41 2 2 4 4 2 2" xfId="45921"/>
    <cellStyle name="Normal 41 2 2 4 4 2 3" xfId="30697"/>
    <cellStyle name="Normal 41 2 2 4 4 3" xfId="10579"/>
    <cellStyle name="Normal 41 2 2 4 4 3 2" xfId="40904"/>
    <cellStyle name="Normal 41 2 2 4 4 3 3" xfId="25680"/>
    <cellStyle name="Normal 41 2 2 4 4 4" xfId="35891"/>
    <cellStyle name="Normal 41 2 2 4 4 5" xfId="20667"/>
    <cellStyle name="Normal 41 2 2 4 5" xfId="12257"/>
    <cellStyle name="Normal 41 2 2 4 5 2" xfId="42579"/>
    <cellStyle name="Normal 41 2 2 4 5 3" xfId="27355"/>
    <cellStyle name="Normal 41 2 2 4 6" xfId="7236"/>
    <cellStyle name="Normal 41 2 2 4 6 2" xfId="37562"/>
    <cellStyle name="Normal 41 2 2 4 6 3" xfId="22338"/>
    <cellStyle name="Normal 41 2 2 4 7" xfId="32550"/>
    <cellStyle name="Normal 41 2 2 4 8" xfId="17325"/>
    <cellStyle name="Normal 41 2 2 5" xfId="2583"/>
    <cellStyle name="Normal 41 2 2 5 2" xfId="4273"/>
    <cellStyle name="Normal 41 2 2 5 2 2" xfId="14346"/>
    <cellStyle name="Normal 41 2 2 5 2 2 2" xfId="44668"/>
    <cellStyle name="Normal 41 2 2 5 2 2 3" xfId="29444"/>
    <cellStyle name="Normal 41 2 2 5 2 3" xfId="9326"/>
    <cellStyle name="Normal 41 2 2 5 2 3 2" xfId="39651"/>
    <cellStyle name="Normal 41 2 2 5 2 3 3" xfId="24427"/>
    <cellStyle name="Normal 41 2 2 5 2 4" xfId="34638"/>
    <cellStyle name="Normal 41 2 2 5 2 5" xfId="19414"/>
    <cellStyle name="Normal 41 2 2 5 3" xfId="5965"/>
    <cellStyle name="Normal 41 2 2 5 3 2" xfId="16017"/>
    <cellStyle name="Normal 41 2 2 5 3 2 2" xfId="46339"/>
    <cellStyle name="Normal 41 2 2 5 3 2 3" xfId="31115"/>
    <cellStyle name="Normal 41 2 2 5 3 3" xfId="10997"/>
    <cellStyle name="Normal 41 2 2 5 3 3 2" xfId="41322"/>
    <cellStyle name="Normal 41 2 2 5 3 3 3" xfId="26098"/>
    <cellStyle name="Normal 41 2 2 5 3 4" xfId="36309"/>
    <cellStyle name="Normal 41 2 2 5 3 5" xfId="21085"/>
    <cellStyle name="Normal 41 2 2 5 4" xfId="12675"/>
    <cellStyle name="Normal 41 2 2 5 4 2" xfId="42997"/>
    <cellStyle name="Normal 41 2 2 5 4 3" xfId="27773"/>
    <cellStyle name="Normal 41 2 2 5 5" xfId="7654"/>
    <cellStyle name="Normal 41 2 2 5 5 2" xfId="37980"/>
    <cellStyle name="Normal 41 2 2 5 5 3" xfId="22756"/>
    <cellStyle name="Normal 41 2 2 5 6" xfId="32968"/>
    <cellStyle name="Normal 41 2 2 5 7" xfId="17743"/>
    <cellStyle name="Normal 41 2 2 6" xfId="3436"/>
    <cellStyle name="Normal 41 2 2 6 2" xfId="13510"/>
    <cellStyle name="Normal 41 2 2 6 2 2" xfId="43832"/>
    <cellStyle name="Normal 41 2 2 6 2 3" xfId="28608"/>
    <cellStyle name="Normal 41 2 2 6 3" xfId="8490"/>
    <cellStyle name="Normal 41 2 2 6 3 2" xfId="38815"/>
    <cellStyle name="Normal 41 2 2 6 3 3" xfId="23591"/>
    <cellStyle name="Normal 41 2 2 6 4" xfId="33802"/>
    <cellStyle name="Normal 41 2 2 6 5" xfId="18578"/>
    <cellStyle name="Normal 41 2 2 7" xfId="5129"/>
    <cellStyle name="Normal 41 2 2 7 2" xfId="15181"/>
    <cellStyle name="Normal 41 2 2 7 2 2" xfId="45503"/>
    <cellStyle name="Normal 41 2 2 7 2 3" xfId="30279"/>
    <cellStyle name="Normal 41 2 2 7 3" xfId="10161"/>
    <cellStyle name="Normal 41 2 2 7 3 2" xfId="40486"/>
    <cellStyle name="Normal 41 2 2 7 3 3" xfId="25262"/>
    <cellStyle name="Normal 41 2 2 7 4" xfId="35473"/>
    <cellStyle name="Normal 41 2 2 7 5" xfId="20249"/>
    <cellStyle name="Normal 41 2 2 8" xfId="11839"/>
    <cellStyle name="Normal 41 2 2 8 2" xfId="42161"/>
    <cellStyle name="Normal 41 2 2 8 3" xfId="26937"/>
    <cellStyle name="Normal 41 2 2 9" xfId="6818"/>
    <cellStyle name="Normal 41 2 2 9 2" xfId="37144"/>
    <cellStyle name="Normal 41 2 2 9 3" xfId="21920"/>
    <cellStyle name="Normal 41 2 3" xfId="1782"/>
    <cellStyle name="Normal 41 2 3 10" xfId="16959"/>
    <cellStyle name="Normal 41 2 3 2" xfId="2001"/>
    <cellStyle name="Normal 41 2 3 2 2" xfId="2422"/>
    <cellStyle name="Normal 41 2 3 2 2 2" xfId="3261"/>
    <cellStyle name="Normal 41 2 3 2 2 2 2" xfId="4951"/>
    <cellStyle name="Normal 41 2 3 2 2 2 2 2" xfId="15024"/>
    <cellStyle name="Normal 41 2 3 2 2 2 2 2 2" xfId="45346"/>
    <cellStyle name="Normal 41 2 3 2 2 2 2 2 3" xfId="30122"/>
    <cellStyle name="Normal 41 2 3 2 2 2 2 3" xfId="10004"/>
    <cellStyle name="Normal 41 2 3 2 2 2 2 3 2" xfId="40329"/>
    <cellStyle name="Normal 41 2 3 2 2 2 2 3 3" xfId="25105"/>
    <cellStyle name="Normal 41 2 3 2 2 2 2 4" xfId="35316"/>
    <cellStyle name="Normal 41 2 3 2 2 2 2 5" xfId="20092"/>
    <cellStyle name="Normal 41 2 3 2 2 2 3" xfId="6643"/>
    <cellStyle name="Normal 41 2 3 2 2 2 3 2" xfId="16695"/>
    <cellStyle name="Normal 41 2 3 2 2 2 3 2 2" xfId="47017"/>
    <cellStyle name="Normal 41 2 3 2 2 2 3 2 3" xfId="31793"/>
    <cellStyle name="Normal 41 2 3 2 2 2 3 3" xfId="11675"/>
    <cellStyle name="Normal 41 2 3 2 2 2 3 3 2" xfId="42000"/>
    <cellStyle name="Normal 41 2 3 2 2 2 3 3 3" xfId="26776"/>
    <cellStyle name="Normal 41 2 3 2 2 2 3 4" xfId="36987"/>
    <cellStyle name="Normal 41 2 3 2 2 2 3 5" xfId="21763"/>
    <cellStyle name="Normal 41 2 3 2 2 2 4" xfId="13353"/>
    <cellStyle name="Normal 41 2 3 2 2 2 4 2" xfId="43675"/>
    <cellStyle name="Normal 41 2 3 2 2 2 4 3" xfId="28451"/>
    <cellStyle name="Normal 41 2 3 2 2 2 5" xfId="8332"/>
    <cellStyle name="Normal 41 2 3 2 2 2 5 2" xfId="38658"/>
    <cellStyle name="Normal 41 2 3 2 2 2 5 3" xfId="23434"/>
    <cellStyle name="Normal 41 2 3 2 2 2 6" xfId="33646"/>
    <cellStyle name="Normal 41 2 3 2 2 2 7" xfId="18421"/>
    <cellStyle name="Normal 41 2 3 2 2 3" xfId="4114"/>
    <cellStyle name="Normal 41 2 3 2 2 3 2" xfId="14188"/>
    <cellStyle name="Normal 41 2 3 2 2 3 2 2" xfId="44510"/>
    <cellStyle name="Normal 41 2 3 2 2 3 2 3" xfId="29286"/>
    <cellStyle name="Normal 41 2 3 2 2 3 3" xfId="9168"/>
    <cellStyle name="Normal 41 2 3 2 2 3 3 2" xfId="39493"/>
    <cellStyle name="Normal 41 2 3 2 2 3 3 3" xfId="24269"/>
    <cellStyle name="Normal 41 2 3 2 2 3 4" xfId="34480"/>
    <cellStyle name="Normal 41 2 3 2 2 3 5" xfId="19256"/>
    <cellStyle name="Normal 41 2 3 2 2 4" xfId="5807"/>
    <cellStyle name="Normal 41 2 3 2 2 4 2" xfId="15859"/>
    <cellStyle name="Normal 41 2 3 2 2 4 2 2" xfId="46181"/>
    <cellStyle name="Normal 41 2 3 2 2 4 2 3" xfId="30957"/>
    <cellStyle name="Normal 41 2 3 2 2 4 3" xfId="10839"/>
    <cellStyle name="Normal 41 2 3 2 2 4 3 2" xfId="41164"/>
    <cellStyle name="Normal 41 2 3 2 2 4 3 3" xfId="25940"/>
    <cellStyle name="Normal 41 2 3 2 2 4 4" xfId="36151"/>
    <cellStyle name="Normal 41 2 3 2 2 4 5" xfId="20927"/>
    <cellStyle name="Normal 41 2 3 2 2 5" xfId="12517"/>
    <cellStyle name="Normal 41 2 3 2 2 5 2" xfId="42839"/>
    <cellStyle name="Normal 41 2 3 2 2 5 3" xfId="27615"/>
    <cellStyle name="Normal 41 2 3 2 2 6" xfId="7496"/>
    <cellStyle name="Normal 41 2 3 2 2 6 2" xfId="37822"/>
    <cellStyle name="Normal 41 2 3 2 2 6 3" xfId="22598"/>
    <cellStyle name="Normal 41 2 3 2 2 7" xfId="32810"/>
    <cellStyle name="Normal 41 2 3 2 2 8" xfId="17585"/>
    <cellStyle name="Normal 41 2 3 2 3" xfId="2843"/>
    <cellStyle name="Normal 41 2 3 2 3 2" xfId="4533"/>
    <cellStyle name="Normal 41 2 3 2 3 2 2" xfId="14606"/>
    <cellStyle name="Normal 41 2 3 2 3 2 2 2" xfId="44928"/>
    <cellStyle name="Normal 41 2 3 2 3 2 2 3" xfId="29704"/>
    <cellStyle name="Normal 41 2 3 2 3 2 3" xfId="9586"/>
    <cellStyle name="Normal 41 2 3 2 3 2 3 2" xfId="39911"/>
    <cellStyle name="Normal 41 2 3 2 3 2 3 3" xfId="24687"/>
    <cellStyle name="Normal 41 2 3 2 3 2 4" xfId="34898"/>
    <cellStyle name="Normal 41 2 3 2 3 2 5" xfId="19674"/>
    <cellStyle name="Normal 41 2 3 2 3 3" xfId="6225"/>
    <cellStyle name="Normal 41 2 3 2 3 3 2" xfId="16277"/>
    <cellStyle name="Normal 41 2 3 2 3 3 2 2" xfId="46599"/>
    <cellStyle name="Normal 41 2 3 2 3 3 2 3" xfId="31375"/>
    <cellStyle name="Normal 41 2 3 2 3 3 3" xfId="11257"/>
    <cellStyle name="Normal 41 2 3 2 3 3 3 2" xfId="41582"/>
    <cellStyle name="Normal 41 2 3 2 3 3 3 3" xfId="26358"/>
    <cellStyle name="Normal 41 2 3 2 3 3 4" xfId="36569"/>
    <cellStyle name="Normal 41 2 3 2 3 3 5" xfId="21345"/>
    <cellStyle name="Normal 41 2 3 2 3 4" xfId="12935"/>
    <cellStyle name="Normal 41 2 3 2 3 4 2" xfId="43257"/>
    <cellStyle name="Normal 41 2 3 2 3 4 3" xfId="28033"/>
    <cellStyle name="Normal 41 2 3 2 3 5" xfId="7914"/>
    <cellStyle name="Normal 41 2 3 2 3 5 2" xfId="38240"/>
    <cellStyle name="Normal 41 2 3 2 3 5 3" xfId="23016"/>
    <cellStyle name="Normal 41 2 3 2 3 6" xfId="33228"/>
    <cellStyle name="Normal 41 2 3 2 3 7" xfId="18003"/>
    <cellStyle name="Normal 41 2 3 2 4" xfId="3696"/>
    <cellStyle name="Normal 41 2 3 2 4 2" xfId="13770"/>
    <cellStyle name="Normal 41 2 3 2 4 2 2" xfId="44092"/>
    <cellStyle name="Normal 41 2 3 2 4 2 3" xfId="28868"/>
    <cellStyle name="Normal 41 2 3 2 4 3" xfId="8750"/>
    <cellStyle name="Normal 41 2 3 2 4 3 2" xfId="39075"/>
    <cellStyle name="Normal 41 2 3 2 4 3 3" xfId="23851"/>
    <cellStyle name="Normal 41 2 3 2 4 4" xfId="34062"/>
    <cellStyle name="Normal 41 2 3 2 4 5" xfId="18838"/>
    <cellStyle name="Normal 41 2 3 2 5" xfId="5389"/>
    <cellStyle name="Normal 41 2 3 2 5 2" xfId="15441"/>
    <cellStyle name="Normal 41 2 3 2 5 2 2" xfId="45763"/>
    <cellStyle name="Normal 41 2 3 2 5 2 3" xfId="30539"/>
    <cellStyle name="Normal 41 2 3 2 5 3" xfId="10421"/>
    <cellStyle name="Normal 41 2 3 2 5 3 2" xfId="40746"/>
    <cellStyle name="Normal 41 2 3 2 5 3 3" xfId="25522"/>
    <cellStyle name="Normal 41 2 3 2 5 4" xfId="35733"/>
    <cellStyle name="Normal 41 2 3 2 5 5" xfId="20509"/>
    <cellStyle name="Normal 41 2 3 2 6" xfId="12099"/>
    <cellStyle name="Normal 41 2 3 2 6 2" xfId="42421"/>
    <cellStyle name="Normal 41 2 3 2 6 3" xfId="27197"/>
    <cellStyle name="Normal 41 2 3 2 7" xfId="7078"/>
    <cellStyle name="Normal 41 2 3 2 7 2" xfId="37404"/>
    <cellStyle name="Normal 41 2 3 2 7 3" xfId="22180"/>
    <cellStyle name="Normal 41 2 3 2 8" xfId="32392"/>
    <cellStyle name="Normal 41 2 3 2 9" xfId="17167"/>
    <cellStyle name="Normal 41 2 3 3" xfId="2214"/>
    <cellStyle name="Normal 41 2 3 3 2" xfId="3053"/>
    <cellStyle name="Normal 41 2 3 3 2 2" xfId="4743"/>
    <cellStyle name="Normal 41 2 3 3 2 2 2" xfId="14816"/>
    <cellStyle name="Normal 41 2 3 3 2 2 2 2" xfId="45138"/>
    <cellStyle name="Normal 41 2 3 3 2 2 2 3" xfId="29914"/>
    <cellStyle name="Normal 41 2 3 3 2 2 3" xfId="9796"/>
    <cellStyle name="Normal 41 2 3 3 2 2 3 2" xfId="40121"/>
    <cellStyle name="Normal 41 2 3 3 2 2 3 3" xfId="24897"/>
    <cellStyle name="Normal 41 2 3 3 2 2 4" xfId="35108"/>
    <cellStyle name="Normal 41 2 3 3 2 2 5" xfId="19884"/>
    <cellStyle name="Normal 41 2 3 3 2 3" xfId="6435"/>
    <cellStyle name="Normal 41 2 3 3 2 3 2" xfId="16487"/>
    <cellStyle name="Normal 41 2 3 3 2 3 2 2" xfId="46809"/>
    <cellStyle name="Normal 41 2 3 3 2 3 2 3" xfId="31585"/>
    <cellStyle name="Normal 41 2 3 3 2 3 3" xfId="11467"/>
    <cellStyle name="Normal 41 2 3 3 2 3 3 2" xfId="41792"/>
    <cellStyle name="Normal 41 2 3 3 2 3 3 3" xfId="26568"/>
    <cellStyle name="Normal 41 2 3 3 2 3 4" xfId="36779"/>
    <cellStyle name="Normal 41 2 3 3 2 3 5" xfId="21555"/>
    <cellStyle name="Normal 41 2 3 3 2 4" xfId="13145"/>
    <cellStyle name="Normal 41 2 3 3 2 4 2" xfId="43467"/>
    <cellStyle name="Normal 41 2 3 3 2 4 3" xfId="28243"/>
    <cellStyle name="Normal 41 2 3 3 2 5" xfId="8124"/>
    <cellStyle name="Normal 41 2 3 3 2 5 2" xfId="38450"/>
    <cellStyle name="Normal 41 2 3 3 2 5 3" xfId="23226"/>
    <cellStyle name="Normal 41 2 3 3 2 6" xfId="33438"/>
    <cellStyle name="Normal 41 2 3 3 2 7" xfId="18213"/>
    <cellStyle name="Normal 41 2 3 3 3" xfId="3906"/>
    <cellStyle name="Normal 41 2 3 3 3 2" xfId="13980"/>
    <cellStyle name="Normal 41 2 3 3 3 2 2" xfId="44302"/>
    <cellStyle name="Normal 41 2 3 3 3 2 3" xfId="29078"/>
    <cellStyle name="Normal 41 2 3 3 3 3" xfId="8960"/>
    <cellStyle name="Normal 41 2 3 3 3 3 2" xfId="39285"/>
    <cellStyle name="Normal 41 2 3 3 3 3 3" xfId="24061"/>
    <cellStyle name="Normal 41 2 3 3 3 4" xfId="34272"/>
    <cellStyle name="Normal 41 2 3 3 3 5" xfId="19048"/>
    <cellStyle name="Normal 41 2 3 3 4" xfId="5599"/>
    <cellStyle name="Normal 41 2 3 3 4 2" xfId="15651"/>
    <cellStyle name="Normal 41 2 3 3 4 2 2" xfId="45973"/>
    <cellStyle name="Normal 41 2 3 3 4 2 3" xfId="30749"/>
    <cellStyle name="Normal 41 2 3 3 4 3" xfId="10631"/>
    <cellStyle name="Normal 41 2 3 3 4 3 2" xfId="40956"/>
    <cellStyle name="Normal 41 2 3 3 4 3 3" xfId="25732"/>
    <cellStyle name="Normal 41 2 3 3 4 4" xfId="35943"/>
    <cellStyle name="Normal 41 2 3 3 4 5" xfId="20719"/>
    <cellStyle name="Normal 41 2 3 3 5" xfId="12309"/>
    <cellStyle name="Normal 41 2 3 3 5 2" xfId="42631"/>
    <cellStyle name="Normal 41 2 3 3 5 3" xfId="27407"/>
    <cellStyle name="Normal 41 2 3 3 6" xfId="7288"/>
    <cellStyle name="Normal 41 2 3 3 6 2" xfId="37614"/>
    <cellStyle name="Normal 41 2 3 3 6 3" xfId="22390"/>
    <cellStyle name="Normal 41 2 3 3 7" xfId="32602"/>
    <cellStyle name="Normal 41 2 3 3 8" xfId="17377"/>
    <cellStyle name="Normal 41 2 3 4" xfId="2635"/>
    <cellStyle name="Normal 41 2 3 4 2" xfId="4325"/>
    <cellStyle name="Normal 41 2 3 4 2 2" xfId="14398"/>
    <cellStyle name="Normal 41 2 3 4 2 2 2" xfId="44720"/>
    <cellStyle name="Normal 41 2 3 4 2 2 3" xfId="29496"/>
    <cellStyle name="Normal 41 2 3 4 2 3" xfId="9378"/>
    <cellStyle name="Normal 41 2 3 4 2 3 2" xfId="39703"/>
    <cellStyle name="Normal 41 2 3 4 2 3 3" xfId="24479"/>
    <cellStyle name="Normal 41 2 3 4 2 4" xfId="34690"/>
    <cellStyle name="Normal 41 2 3 4 2 5" xfId="19466"/>
    <cellStyle name="Normal 41 2 3 4 3" xfId="6017"/>
    <cellStyle name="Normal 41 2 3 4 3 2" xfId="16069"/>
    <cellStyle name="Normal 41 2 3 4 3 2 2" xfId="46391"/>
    <cellStyle name="Normal 41 2 3 4 3 2 3" xfId="31167"/>
    <cellStyle name="Normal 41 2 3 4 3 3" xfId="11049"/>
    <cellStyle name="Normal 41 2 3 4 3 3 2" xfId="41374"/>
    <cellStyle name="Normal 41 2 3 4 3 3 3" xfId="26150"/>
    <cellStyle name="Normal 41 2 3 4 3 4" xfId="36361"/>
    <cellStyle name="Normal 41 2 3 4 3 5" xfId="21137"/>
    <cellStyle name="Normal 41 2 3 4 4" xfId="12727"/>
    <cellStyle name="Normal 41 2 3 4 4 2" xfId="43049"/>
    <cellStyle name="Normal 41 2 3 4 4 3" xfId="27825"/>
    <cellStyle name="Normal 41 2 3 4 5" xfId="7706"/>
    <cellStyle name="Normal 41 2 3 4 5 2" xfId="38032"/>
    <cellStyle name="Normal 41 2 3 4 5 3" xfId="22808"/>
    <cellStyle name="Normal 41 2 3 4 6" xfId="33020"/>
    <cellStyle name="Normal 41 2 3 4 7" xfId="17795"/>
    <cellStyle name="Normal 41 2 3 5" xfId="3488"/>
    <cellStyle name="Normal 41 2 3 5 2" xfId="13562"/>
    <cellStyle name="Normal 41 2 3 5 2 2" xfId="43884"/>
    <cellStyle name="Normal 41 2 3 5 2 3" xfId="28660"/>
    <cellStyle name="Normal 41 2 3 5 3" xfId="8542"/>
    <cellStyle name="Normal 41 2 3 5 3 2" xfId="38867"/>
    <cellStyle name="Normal 41 2 3 5 3 3" xfId="23643"/>
    <cellStyle name="Normal 41 2 3 5 4" xfId="33854"/>
    <cellStyle name="Normal 41 2 3 5 5" xfId="18630"/>
    <cellStyle name="Normal 41 2 3 6" xfId="5181"/>
    <cellStyle name="Normal 41 2 3 6 2" xfId="15233"/>
    <cellStyle name="Normal 41 2 3 6 2 2" xfId="45555"/>
    <cellStyle name="Normal 41 2 3 6 2 3" xfId="30331"/>
    <cellStyle name="Normal 41 2 3 6 3" xfId="10213"/>
    <cellStyle name="Normal 41 2 3 6 3 2" xfId="40538"/>
    <cellStyle name="Normal 41 2 3 6 3 3" xfId="25314"/>
    <cellStyle name="Normal 41 2 3 6 4" xfId="35525"/>
    <cellStyle name="Normal 41 2 3 6 5" xfId="20301"/>
    <cellStyle name="Normal 41 2 3 7" xfId="11891"/>
    <cellStyle name="Normal 41 2 3 7 2" xfId="42213"/>
    <cellStyle name="Normal 41 2 3 7 3" xfId="26989"/>
    <cellStyle name="Normal 41 2 3 8" xfId="6870"/>
    <cellStyle name="Normal 41 2 3 8 2" xfId="37196"/>
    <cellStyle name="Normal 41 2 3 8 3" xfId="21972"/>
    <cellStyle name="Normal 41 2 3 9" xfId="32185"/>
    <cellStyle name="Normal 41 2 4" xfId="1895"/>
    <cellStyle name="Normal 41 2 4 2" xfId="2318"/>
    <cellStyle name="Normal 41 2 4 2 2" xfId="3157"/>
    <cellStyle name="Normal 41 2 4 2 2 2" xfId="4847"/>
    <cellStyle name="Normal 41 2 4 2 2 2 2" xfId="14920"/>
    <cellStyle name="Normal 41 2 4 2 2 2 2 2" xfId="45242"/>
    <cellStyle name="Normal 41 2 4 2 2 2 2 3" xfId="30018"/>
    <cellStyle name="Normal 41 2 4 2 2 2 3" xfId="9900"/>
    <cellStyle name="Normal 41 2 4 2 2 2 3 2" xfId="40225"/>
    <cellStyle name="Normal 41 2 4 2 2 2 3 3" xfId="25001"/>
    <cellStyle name="Normal 41 2 4 2 2 2 4" xfId="35212"/>
    <cellStyle name="Normal 41 2 4 2 2 2 5" xfId="19988"/>
    <cellStyle name="Normal 41 2 4 2 2 3" xfId="6539"/>
    <cellStyle name="Normal 41 2 4 2 2 3 2" xfId="16591"/>
    <cellStyle name="Normal 41 2 4 2 2 3 2 2" xfId="46913"/>
    <cellStyle name="Normal 41 2 4 2 2 3 2 3" xfId="31689"/>
    <cellStyle name="Normal 41 2 4 2 2 3 3" xfId="11571"/>
    <cellStyle name="Normal 41 2 4 2 2 3 3 2" xfId="41896"/>
    <cellStyle name="Normal 41 2 4 2 2 3 3 3" xfId="26672"/>
    <cellStyle name="Normal 41 2 4 2 2 3 4" xfId="36883"/>
    <cellStyle name="Normal 41 2 4 2 2 3 5" xfId="21659"/>
    <cellStyle name="Normal 41 2 4 2 2 4" xfId="13249"/>
    <cellStyle name="Normal 41 2 4 2 2 4 2" xfId="43571"/>
    <cellStyle name="Normal 41 2 4 2 2 4 3" xfId="28347"/>
    <cellStyle name="Normal 41 2 4 2 2 5" xfId="8228"/>
    <cellStyle name="Normal 41 2 4 2 2 5 2" xfId="38554"/>
    <cellStyle name="Normal 41 2 4 2 2 5 3" xfId="23330"/>
    <cellStyle name="Normal 41 2 4 2 2 6" xfId="33542"/>
    <cellStyle name="Normal 41 2 4 2 2 7" xfId="18317"/>
    <cellStyle name="Normal 41 2 4 2 3" xfId="4010"/>
    <cellStyle name="Normal 41 2 4 2 3 2" xfId="14084"/>
    <cellStyle name="Normal 41 2 4 2 3 2 2" xfId="44406"/>
    <cellStyle name="Normal 41 2 4 2 3 2 3" xfId="29182"/>
    <cellStyle name="Normal 41 2 4 2 3 3" xfId="9064"/>
    <cellStyle name="Normal 41 2 4 2 3 3 2" xfId="39389"/>
    <cellStyle name="Normal 41 2 4 2 3 3 3" xfId="24165"/>
    <cellStyle name="Normal 41 2 4 2 3 4" xfId="34376"/>
    <cellStyle name="Normal 41 2 4 2 3 5" xfId="19152"/>
    <cellStyle name="Normal 41 2 4 2 4" xfId="5703"/>
    <cellStyle name="Normal 41 2 4 2 4 2" xfId="15755"/>
    <cellStyle name="Normal 41 2 4 2 4 2 2" xfId="46077"/>
    <cellStyle name="Normal 41 2 4 2 4 2 3" xfId="30853"/>
    <cellStyle name="Normal 41 2 4 2 4 3" xfId="10735"/>
    <cellStyle name="Normal 41 2 4 2 4 3 2" xfId="41060"/>
    <cellStyle name="Normal 41 2 4 2 4 3 3" xfId="25836"/>
    <cellStyle name="Normal 41 2 4 2 4 4" xfId="36047"/>
    <cellStyle name="Normal 41 2 4 2 4 5" xfId="20823"/>
    <cellStyle name="Normal 41 2 4 2 5" xfId="12413"/>
    <cellStyle name="Normal 41 2 4 2 5 2" xfId="42735"/>
    <cellStyle name="Normal 41 2 4 2 5 3" xfId="27511"/>
    <cellStyle name="Normal 41 2 4 2 6" xfId="7392"/>
    <cellStyle name="Normal 41 2 4 2 6 2" xfId="37718"/>
    <cellStyle name="Normal 41 2 4 2 6 3" xfId="22494"/>
    <cellStyle name="Normal 41 2 4 2 7" xfId="32706"/>
    <cellStyle name="Normal 41 2 4 2 8" xfId="17481"/>
    <cellStyle name="Normal 41 2 4 3" xfId="2739"/>
    <cellStyle name="Normal 41 2 4 3 2" xfId="4429"/>
    <cellStyle name="Normal 41 2 4 3 2 2" xfId="14502"/>
    <cellStyle name="Normal 41 2 4 3 2 2 2" xfId="44824"/>
    <cellStyle name="Normal 41 2 4 3 2 2 3" xfId="29600"/>
    <cellStyle name="Normal 41 2 4 3 2 3" xfId="9482"/>
    <cellStyle name="Normal 41 2 4 3 2 3 2" xfId="39807"/>
    <cellStyle name="Normal 41 2 4 3 2 3 3" xfId="24583"/>
    <cellStyle name="Normal 41 2 4 3 2 4" xfId="34794"/>
    <cellStyle name="Normal 41 2 4 3 2 5" xfId="19570"/>
    <cellStyle name="Normal 41 2 4 3 3" xfId="6121"/>
    <cellStyle name="Normal 41 2 4 3 3 2" xfId="16173"/>
    <cellStyle name="Normal 41 2 4 3 3 2 2" xfId="46495"/>
    <cellStyle name="Normal 41 2 4 3 3 2 3" xfId="31271"/>
    <cellStyle name="Normal 41 2 4 3 3 3" xfId="11153"/>
    <cellStyle name="Normal 41 2 4 3 3 3 2" xfId="41478"/>
    <cellStyle name="Normal 41 2 4 3 3 3 3" xfId="26254"/>
    <cellStyle name="Normal 41 2 4 3 3 4" xfId="36465"/>
    <cellStyle name="Normal 41 2 4 3 3 5" xfId="21241"/>
    <cellStyle name="Normal 41 2 4 3 4" xfId="12831"/>
    <cellStyle name="Normal 41 2 4 3 4 2" xfId="43153"/>
    <cellStyle name="Normal 41 2 4 3 4 3" xfId="27929"/>
    <cellStyle name="Normal 41 2 4 3 5" xfId="7810"/>
    <cellStyle name="Normal 41 2 4 3 5 2" xfId="38136"/>
    <cellStyle name="Normal 41 2 4 3 5 3" xfId="22912"/>
    <cellStyle name="Normal 41 2 4 3 6" xfId="33124"/>
    <cellStyle name="Normal 41 2 4 3 7" xfId="17899"/>
    <cellStyle name="Normal 41 2 4 4" xfId="3592"/>
    <cellStyle name="Normal 41 2 4 4 2" xfId="13666"/>
    <cellStyle name="Normal 41 2 4 4 2 2" xfId="43988"/>
    <cellStyle name="Normal 41 2 4 4 2 3" xfId="28764"/>
    <cellStyle name="Normal 41 2 4 4 3" xfId="8646"/>
    <cellStyle name="Normal 41 2 4 4 3 2" xfId="38971"/>
    <cellStyle name="Normal 41 2 4 4 3 3" xfId="23747"/>
    <cellStyle name="Normal 41 2 4 4 4" xfId="33958"/>
    <cellStyle name="Normal 41 2 4 4 5" xfId="18734"/>
    <cellStyle name="Normal 41 2 4 5" xfId="5285"/>
    <cellStyle name="Normal 41 2 4 5 2" xfId="15337"/>
    <cellStyle name="Normal 41 2 4 5 2 2" xfId="45659"/>
    <cellStyle name="Normal 41 2 4 5 2 3" xfId="30435"/>
    <cellStyle name="Normal 41 2 4 5 3" xfId="10317"/>
    <cellStyle name="Normal 41 2 4 5 3 2" xfId="40642"/>
    <cellStyle name="Normal 41 2 4 5 3 3" xfId="25418"/>
    <cellStyle name="Normal 41 2 4 5 4" xfId="35629"/>
    <cellStyle name="Normal 41 2 4 5 5" xfId="20405"/>
    <cellStyle name="Normal 41 2 4 6" xfId="11995"/>
    <cellStyle name="Normal 41 2 4 6 2" xfId="42317"/>
    <cellStyle name="Normal 41 2 4 6 3" xfId="27093"/>
    <cellStyle name="Normal 41 2 4 7" xfId="6974"/>
    <cellStyle name="Normal 41 2 4 7 2" xfId="37300"/>
    <cellStyle name="Normal 41 2 4 7 3" xfId="22076"/>
    <cellStyle name="Normal 41 2 4 8" xfId="32288"/>
    <cellStyle name="Normal 41 2 4 9" xfId="17063"/>
    <cellStyle name="Normal 41 2 5" xfId="2108"/>
    <cellStyle name="Normal 41 2 5 2" xfId="2949"/>
    <cellStyle name="Normal 41 2 5 2 2" xfId="4639"/>
    <cellStyle name="Normal 41 2 5 2 2 2" xfId="14712"/>
    <cellStyle name="Normal 41 2 5 2 2 2 2" xfId="45034"/>
    <cellStyle name="Normal 41 2 5 2 2 2 3" xfId="29810"/>
    <cellStyle name="Normal 41 2 5 2 2 3" xfId="9692"/>
    <cellStyle name="Normal 41 2 5 2 2 3 2" xfId="40017"/>
    <cellStyle name="Normal 41 2 5 2 2 3 3" xfId="24793"/>
    <cellStyle name="Normal 41 2 5 2 2 4" xfId="35004"/>
    <cellStyle name="Normal 41 2 5 2 2 5" xfId="19780"/>
    <cellStyle name="Normal 41 2 5 2 3" xfId="6331"/>
    <cellStyle name="Normal 41 2 5 2 3 2" xfId="16383"/>
    <cellStyle name="Normal 41 2 5 2 3 2 2" xfId="46705"/>
    <cellStyle name="Normal 41 2 5 2 3 2 3" xfId="31481"/>
    <cellStyle name="Normal 41 2 5 2 3 3" xfId="11363"/>
    <cellStyle name="Normal 41 2 5 2 3 3 2" xfId="41688"/>
    <cellStyle name="Normal 41 2 5 2 3 3 3" xfId="26464"/>
    <cellStyle name="Normal 41 2 5 2 3 4" xfId="36675"/>
    <cellStyle name="Normal 41 2 5 2 3 5" xfId="21451"/>
    <cellStyle name="Normal 41 2 5 2 4" xfId="13041"/>
    <cellStyle name="Normal 41 2 5 2 4 2" xfId="43363"/>
    <cellStyle name="Normal 41 2 5 2 4 3" xfId="28139"/>
    <cellStyle name="Normal 41 2 5 2 5" xfId="8020"/>
    <cellStyle name="Normal 41 2 5 2 5 2" xfId="38346"/>
    <cellStyle name="Normal 41 2 5 2 5 3" xfId="23122"/>
    <cellStyle name="Normal 41 2 5 2 6" xfId="33334"/>
    <cellStyle name="Normal 41 2 5 2 7" xfId="18109"/>
    <cellStyle name="Normal 41 2 5 3" xfId="3802"/>
    <cellStyle name="Normal 41 2 5 3 2" xfId="13876"/>
    <cellStyle name="Normal 41 2 5 3 2 2" xfId="44198"/>
    <cellStyle name="Normal 41 2 5 3 2 3" xfId="28974"/>
    <cellStyle name="Normal 41 2 5 3 3" xfId="8856"/>
    <cellStyle name="Normal 41 2 5 3 3 2" xfId="39181"/>
    <cellStyle name="Normal 41 2 5 3 3 3" xfId="23957"/>
    <cellStyle name="Normal 41 2 5 3 4" xfId="34168"/>
    <cellStyle name="Normal 41 2 5 3 5" xfId="18944"/>
    <cellStyle name="Normal 41 2 5 4" xfId="5495"/>
    <cellStyle name="Normal 41 2 5 4 2" xfId="15547"/>
    <cellStyle name="Normal 41 2 5 4 2 2" xfId="45869"/>
    <cellStyle name="Normal 41 2 5 4 2 3" xfId="30645"/>
    <cellStyle name="Normal 41 2 5 4 3" xfId="10527"/>
    <cellStyle name="Normal 41 2 5 4 3 2" xfId="40852"/>
    <cellStyle name="Normal 41 2 5 4 3 3" xfId="25628"/>
    <cellStyle name="Normal 41 2 5 4 4" xfId="35839"/>
    <cellStyle name="Normal 41 2 5 4 5" xfId="20615"/>
    <cellStyle name="Normal 41 2 5 5" xfId="12205"/>
    <cellStyle name="Normal 41 2 5 5 2" xfId="42527"/>
    <cellStyle name="Normal 41 2 5 5 3" xfId="27303"/>
    <cellStyle name="Normal 41 2 5 6" xfId="7184"/>
    <cellStyle name="Normal 41 2 5 6 2" xfId="37510"/>
    <cellStyle name="Normal 41 2 5 6 3" xfId="22286"/>
    <cellStyle name="Normal 41 2 5 7" xfId="32498"/>
    <cellStyle name="Normal 41 2 5 8" xfId="17273"/>
    <cellStyle name="Normal 41 2 6" xfId="2529"/>
    <cellStyle name="Normal 41 2 6 2" xfId="4221"/>
    <cellStyle name="Normal 41 2 6 2 2" xfId="14294"/>
    <cellStyle name="Normal 41 2 6 2 2 2" xfId="44616"/>
    <cellStyle name="Normal 41 2 6 2 2 3" xfId="29392"/>
    <cellStyle name="Normal 41 2 6 2 3" xfId="9274"/>
    <cellStyle name="Normal 41 2 6 2 3 2" xfId="39599"/>
    <cellStyle name="Normal 41 2 6 2 3 3" xfId="24375"/>
    <cellStyle name="Normal 41 2 6 2 4" xfId="34586"/>
    <cellStyle name="Normal 41 2 6 2 5" xfId="19362"/>
    <cellStyle name="Normal 41 2 6 3" xfId="5913"/>
    <cellStyle name="Normal 41 2 6 3 2" xfId="15965"/>
    <cellStyle name="Normal 41 2 6 3 2 2" xfId="46287"/>
    <cellStyle name="Normal 41 2 6 3 2 3" xfId="31063"/>
    <cellStyle name="Normal 41 2 6 3 3" xfId="10945"/>
    <cellStyle name="Normal 41 2 6 3 3 2" xfId="41270"/>
    <cellStyle name="Normal 41 2 6 3 3 3" xfId="26046"/>
    <cellStyle name="Normal 41 2 6 3 4" xfId="36257"/>
    <cellStyle name="Normal 41 2 6 3 5" xfId="21033"/>
    <cellStyle name="Normal 41 2 6 4" xfId="12623"/>
    <cellStyle name="Normal 41 2 6 4 2" xfId="42945"/>
    <cellStyle name="Normal 41 2 6 4 3" xfId="27721"/>
    <cellStyle name="Normal 41 2 6 5" xfId="7602"/>
    <cellStyle name="Normal 41 2 6 5 2" xfId="37928"/>
    <cellStyle name="Normal 41 2 6 5 3" xfId="22704"/>
    <cellStyle name="Normal 41 2 6 6" xfId="32916"/>
    <cellStyle name="Normal 41 2 6 7" xfId="17691"/>
    <cellStyle name="Normal 41 2 7" xfId="3380"/>
    <cellStyle name="Normal 41 2 7 2" xfId="13458"/>
    <cellStyle name="Normal 41 2 7 2 2" xfId="43780"/>
    <cellStyle name="Normal 41 2 7 2 3" xfId="28556"/>
    <cellStyle name="Normal 41 2 7 3" xfId="8438"/>
    <cellStyle name="Normal 41 2 7 3 2" xfId="38763"/>
    <cellStyle name="Normal 41 2 7 3 3" xfId="23539"/>
    <cellStyle name="Normal 41 2 7 4" xfId="33750"/>
    <cellStyle name="Normal 41 2 7 5" xfId="18526"/>
    <cellStyle name="Normal 41 2 8" xfId="5074"/>
    <cellStyle name="Normal 41 2 8 2" xfId="15129"/>
    <cellStyle name="Normal 41 2 8 2 2" xfId="45451"/>
    <cellStyle name="Normal 41 2 8 2 3" xfId="30227"/>
    <cellStyle name="Normal 41 2 8 3" xfId="10109"/>
    <cellStyle name="Normal 41 2 8 3 2" xfId="40434"/>
    <cellStyle name="Normal 41 2 8 3 3" xfId="25210"/>
    <cellStyle name="Normal 41 2 8 4" xfId="35421"/>
    <cellStyle name="Normal 41 2 8 5" xfId="20197"/>
    <cellStyle name="Normal 41 2 9" xfId="11785"/>
    <cellStyle name="Normal 41 2 9 2" xfId="42109"/>
    <cellStyle name="Normal 41 2 9 3" xfId="26885"/>
    <cellStyle name="Normal 41 3" xfId="47292"/>
    <cellStyle name="Normal 42" xfId="967"/>
    <cellStyle name="Normal 42 2" xfId="1441"/>
    <cellStyle name="Normal 42 2 10" xfId="6765"/>
    <cellStyle name="Normal 42 2 10 2" xfId="37093"/>
    <cellStyle name="Normal 42 2 10 3" xfId="21869"/>
    <cellStyle name="Normal 42 2 11" xfId="32084"/>
    <cellStyle name="Normal 42 2 12" xfId="16854"/>
    <cellStyle name="Normal 42 2 2" xfId="1729"/>
    <cellStyle name="Normal 42 2 2 10" xfId="32136"/>
    <cellStyle name="Normal 42 2 2 11" xfId="16908"/>
    <cellStyle name="Normal 42 2 2 2" xfId="1837"/>
    <cellStyle name="Normal 42 2 2 2 10" xfId="17012"/>
    <cellStyle name="Normal 42 2 2 2 2" xfId="2054"/>
    <cellStyle name="Normal 42 2 2 2 2 2" xfId="2475"/>
    <cellStyle name="Normal 42 2 2 2 2 2 2" xfId="3314"/>
    <cellStyle name="Normal 42 2 2 2 2 2 2 2" xfId="5004"/>
    <cellStyle name="Normal 42 2 2 2 2 2 2 2 2" xfId="15077"/>
    <cellStyle name="Normal 42 2 2 2 2 2 2 2 2 2" xfId="45399"/>
    <cellStyle name="Normal 42 2 2 2 2 2 2 2 2 3" xfId="30175"/>
    <cellStyle name="Normal 42 2 2 2 2 2 2 2 3" xfId="10057"/>
    <cellStyle name="Normal 42 2 2 2 2 2 2 2 3 2" xfId="40382"/>
    <cellStyle name="Normal 42 2 2 2 2 2 2 2 3 3" xfId="25158"/>
    <cellStyle name="Normal 42 2 2 2 2 2 2 2 4" xfId="35369"/>
    <cellStyle name="Normal 42 2 2 2 2 2 2 2 5" xfId="20145"/>
    <cellStyle name="Normal 42 2 2 2 2 2 2 3" xfId="6696"/>
    <cellStyle name="Normal 42 2 2 2 2 2 2 3 2" xfId="16748"/>
    <cellStyle name="Normal 42 2 2 2 2 2 2 3 2 2" xfId="47070"/>
    <cellStyle name="Normal 42 2 2 2 2 2 2 3 2 3" xfId="31846"/>
    <cellStyle name="Normal 42 2 2 2 2 2 2 3 3" xfId="11728"/>
    <cellStyle name="Normal 42 2 2 2 2 2 2 3 3 2" xfId="42053"/>
    <cellStyle name="Normal 42 2 2 2 2 2 2 3 3 3" xfId="26829"/>
    <cellStyle name="Normal 42 2 2 2 2 2 2 3 4" xfId="37040"/>
    <cellStyle name="Normal 42 2 2 2 2 2 2 3 5" xfId="21816"/>
    <cellStyle name="Normal 42 2 2 2 2 2 2 4" xfId="13406"/>
    <cellStyle name="Normal 42 2 2 2 2 2 2 4 2" xfId="43728"/>
    <cellStyle name="Normal 42 2 2 2 2 2 2 4 3" xfId="28504"/>
    <cellStyle name="Normal 42 2 2 2 2 2 2 5" xfId="8385"/>
    <cellStyle name="Normal 42 2 2 2 2 2 2 5 2" xfId="38711"/>
    <cellStyle name="Normal 42 2 2 2 2 2 2 5 3" xfId="23487"/>
    <cellStyle name="Normal 42 2 2 2 2 2 2 6" xfId="33699"/>
    <cellStyle name="Normal 42 2 2 2 2 2 2 7" xfId="18474"/>
    <cellStyle name="Normal 42 2 2 2 2 2 3" xfId="4167"/>
    <cellStyle name="Normal 42 2 2 2 2 2 3 2" xfId="14241"/>
    <cellStyle name="Normal 42 2 2 2 2 2 3 2 2" xfId="44563"/>
    <cellStyle name="Normal 42 2 2 2 2 2 3 2 3" xfId="29339"/>
    <cellStyle name="Normal 42 2 2 2 2 2 3 3" xfId="9221"/>
    <cellStyle name="Normal 42 2 2 2 2 2 3 3 2" xfId="39546"/>
    <cellStyle name="Normal 42 2 2 2 2 2 3 3 3" xfId="24322"/>
    <cellStyle name="Normal 42 2 2 2 2 2 3 4" xfId="34533"/>
    <cellStyle name="Normal 42 2 2 2 2 2 3 5" xfId="19309"/>
    <cellStyle name="Normal 42 2 2 2 2 2 4" xfId="5860"/>
    <cellStyle name="Normal 42 2 2 2 2 2 4 2" xfId="15912"/>
    <cellStyle name="Normal 42 2 2 2 2 2 4 2 2" xfId="46234"/>
    <cellStyle name="Normal 42 2 2 2 2 2 4 2 3" xfId="31010"/>
    <cellStyle name="Normal 42 2 2 2 2 2 4 3" xfId="10892"/>
    <cellStyle name="Normal 42 2 2 2 2 2 4 3 2" xfId="41217"/>
    <cellStyle name="Normal 42 2 2 2 2 2 4 3 3" xfId="25993"/>
    <cellStyle name="Normal 42 2 2 2 2 2 4 4" xfId="36204"/>
    <cellStyle name="Normal 42 2 2 2 2 2 4 5" xfId="20980"/>
    <cellStyle name="Normal 42 2 2 2 2 2 5" xfId="12570"/>
    <cellStyle name="Normal 42 2 2 2 2 2 5 2" xfId="42892"/>
    <cellStyle name="Normal 42 2 2 2 2 2 5 3" xfId="27668"/>
    <cellStyle name="Normal 42 2 2 2 2 2 6" xfId="7549"/>
    <cellStyle name="Normal 42 2 2 2 2 2 6 2" xfId="37875"/>
    <cellStyle name="Normal 42 2 2 2 2 2 6 3" xfId="22651"/>
    <cellStyle name="Normal 42 2 2 2 2 2 7" xfId="32863"/>
    <cellStyle name="Normal 42 2 2 2 2 2 8" xfId="17638"/>
    <cellStyle name="Normal 42 2 2 2 2 3" xfId="2896"/>
    <cellStyle name="Normal 42 2 2 2 2 3 2" xfId="4586"/>
    <cellStyle name="Normal 42 2 2 2 2 3 2 2" xfId="14659"/>
    <cellStyle name="Normal 42 2 2 2 2 3 2 2 2" xfId="44981"/>
    <cellStyle name="Normal 42 2 2 2 2 3 2 2 3" xfId="29757"/>
    <cellStyle name="Normal 42 2 2 2 2 3 2 3" xfId="9639"/>
    <cellStyle name="Normal 42 2 2 2 2 3 2 3 2" xfId="39964"/>
    <cellStyle name="Normal 42 2 2 2 2 3 2 3 3" xfId="24740"/>
    <cellStyle name="Normal 42 2 2 2 2 3 2 4" xfId="34951"/>
    <cellStyle name="Normal 42 2 2 2 2 3 2 5" xfId="19727"/>
    <cellStyle name="Normal 42 2 2 2 2 3 3" xfId="6278"/>
    <cellStyle name="Normal 42 2 2 2 2 3 3 2" xfId="16330"/>
    <cellStyle name="Normal 42 2 2 2 2 3 3 2 2" xfId="46652"/>
    <cellStyle name="Normal 42 2 2 2 2 3 3 2 3" xfId="31428"/>
    <cellStyle name="Normal 42 2 2 2 2 3 3 3" xfId="11310"/>
    <cellStyle name="Normal 42 2 2 2 2 3 3 3 2" xfId="41635"/>
    <cellStyle name="Normal 42 2 2 2 2 3 3 3 3" xfId="26411"/>
    <cellStyle name="Normal 42 2 2 2 2 3 3 4" xfId="36622"/>
    <cellStyle name="Normal 42 2 2 2 2 3 3 5" xfId="21398"/>
    <cellStyle name="Normal 42 2 2 2 2 3 4" xfId="12988"/>
    <cellStyle name="Normal 42 2 2 2 2 3 4 2" xfId="43310"/>
    <cellStyle name="Normal 42 2 2 2 2 3 4 3" xfId="28086"/>
    <cellStyle name="Normal 42 2 2 2 2 3 5" xfId="7967"/>
    <cellStyle name="Normal 42 2 2 2 2 3 5 2" xfId="38293"/>
    <cellStyle name="Normal 42 2 2 2 2 3 5 3" xfId="23069"/>
    <cellStyle name="Normal 42 2 2 2 2 3 6" xfId="33281"/>
    <cellStyle name="Normal 42 2 2 2 2 3 7" xfId="18056"/>
    <cellStyle name="Normal 42 2 2 2 2 4" xfId="3749"/>
    <cellStyle name="Normal 42 2 2 2 2 4 2" xfId="13823"/>
    <cellStyle name="Normal 42 2 2 2 2 4 2 2" xfId="44145"/>
    <cellStyle name="Normal 42 2 2 2 2 4 2 3" xfId="28921"/>
    <cellStyle name="Normal 42 2 2 2 2 4 3" xfId="8803"/>
    <cellStyle name="Normal 42 2 2 2 2 4 3 2" xfId="39128"/>
    <cellStyle name="Normal 42 2 2 2 2 4 3 3" xfId="23904"/>
    <cellStyle name="Normal 42 2 2 2 2 4 4" xfId="34115"/>
    <cellStyle name="Normal 42 2 2 2 2 4 5" xfId="18891"/>
    <cellStyle name="Normal 42 2 2 2 2 5" xfId="5442"/>
    <cellStyle name="Normal 42 2 2 2 2 5 2" xfId="15494"/>
    <cellStyle name="Normal 42 2 2 2 2 5 2 2" xfId="45816"/>
    <cellStyle name="Normal 42 2 2 2 2 5 2 3" xfId="30592"/>
    <cellStyle name="Normal 42 2 2 2 2 5 3" xfId="10474"/>
    <cellStyle name="Normal 42 2 2 2 2 5 3 2" xfId="40799"/>
    <cellStyle name="Normal 42 2 2 2 2 5 3 3" xfId="25575"/>
    <cellStyle name="Normal 42 2 2 2 2 5 4" xfId="35786"/>
    <cellStyle name="Normal 42 2 2 2 2 5 5" xfId="20562"/>
    <cellStyle name="Normal 42 2 2 2 2 6" xfId="12152"/>
    <cellStyle name="Normal 42 2 2 2 2 6 2" xfId="42474"/>
    <cellStyle name="Normal 42 2 2 2 2 6 3" xfId="27250"/>
    <cellStyle name="Normal 42 2 2 2 2 7" xfId="7131"/>
    <cellStyle name="Normal 42 2 2 2 2 7 2" xfId="37457"/>
    <cellStyle name="Normal 42 2 2 2 2 7 3" xfId="22233"/>
    <cellStyle name="Normal 42 2 2 2 2 8" xfId="32445"/>
    <cellStyle name="Normal 42 2 2 2 2 9" xfId="17220"/>
    <cellStyle name="Normal 42 2 2 2 3" xfId="2267"/>
    <cellStyle name="Normal 42 2 2 2 3 2" xfId="3106"/>
    <cellStyle name="Normal 42 2 2 2 3 2 2" xfId="4796"/>
    <cellStyle name="Normal 42 2 2 2 3 2 2 2" xfId="14869"/>
    <cellStyle name="Normal 42 2 2 2 3 2 2 2 2" xfId="45191"/>
    <cellStyle name="Normal 42 2 2 2 3 2 2 2 3" xfId="29967"/>
    <cellStyle name="Normal 42 2 2 2 3 2 2 3" xfId="9849"/>
    <cellStyle name="Normal 42 2 2 2 3 2 2 3 2" xfId="40174"/>
    <cellStyle name="Normal 42 2 2 2 3 2 2 3 3" xfId="24950"/>
    <cellStyle name="Normal 42 2 2 2 3 2 2 4" xfId="35161"/>
    <cellStyle name="Normal 42 2 2 2 3 2 2 5" xfId="19937"/>
    <cellStyle name="Normal 42 2 2 2 3 2 3" xfId="6488"/>
    <cellStyle name="Normal 42 2 2 2 3 2 3 2" xfId="16540"/>
    <cellStyle name="Normal 42 2 2 2 3 2 3 2 2" xfId="46862"/>
    <cellStyle name="Normal 42 2 2 2 3 2 3 2 3" xfId="31638"/>
    <cellStyle name="Normal 42 2 2 2 3 2 3 3" xfId="11520"/>
    <cellStyle name="Normal 42 2 2 2 3 2 3 3 2" xfId="41845"/>
    <cellStyle name="Normal 42 2 2 2 3 2 3 3 3" xfId="26621"/>
    <cellStyle name="Normal 42 2 2 2 3 2 3 4" xfId="36832"/>
    <cellStyle name="Normal 42 2 2 2 3 2 3 5" xfId="21608"/>
    <cellStyle name="Normal 42 2 2 2 3 2 4" xfId="13198"/>
    <cellStyle name="Normal 42 2 2 2 3 2 4 2" xfId="43520"/>
    <cellStyle name="Normal 42 2 2 2 3 2 4 3" xfId="28296"/>
    <cellStyle name="Normal 42 2 2 2 3 2 5" xfId="8177"/>
    <cellStyle name="Normal 42 2 2 2 3 2 5 2" xfId="38503"/>
    <cellStyle name="Normal 42 2 2 2 3 2 5 3" xfId="23279"/>
    <cellStyle name="Normal 42 2 2 2 3 2 6" xfId="33491"/>
    <cellStyle name="Normal 42 2 2 2 3 2 7" xfId="18266"/>
    <cellStyle name="Normal 42 2 2 2 3 3" xfId="3959"/>
    <cellStyle name="Normal 42 2 2 2 3 3 2" xfId="14033"/>
    <cellStyle name="Normal 42 2 2 2 3 3 2 2" xfId="44355"/>
    <cellStyle name="Normal 42 2 2 2 3 3 2 3" xfId="29131"/>
    <cellStyle name="Normal 42 2 2 2 3 3 3" xfId="9013"/>
    <cellStyle name="Normal 42 2 2 2 3 3 3 2" xfId="39338"/>
    <cellStyle name="Normal 42 2 2 2 3 3 3 3" xfId="24114"/>
    <cellStyle name="Normal 42 2 2 2 3 3 4" xfId="34325"/>
    <cellStyle name="Normal 42 2 2 2 3 3 5" xfId="19101"/>
    <cellStyle name="Normal 42 2 2 2 3 4" xfId="5652"/>
    <cellStyle name="Normal 42 2 2 2 3 4 2" xfId="15704"/>
    <cellStyle name="Normal 42 2 2 2 3 4 2 2" xfId="46026"/>
    <cellStyle name="Normal 42 2 2 2 3 4 2 3" xfId="30802"/>
    <cellStyle name="Normal 42 2 2 2 3 4 3" xfId="10684"/>
    <cellStyle name="Normal 42 2 2 2 3 4 3 2" xfId="41009"/>
    <cellStyle name="Normal 42 2 2 2 3 4 3 3" xfId="25785"/>
    <cellStyle name="Normal 42 2 2 2 3 4 4" xfId="35996"/>
    <cellStyle name="Normal 42 2 2 2 3 4 5" xfId="20772"/>
    <cellStyle name="Normal 42 2 2 2 3 5" xfId="12362"/>
    <cellStyle name="Normal 42 2 2 2 3 5 2" xfId="42684"/>
    <cellStyle name="Normal 42 2 2 2 3 5 3" xfId="27460"/>
    <cellStyle name="Normal 42 2 2 2 3 6" xfId="7341"/>
    <cellStyle name="Normal 42 2 2 2 3 6 2" xfId="37667"/>
    <cellStyle name="Normal 42 2 2 2 3 6 3" xfId="22443"/>
    <cellStyle name="Normal 42 2 2 2 3 7" xfId="32655"/>
    <cellStyle name="Normal 42 2 2 2 3 8" xfId="17430"/>
    <cellStyle name="Normal 42 2 2 2 4" xfId="2688"/>
    <cellStyle name="Normal 42 2 2 2 4 2" xfId="4378"/>
    <cellStyle name="Normal 42 2 2 2 4 2 2" xfId="14451"/>
    <cellStyle name="Normal 42 2 2 2 4 2 2 2" xfId="44773"/>
    <cellStyle name="Normal 42 2 2 2 4 2 2 3" xfId="29549"/>
    <cellStyle name="Normal 42 2 2 2 4 2 3" xfId="9431"/>
    <cellStyle name="Normal 42 2 2 2 4 2 3 2" xfId="39756"/>
    <cellStyle name="Normal 42 2 2 2 4 2 3 3" xfId="24532"/>
    <cellStyle name="Normal 42 2 2 2 4 2 4" xfId="34743"/>
    <cellStyle name="Normal 42 2 2 2 4 2 5" xfId="19519"/>
    <cellStyle name="Normal 42 2 2 2 4 3" xfId="6070"/>
    <cellStyle name="Normal 42 2 2 2 4 3 2" xfId="16122"/>
    <cellStyle name="Normal 42 2 2 2 4 3 2 2" xfId="46444"/>
    <cellStyle name="Normal 42 2 2 2 4 3 2 3" xfId="31220"/>
    <cellStyle name="Normal 42 2 2 2 4 3 3" xfId="11102"/>
    <cellStyle name="Normal 42 2 2 2 4 3 3 2" xfId="41427"/>
    <cellStyle name="Normal 42 2 2 2 4 3 3 3" xfId="26203"/>
    <cellStyle name="Normal 42 2 2 2 4 3 4" xfId="36414"/>
    <cellStyle name="Normal 42 2 2 2 4 3 5" xfId="21190"/>
    <cellStyle name="Normal 42 2 2 2 4 4" xfId="12780"/>
    <cellStyle name="Normal 42 2 2 2 4 4 2" xfId="43102"/>
    <cellStyle name="Normal 42 2 2 2 4 4 3" xfId="27878"/>
    <cellStyle name="Normal 42 2 2 2 4 5" xfId="7759"/>
    <cellStyle name="Normal 42 2 2 2 4 5 2" xfId="38085"/>
    <cellStyle name="Normal 42 2 2 2 4 5 3" xfId="22861"/>
    <cellStyle name="Normal 42 2 2 2 4 6" xfId="33073"/>
    <cellStyle name="Normal 42 2 2 2 4 7" xfId="17848"/>
    <cellStyle name="Normal 42 2 2 2 5" xfId="3541"/>
    <cellStyle name="Normal 42 2 2 2 5 2" xfId="13615"/>
    <cellStyle name="Normal 42 2 2 2 5 2 2" xfId="43937"/>
    <cellStyle name="Normal 42 2 2 2 5 2 3" xfId="28713"/>
    <cellStyle name="Normal 42 2 2 2 5 3" xfId="8595"/>
    <cellStyle name="Normal 42 2 2 2 5 3 2" xfId="38920"/>
    <cellStyle name="Normal 42 2 2 2 5 3 3" xfId="23696"/>
    <cellStyle name="Normal 42 2 2 2 5 4" xfId="33907"/>
    <cellStyle name="Normal 42 2 2 2 5 5" xfId="18683"/>
    <cellStyle name="Normal 42 2 2 2 6" xfId="5234"/>
    <cellStyle name="Normal 42 2 2 2 6 2" xfId="15286"/>
    <cellStyle name="Normal 42 2 2 2 6 2 2" xfId="45608"/>
    <cellStyle name="Normal 42 2 2 2 6 2 3" xfId="30384"/>
    <cellStyle name="Normal 42 2 2 2 6 3" xfId="10266"/>
    <cellStyle name="Normal 42 2 2 2 6 3 2" xfId="40591"/>
    <cellStyle name="Normal 42 2 2 2 6 3 3" xfId="25367"/>
    <cellStyle name="Normal 42 2 2 2 6 4" xfId="35578"/>
    <cellStyle name="Normal 42 2 2 2 6 5" xfId="20354"/>
    <cellStyle name="Normal 42 2 2 2 7" xfId="11944"/>
    <cellStyle name="Normal 42 2 2 2 7 2" xfId="42266"/>
    <cellStyle name="Normal 42 2 2 2 7 3" xfId="27042"/>
    <cellStyle name="Normal 42 2 2 2 8" xfId="6923"/>
    <cellStyle name="Normal 42 2 2 2 8 2" xfId="37249"/>
    <cellStyle name="Normal 42 2 2 2 8 3" xfId="22025"/>
    <cellStyle name="Normal 42 2 2 2 9" xfId="32237"/>
    <cellStyle name="Normal 42 2 2 3" xfId="1950"/>
    <cellStyle name="Normal 42 2 2 3 2" xfId="2371"/>
    <cellStyle name="Normal 42 2 2 3 2 2" xfId="3210"/>
    <cellStyle name="Normal 42 2 2 3 2 2 2" xfId="4900"/>
    <cellStyle name="Normal 42 2 2 3 2 2 2 2" xfId="14973"/>
    <cellStyle name="Normal 42 2 2 3 2 2 2 2 2" xfId="45295"/>
    <cellStyle name="Normal 42 2 2 3 2 2 2 2 3" xfId="30071"/>
    <cellStyle name="Normal 42 2 2 3 2 2 2 3" xfId="9953"/>
    <cellStyle name="Normal 42 2 2 3 2 2 2 3 2" xfId="40278"/>
    <cellStyle name="Normal 42 2 2 3 2 2 2 3 3" xfId="25054"/>
    <cellStyle name="Normal 42 2 2 3 2 2 2 4" xfId="35265"/>
    <cellStyle name="Normal 42 2 2 3 2 2 2 5" xfId="20041"/>
    <cellStyle name="Normal 42 2 2 3 2 2 3" xfId="6592"/>
    <cellStyle name="Normal 42 2 2 3 2 2 3 2" xfId="16644"/>
    <cellStyle name="Normal 42 2 2 3 2 2 3 2 2" xfId="46966"/>
    <cellStyle name="Normal 42 2 2 3 2 2 3 2 3" xfId="31742"/>
    <cellStyle name="Normal 42 2 2 3 2 2 3 3" xfId="11624"/>
    <cellStyle name="Normal 42 2 2 3 2 2 3 3 2" xfId="41949"/>
    <cellStyle name="Normal 42 2 2 3 2 2 3 3 3" xfId="26725"/>
    <cellStyle name="Normal 42 2 2 3 2 2 3 4" xfId="36936"/>
    <cellStyle name="Normal 42 2 2 3 2 2 3 5" xfId="21712"/>
    <cellStyle name="Normal 42 2 2 3 2 2 4" xfId="13302"/>
    <cellStyle name="Normal 42 2 2 3 2 2 4 2" xfId="43624"/>
    <cellStyle name="Normal 42 2 2 3 2 2 4 3" xfId="28400"/>
    <cellStyle name="Normal 42 2 2 3 2 2 5" xfId="8281"/>
    <cellStyle name="Normal 42 2 2 3 2 2 5 2" xfId="38607"/>
    <cellStyle name="Normal 42 2 2 3 2 2 5 3" xfId="23383"/>
    <cellStyle name="Normal 42 2 2 3 2 2 6" xfId="33595"/>
    <cellStyle name="Normal 42 2 2 3 2 2 7" xfId="18370"/>
    <cellStyle name="Normal 42 2 2 3 2 3" xfId="4063"/>
    <cellStyle name="Normal 42 2 2 3 2 3 2" xfId="14137"/>
    <cellStyle name="Normal 42 2 2 3 2 3 2 2" xfId="44459"/>
    <cellStyle name="Normal 42 2 2 3 2 3 2 3" xfId="29235"/>
    <cellStyle name="Normal 42 2 2 3 2 3 3" xfId="9117"/>
    <cellStyle name="Normal 42 2 2 3 2 3 3 2" xfId="39442"/>
    <cellStyle name="Normal 42 2 2 3 2 3 3 3" xfId="24218"/>
    <cellStyle name="Normal 42 2 2 3 2 3 4" xfId="34429"/>
    <cellStyle name="Normal 42 2 2 3 2 3 5" xfId="19205"/>
    <cellStyle name="Normal 42 2 2 3 2 4" xfId="5756"/>
    <cellStyle name="Normal 42 2 2 3 2 4 2" xfId="15808"/>
    <cellStyle name="Normal 42 2 2 3 2 4 2 2" xfId="46130"/>
    <cellStyle name="Normal 42 2 2 3 2 4 2 3" xfId="30906"/>
    <cellStyle name="Normal 42 2 2 3 2 4 3" xfId="10788"/>
    <cellStyle name="Normal 42 2 2 3 2 4 3 2" xfId="41113"/>
    <cellStyle name="Normal 42 2 2 3 2 4 3 3" xfId="25889"/>
    <cellStyle name="Normal 42 2 2 3 2 4 4" xfId="36100"/>
    <cellStyle name="Normal 42 2 2 3 2 4 5" xfId="20876"/>
    <cellStyle name="Normal 42 2 2 3 2 5" xfId="12466"/>
    <cellStyle name="Normal 42 2 2 3 2 5 2" xfId="42788"/>
    <cellStyle name="Normal 42 2 2 3 2 5 3" xfId="27564"/>
    <cellStyle name="Normal 42 2 2 3 2 6" xfId="7445"/>
    <cellStyle name="Normal 42 2 2 3 2 6 2" xfId="37771"/>
    <cellStyle name="Normal 42 2 2 3 2 6 3" xfId="22547"/>
    <cellStyle name="Normal 42 2 2 3 2 7" xfId="32759"/>
    <cellStyle name="Normal 42 2 2 3 2 8" xfId="17534"/>
    <cellStyle name="Normal 42 2 2 3 3" xfId="2792"/>
    <cellStyle name="Normal 42 2 2 3 3 2" xfId="4482"/>
    <cellStyle name="Normal 42 2 2 3 3 2 2" xfId="14555"/>
    <cellStyle name="Normal 42 2 2 3 3 2 2 2" xfId="44877"/>
    <cellStyle name="Normal 42 2 2 3 3 2 2 3" xfId="29653"/>
    <cellStyle name="Normal 42 2 2 3 3 2 3" xfId="9535"/>
    <cellStyle name="Normal 42 2 2 3 3 2 3 2" xfId="39860"/>
    <cellStyle name="Normal 42 2 2 3 3 2 3 3" xfId="24636"/>
    <cellStyle name="Normal 42 2 2 3 3 2 4" xfId="34847"/>
    <cellStyle name="Normal 42 2 2 3 3 2 5" xfId="19623"/>
    <cellStyle name="Normal 42 2 2 3 3 3" xfId="6174"/>
    <cellStyle name="Normal 42 2 2 3 3 3 2" xfId="16226"/>
    <cellStyle name="Normal 42 2 2 3 3 3 2 2" xfId="46548"/>
    <cellStyle name="Normal 42 2 2 3 3 3 2 3" xfId="31324"/>
    <cellStyle name="Normal 42 2 2 3 3 3 3" xfId="11206"/>
    <cellStyle name="Normal 42 2 2 3 3 3 3 2" xfId="41531"/>
    <cellStyle name="Normal 42 2 2 3 3 3 3 3" xfId="26307"/>
    <cellStyle name="Normal 42 2 2 3 3 3 4" xfId="36518"/>
    <cellStyle name="Normal 42 2 2 3 3 3 5" xfId="21294"/>
    <cellStyle name="Normal 42 2 2 3 3 4" xfId="12884"/>
    <cellStyle name="Normal 42 2 2 3 3 4 2" xfId="43206"/>
    <cellStyle name="Normal 42 2 2 3 3 4 3" xfId="27982"/>
    <cellStyle name="Normal 42 2 2 3 3 5" xfId="7863"/>
    <cellStyle name="Normal 42 2 2 3 3 5 2" xfId="38189"/>
    <cellStyle name="Normal 42 2 2 3 3 5 3" xfId="22965"/>
    <cellStyle name="Normal 42 2 2 3 3 6" xfId="33177"/>
    <cellStyle name="Normal 42 2 2 3 3 7" xfId="17952"/>
    <cellStyle name="Normal 42 2 2 3 4" xfId="3645"/>
    <cellStyle name="Normal 42 2 2 3 4 2" xfId="13719"/>
    <cellStyle name="Normal 42 2 2 3 4 2 2" xfId="44041"/>
    <cellStyle name="Normal 42 2 2 3 4 2 3" xfId="28817"/>
    <cellStyle name="Normal 42 2 2 3 4 3" xfId="8699"/>
    <cellStyle name="Normal 42 2 2 3 4 3 2" xfId="39024"/>
    <cellStyle name="Normal 42 2 2 3 4 3 3" xfId="23800"/>
    <cellStyle name="Normal 42 2 2 3 4 4" xfId="34011"/>
    <cellStyle name="Normal 42 2 2 3 4 5" xfId="18787"/>
    <cellStyle name="Normal 42 2 2 3 5" xfId="5338"/>
    <cellStyle name="Normal 42 2 2 3 5 2" xfId="15390"/>
    <cellStyle name="Normal 42 2 2 3 5 2 2" xfId="45712"/>
    <cellStyle name="Normal 42 2 2 3 5 2 3" xfId="30488"/>
    <cellStyle name="Normal 42 2 2 3 5 3" xfId="10370"/>
    <cellStyle name="Normal 42 2 2 3 5 3 2" xfId="40695"/>
    <cellStyle name="Normal 42 2 2 3 5 3 3" xfId="25471"/>
    <cellStyle name="Normal 42 2 2 3 5 4" xfId="35682"/>
    <cellStyle name="Normal 42 2 2 3 5 5" xfId="20458"/>
    <cellStyle name="Normal 42 2 2 3 6" xfId="12048"/>
    <cellStyle name="Normal 42 2 2 3 6 2" xfId="42370"/>
    <cellStyle name="Normal 42 2 2 3 6 3" xfId="27146"/>
    <cellStyle name="Normal 42 2 2 3 7" xfId="7027"/>
    <cellStyle name="Normal 42 2 2 3 7 2" xfId="37353"/>
    <cellStyle name="Normal 42 2 2 3 7 3" xfId="22129"/>
    <cellStyle name="Normal 42 2 2 3 8" xfId="32341"/>
    <cellStyle name="Normal 42 2 2 3 9" xfId="17116"/>
    <cellStyle name="Normal 42 2 2 4" xfId="2163"/>
    <cellStyle name="Normal 42 2 2 4 2" xfId="3002"/>
    <cellStyle name="Normal 42 2 2 4 2 2" xfId="4692"/>
    <cellStyle name="Normal 42 2 2 4 2 2 2" xfId="14765"/>
    <cellStyle name="Normal 42 2 2 4 2 2 2 2" xfId="45087"/>
    <cellStyle name="Normal 42 2 2 4 2 2 2 3" xfId="29863"/>
    <cellStyle name="Normal 42 2 2 4 2 2 3" xfId="9745"/>
    <cellStyle name="Normal 42 2 2 4 2 2 3 2" xfId="40070"/>
    <cellStyle name="Normal 42 2 2 4 2 2 3 3" xfId="24846"/>
    <cellStyle name="Normal 42 2 2 4 2 2 4" xfId="35057"/>
    <cellStyle name="Normal 42 2 2 4 2 2 5" xfId="19833"/>
    <cellStyle name="Normal 42 2 2 4 2 3" xfId="6384"/>
    <cellStyle name="Normal 42 2 2 4 2 3 2" xfId="16436"/>
    <cellStyle name="Normal 42 2 2 4 2 3 2 2" xfId="46758"/>
    <cellStyle name="Normal 42 2 2 4 2 3 2 3" xfId="31534"/>
    <cellStyle name="Normal 42 2 2 4 2 3 3" xfId="11416"/>
    <cellStyle name="Normal 42 2 2 4 2 3 3 2" xfId="41741"/>
    <cellStyle name="Normal 42 2 2 4 2 3 3 3" xfId="26517"/>
    <cellStyle name="Normal 42 2 2 4 2 3 4" xfId="36728"/>
    <cellStyle name="Normal 42 2 2 4 2 3 5" xfId="21504"/>
    <cellStyle name="Normal 42 2 2 4 2 4" xfId="13094"/>
    <cellStyle name="Normal 42 2 2 4 2 4 2" xfId="43416"/>
    <cellStyle name="Normal 42 2 2 4 2 4 3" xfId="28192"/>
    <cellStyle name="Normal 42 2 2 4 2 5" xfId="8073"/>
    <cellStyle name="Normal 42 2 2 4 2 5 2" xfId="38399"/>
    <cellStyle name="Normal 42 2 2 4 2 5 3" xfId="23175"/>
    <cellStyle name="Normal 42 2 2 4 2 6" xfId="33387"/>
    <cellStyle name="Normal 42 2 2 4 2 7" xfId="18162"/>
    <cellStyle name="Normal 42 2 2 4 3" xfId="3855"/>
    <cellStyle name="Normal 42 2 2 4 3 2" xfId="13929"/>
    <cellStyle name="Normal 42 2 2 4 3 2 2" xfId="44251"/>
    <cellStyle name="Normal 42 2 2 4 3 2 3" xfId="29027"/>
    <cellStyle name="Normal 42 2 2 4 3 3" xfId="8909"/>
    <cellStyle name="Normal 42 2 2 4 3 3 2" xfId="39234"/>
    <cellStyle name="Normal 42 2 2 4 3 3 3" xfId="24010"/>
    <cellStyle name="Normal 42 2 2 4 3 4" xfId="34221"/>
    <cellStyle name="Normal 42 2 2 4 3 5" xfId="18997"/>
    <cellStyle name="Normal 42 2 2 4 4" xfId="5548"/>
    <cellStyle name="Normal 42 2 2 4 4 2" xfId="15600"/>
    <cellStyle name="Normal 42 2 2 4 4 2 2" xfId="45922"/>
    <cellStyle name="Normal 42 2 2 4 4 2 3" xfId="30698"/>
    <cellStyle name="Normal 42 2 2 4 4 3" xfId="10580"/>
    <cellStyle name="Normal 42 2 2 4 4 3 2" xfId="40905"/>
    <cellStyle name="Normal 42 2 2 4 4 3 3" xfId="25681"/>
    <cellStyle name="Normal 42 2 2 4 4 4" xfId="35892"/>
    <cellStyle name="Normal 42 2 2 4 4 5" xfId="20668"/>
    <cellStyle name="Normal 42 2 2 4 5" xfId="12258"/>
    <cellStyle name="Normal 42 2 2 4 5 2" xfId="42580"/>
    <cellStyle name="Normal 42 2 2 4 5 3" xfId="27356"/>
    <cellStyle name="Normal 42 2 2 4 6" xfId="7237"/>
    <cellStyle name="Normal 42 2 2 4 6 2" xfId="37563"/>
    <cellStyle name="Normal 42 2 2 4 6 3" xfId="22339"/>
    <cellStyle name="Normal 42 2 2 4 7" xfId="32551"/>
    <cellStyle name="Normal 42 2 2 4 8" xfId="17326"/>
    <cellStyle name="Normal 42 2 2 5" xfId="2584"/>
    <cellStyle name="Normal 42 2 2 5 2" xfId="4274"/>
    <cellStyle name="Normal 42 2 2 5 2 2" xfId="14347"/>
    <cellStyle name="Normal 42 2 2 5 2 2 2" xfId="44669"/>
    <cellStyle name="Normal 42 2 2 5 2 2 3" xfId="29445"/>
    <cellStyle name="Normal 42 2 2 5 2 3" xfId="9327"/>
    <cellStyle name="Normal 42 2 2 5 2 3 2" xfId="39652"/>
    <cellStyle name="Normal 42 2 2 5 2 3 3" xfId="24428"/>
    <cellStyle name="Normal 42 2 2 5 2 4" xfId="34639"/>
    <cellStyle name="Normal 42 2 2 5 2 5" xfId="19415"/>
    <cellStyle name="Normal 42 2 2 5 3" xfId="5966"/>
    <cellStyle name="Normal 42 2 2 5 3 2" xfId="16018"/>
    <cellStyle name="Normal 42 2 2 5 3 2 2" xfId="46340"/>
    <cellStyle name="Normal 42 2 2 5 3 2 3" xfId="31116"/>
    <cellStyle name="Normal 42 2 2 5 3 3" xfId="10998"/>
    <cellStyle name="Normal 42 2 2 5 3 3 2" xfId="41323"/>
    <cellStyle name="Normal 42 2 2 5 3 3 3" xfId="26099"/>
    <cellStyle name="Normal 42 2 2 5 3 4" xfId="36310"/>
    <cellStyle name="Normal 42 2 2 5 3 5" xfId="21086"/>
    <cellStyle name="Normal 42 2 2 5 4" xfId="12676"/>
    <cellStyle name="Normal 42 2 2 5 4 2" xfId="42998"/>
    <cellStyle name="Normal 42 2 2 5 4 3" xfId="27774"/>
    <cellStyle name="Normal 42 2 2 5 5" xfId="7655"/>
    <cellStyle name="Normal 42 2 2 5 5 2" xfId="37981"/>
    <cellStyle name="Normal 42 2 2 5 5 3" xfId="22757"/>
    <cellStyle name="Normal 42 2 2 5 6" xfId="32969"/>
    <cellStyle name="Normal 42 2 2 5 7" xfId="17744"/>
    <cellStyle name="Normal 42 2 2 6" xfId="3437"/>
    <cellStyle name="Normal 42 2 2 6 2" xfId="13511"/>
    <cellStyle name="Normal 42 2 2 6 2 2" xfId="43833"/>
    <cellStyle name="Normal 42 2 2 6 2 3" xfId="28609"/>
    <cellStyle name="Normal 42 2 2 6 3" xfId="8491"/>
    <cellStyle name="Normal 42 2 2 6 3 2" xfId="38816"/>
    <cellStyle name="Normal 42 2 2 6 3 3" xfId="23592"/>
    <cellStyle name="Normal 42 2 2 6 4" xfId="33803"/>
    <cellStyle name="Normal 42 2 2 6 5" xfId="18579"/>
    <cellStyle name="Normal 42 2 2 7" xfId="5130"/>
    <cellStyle name="Normal 42 2 2 7 2" xfId="15182"/>
    <cellStyle name="Normal 42 2 2 7 2 2" xfId="45504"/>
    <cellStyle name="Normal 42 2 2 7 2 3" xfId="30280"/>
    <cellStyle name="Normal 42 2 2 7 3" xfId="10162"/>
    <cellStyle name="Normal 42 2 2 7 3 2" xfId="40487"/>
    <cellStyle name="Normal 42 2 2 7 3 3" xfId="25263"/>
    <cellStyle name="Normal 42 2 2 7 4" xfId="35474"/>
    <cellStyle name="Normal 42 2 2 7 5" xfId="20250"/>
    <cellStyle name="Normal 42 2 2 8" xfId="11840"/>
    <cellStyle name="Normal 42 2 2 8 2" xfId="42162"/>
    <cellStyle name="Normal 42 2 2 8 3" xfId="26938"/>
    <cellStyle name="Normal 42 2 2 9" xfId="6819"/>
    <cellStyle name="Normal 42 2 2 9 2" xfId="37145"/>
    <cellStyle name="Normal 42 2 2 9 3" xfId="21921"/>
    <cellStyle name="Normal 42 2 3" xfId="1783"/>
    <cellStyle name="Normal 42 2 3 10" xfId="16960"/>
    <cellStyle name="Normal 42 2 3 2" xfId="2002"/>
    <cellStyle name="Normal 42 2 3 2 2" xfId="2423"/>
    <cellStyle name="Normal 42 2 3 2 2 2" xfId="3262"/>
    <cellStyle name="Normal 42 2 3 2 2 2 2" xfId="4952"/>
    <cellStyle name="Normal 42 2 3 2 2 2 2 2" xfId="15025"/>
    <cellStyle name="Normal 42 2 3 2 2 2 2 2 2" xfId="45347"/>
    <cellStyle name="Normal 42 2 3 2 2 2 2 2 3" xfId="30123"/>
    <cellStyle name="Normal 42 2 3 2 2 2 2 3" xfId="10005"/>
    <cellStyle name="Normal 42 2 3 2 2 2 2 3 2" xfId="40330"/>
    <cellStyle name="Normal 42 2 3 2 2 2 2 3 3" xfId="25106"/>
    <cellStyle name="Normal 42 2 3 2 2 2 2 4" xfId="35317"/>
    <cellStyle name="Normal 42 2 3 2 2 2 2 5" xfId="20093"/>
    <cellStyle name="Normal 42 2 3 2 2 2 3" xfId="6644"/>
    <cellStyle name="Normal 42 2 3 2 2 2 3 2" xfId="16696"/>
    <cellStyle name="Normal 42 2 3 2 2 2 3 2 2" xfId="47018"/>
    <cellStyle name="Normal 42 2 3 2 2 2 3 2 3" xfId="31794"/>
    <cellStyle name="Normal 42 2 3 2 2 2 3 3" xfId="11676"/>
    <cellStyle name="Normal 42 2 3 2 2 2 3 3 2" xfId="42001"/>
    <cellStyle name="Normal 42 2 3 2 2 2 3 3 3" xfId="26777"/>
    <cellStyle name="Normal 42 2 3 2 2 2 3 4" xfId="36988"/>
    <cellStyle name="Normal 42 2 3 2 2 2 3 5" xfId="21764"/>
    <cellStyle name="Normal 42 2 3 2 2 2 4" xfId="13354"/>
    <cellStyle name="Normal 42 2 3 2 2 2 4 2" xfId="43676"/>
    <cellStyle name="Normal 42 2 3 2 2 2 4 3" xfId="28452"/>
    <cellStyle name="Normal 42 2 3 2 2 2 5" xfId="8333"/>
    <cellStyle name="Normal 42 2 3 2 2 2 5 2" xfId="38659"/>
    <cellStyle name="Normal 42 2 3 2 2 2 5 3" xfId="23435"/>
    <cellStyle name="Normal 42 2 3 2 2 2 6" xfId="33647"/>
    <cellStyle name="Normal 42 2 3 2 2 2 7" xfId="18422"/>
    <cellStyle name="Normal 42 2 3 2 2 3" xfId="4115"/>
    <cellStyle name="Normal 42 2 3 2 2 3 2" xfId="14189"/>
    <cellStyle name="Normal 42 2 3 2 2 3 2 2" xfId="44511"/>
    <cellStyle name="Normal 42 2 3 2 2 3 2 3" xfId="29287"/>
    <cellStyle name="Normal 42 2 3 2 2 3 3" xfId="9169"/>
    <cellStyle name="Normal 42 2 3 2 2 3 3 2" xfId="39494"/>
    <cellStyle name="Normal 42 2 3 2 2 3 3 3" xfId="24270"/>
    <cellStyle name="Normal 42 2 3 2 2 3 4" xfId="34481"/>
    <cellStyle name="Normal 42 2 3 2 2 3 5" xfId="19257"/>
    <cellStyle name="Normal 42 2 3 2 2 4" xfId="5808"/>
    <cellStyle name="Normal 42 2 3 2 2 4 2" xfId="15860"/>
    <cellStyle name="Normal 42 2 3 2 2 4 2 2" xfId="46182"/>
    <cellStyle name="Normal 42 2 3 2 2 4 2 3" xfId="30958"/>
    <cellStyle name="Normal 42 2 3 2 2 4 3" xfId="10840"/>
    <cellStyle name="Normal 42 2 3 2 2 4 3 2" xfId="41165"/>
    <cellStyle name="Normal 42 2 3 2 2 4 3 3" xfId="25941"/>
    <cellStyle name="Normal 42 2 3 2 2 4 4" xfId="36152"/>
    <cellStyle name="Normal 42 2 3 2 2 4 5" xfId="20928"/>
    <cellStyle name="Normal 42 2 3 2 2 5" xfId="12518"/>
    <cellStyle name="Normal 42 2 3 2 2 5 2" xfId="42840"/>
    <cellStyle name="Normal 42 2 3 2 2 5 3" xfId="27616"/>
    <cellStyle name="Normal 42 2 3 2 2 6" xfId="7497"/>
    <cellStyle name="Normal 42 2 3 2 2 6 2" xfId="37823"/>
    <cellStyle name="Normal 42 2 3 2 2 6 3" xfId="22599"/>
    <cellStyle name="Normal 42 2 3 2 2 7" xfId="32811"/>
    <cellStyle name="Normal 42 2 3 2 2 8" xfId="17586"/>
    <cellStyle name="Normal 42 2 3 2 3" xfId="2844"/>
    <cellStyle name="Normal 42 2 3 2 3 2" xfId="4534"/>
    <cellStyle name="Normal 42 2 3 2 3 2 2" xfId="14607"/>
    <cellStyle name="Normal 42 2 3 2 3 2 2 2" xfId="44929"/>
    <cellStyle name="Normal 42 2 3 2 3 2 2 3" xfId="29705"/>
    <cellStyle name="Normal 42 2 3 2 3 2 3" xfId="9587"/>
    <cellStyle name="Normal 42 2 3 2 3 2 3 2" xfId="39912"/>
    <cellStyle name="Normal 42 2 3 2 3 2 3 3" xfId="24688"/>
    <cellStyle name="Normal 42 2 3 2 3 2 4" xfId="34899"/>
    <cellStyle name="Normal 42 2 3 2 3 2 5" xfId="19675"/>
    <cellStyle name="Normal 42 2 3 2 3 3" xfId="6226"/>
    <cellStyle name="Normal 42 2 3 2 3 3 2" xfId="16278"/>
    <cellStyle name="Normal 42 2 3 2 3 3 2 2" xfId="46600"/>
    <cellStyle name="Normal 42 2 3 2 3 3 2 3" xfId="31376"/>
    <cellStyle name="Normal 42 2 3 2 3 3 3" xfId="11258"/>
    <cellStyle name="Normal 42 2 3 2 3 3 3 2" xfId="41583"/>
    <cellStyle name="Normal 42 2 3 2 3 3 3 3" xfId="26359"/>
    <cellStyle name="Normal 42 2 3 2 3 3 4" xfId="36570"/>
    <cellStyle name="Normal 42 2 3 2 3 3 5" xfId="21346"/>
    <cellStyle name="Normal 42 2 3 2 3 4" xfId="12936"/>
    <cellStyle name="Normal 42 2 3 2 3 4 2" xfId="43258"/>
    <cellStyle name="Normal 42 2 3 2 3 4 3" xfId="28034"/>
    <cellStyle name="Normal 42 2 3 2 3 5" xfId="7915"/>
    <cellStyle name="Normal 42 2 3 2 3 5 2" xfId="38241"/>
    <cellStyle name="Normal 42 2 3 2 3 5 3" xfId="23017"/>
    <cellStyle name="Normal 42 2 3 2 3 6" xfId="33229"/>
    <cellStyle name="Normal 42 2 3 2 3 7" xfId="18004"/>
    <cellStyle name="Normal 42 2 3 2 4" xfId="3697"/>
    <cellStyle name="Normal 42 2 3 2 4 2" xfId="13771"/>
    <cellStyle name="Normal 42 2 3 2 4 2 2" xfId="44093"/>
    <cellStyle name="Normal 42 2 3 2 4 2 3" xfId="28869"/>
    <cellStyle name="Normal 42 2 3 2 4 3" xfId="8751"/>
    <cellStyle name="Normal 42 2 3 2 4 3 2" xfId="39076"/>
    <cellStyle name="Normal 42 2 3 2 4 3 3" xfId="23852"/>
    <cellStyle name="Normal 42 2 3 2 4 4" xfId="34063"/>
    <cellStyle name="Normal 42 2 3 2 4 5" xfId="18839"/>
    <cellStyle name="Normal 42 2 3 2 5" xfId="5390"/>
    <cellStyle name="Normal 42 2 3 2 5 2" xfId="15442"/>
    <cellStyle name="Normal 42 2 3 2 5 2 2" xfId="45764"/>
    <cellStyle name="Normal 42 2 3 2 5 2 3" xfId="30540"/>
    <cellStyle name="Normal 42 2 3 2 5 3" xfId="10422"/>
    <cellStyle name="Normal 42 2 3 2 5 3 2" xfId="40747"/>
    <cellStyle name="Normal 42 2 3 2 5 3 3" xfId="25523"/>
    <cellStyle name="Normal 42 2 3 2 5 4" xfId="35734"/>
    <cellStyle name="Normal 42 2 3 2 5 5" xfId="20510"/>
    <cellStyle name="Normal 42 2 3 2 6" xfId="12100"/>
    <cellStyle name="Normal 42 2 3 2 6 2" xfId="42422"/>
    <cellStyle name="Normal 42 2 3 2 6 3" xfId="27198"/>
    <cellStyle name="Normal 42 2 3 2 7" xfId="7079"/>
    <cellStyle name="Normal 42 2 3 2 7 2" xfId="37405"/>
    <cellStyle name="Normal 42 2 3 2 7 3" xfId="22181"/>
    <cellStyle name="Normal 42 2 3 2 8" xfId="32393"/>
    <cellStyle name="Normal 42 2 3 2 9" xfId="17168"/>
    <cellStyle name="Normal 42 2 3 3" xfId="2215"/>
    <cellStyle name="Normal 42 2 3 3 2" xfId="3054"/>
    <cellStyle name="Normal 42 2 3 3 2 2" xfId="4744"/>
    <cellStyle name="Normal 42 2 3 3 2 2 2" xfId="14817"/>
    <cellStyle name="Normal 42 2 3 3 2 2 2 2" xfId="45139"/>
    <cellStyle name="Normal 42 2 3 3 2 2 2 3" xfId="29915"/>
    <cellStyle name="Normal 42 2 3 3 2 2 3" xfId="9797"/>
    <cellStyle name="Normal 42 2 3 3 2 2 3 2" xfId="40122"/>
    <cellStyle name="Normal 42 2 3 3 2 2 3 3" xfId="24898"/>
    <cellStyle name="Normal 42 2 3 3 2 2 4" xfId="35109"/>
    <cellStyle name="Normal 42 2 3 3 2 2 5" xfId="19885"/>
    <cellStyle name="Normal 42 2 3 3 2 3" xfId="6436"/>
    <cellStyle name="Normal 42 2 3 3 2 3 2" xfId="16488"/>
    <cellStyle name="Normal 42 2 3 3 2 3 2 2" xfId="46810"/>
    <cellStyle name="Normal 42 2 3 3 2 3 2 3" xfId="31586"/>
    <cellStyle name="Normal 42 2 3 3 2 3 3" xfId="11468"/>
    <cellStyle name="Normal 42 2 3 3 2 3 3 2" xfId="41793"/>
    <cellStyle name="Normal 42 2 3 3 2 3 3 3" xfId="26569"/>
    <cellStyle name="Normal 42 2 3 3 2 3 4" xfId="36780"/>
    <cellStyle name="Normal 42 2 3 3 2 3 5" xfId="21556"/>
    <cellStyle name="Normal 42 2 3 3 2 4" xfId="13146"/>
    <cellStyle name="Normal 42 2 3 3 2 4 2" xfId="43468"/>
    <cellStyle name="Normal 42 2 3 3 2 4 3" xfId="28244"/>
    <cellStyle name="Normal 42 2 3 3 2 5" xfId="8125"/>
    <cellStyle name="Normal 42 2 3 3 2 5 2" xfId="38451"/>
    <cellStyle name="Normal 42 2 3 3 2 5 3" xfId="23227"/>
    <cellStyle name="Normal 42 2 3 3 2 6" xfId="33439"/>
    <cellStyle name="Normal 42 2 3 3 2 7" xfId="18214"/>
    <cellStyle name="Normal 42 2 3 3 3" xfId="3907"/>
    <cellStyle name="Normal 42 2 3 3 3 2" xfId="13981"/>
    <cellStyle name="Normal 42 2 3 3 3 2 2" xfId="44303"/>
    <cellStyle name="Normal 42 2 3 3 3 2 3" xfId="29079"/>
    <cellStyle name="Normal 42 2 3 3 3 3" xfId="8961"/>
    <cellStyle name="Normal 42 2 3 3 3 3 2" xfId="39286"/>
    <cellStyle name="Normal 42 2 3 3 3 3 3" xfId="24062"/>
    <cellStyle name="Normal 42 2 3 3 3 4" xfId="34273"/>
    <cellStyle name="Normal 42 2 3 3 3 5" xfId="19049"/>
    <cellStyle name="Normal 42 2 3 3 4" xfId="5600"/>
    <cellStyle name="Normal 42 2 3 3 4 2" xfId="15652"/>
    <cellStyle name="Normal 42 2 3 3 4 2 2" xfId="45974"/>
    <cellStyle name="Normal 42 2 3 3 4 2 3" xfId="30750"/>
    <cellStyle name="Normal 42 2 3 3 4 3" xfId="10632"/>
    <cellStyle name="Normal 42 2 3 3 4 3 2" xfId="40957"/>
    <cellStyle name="Normal 42 2 3 3 4 3 3" xfId="25733"/>
    <cellStyle name="Normal 42 2 3 3 4 4" xfId="35944"/>
    <cellStyle name="Normal 42 2 3 3 4 5" xfId="20720"/>
    <cellStyle name="Normal 42 2 3 3 5" xfId="12310"/>
    <cellStyle name="Normal 42 2 3 3 5 2" xfId="42632"/>
    <cellStyle name="Normal 42 2 3 3 5 3" xfId="27408"/>
    <cellStyle name="Normal 42 2 3 3 6" xfId="7289"/>
    <cellStyle name="Normal 42 2 3 3 6 2" xfId="37615"/>
    <cellStyle name="Normal 42 2 3 3 6 3" xfId="22391"/>
    <cellStyle name="Normal 42 2 3 3 7" xfId="32603"/>
    <cellStyle name="Normal 42 2 3 3 8" xfId="17378"/>
    <cellStyle name="Normal 42 2 3 4" xfId="2636"/>
    <cellStyle name="Normal 42 2 3 4 2" xfId="4326"/>
    <cellStyle name="Normal 42 2 3 4 2 2" xfId="14399"/>
    <cellStyle name="Normal 42 2 3 4 2 2 2" xfId="44721"/>
    <cellStyle name="Normal 42 2 3 4 2 2 3" xfId="29497"/>
    <cellStyle name="Normal 42 2 3 4 2 3" xfId="9379"/>
    <cellStyle name="Normal 42 2 3 4 2 3 2" xfId="39704"/>
    <cellStyle name="Normal 42 2 3 4 2 3 3" xfId="24480"/>
    <cellStyle name="Normal 42 2 3 4 2 4" xfId="34691"/>
    <cellStyle name="Normal 42 2 3 4 2 5" xfId="19467"/>
    <cellStyle name="Normal 42 2 3 4 3" xfId="6018"/>
    <cellStyle name="Normal 42 2 3 4 3 2" xfId="16070"/>
    <cellStyle name="Normal 42 2 3 4 3 2 2" xfId="46392"/>
    <cellStyle name="Normal 42 2 3 4 3 2 3" xfId="31168"/>
    <cellStyle name="Normal 42 2 3 4 3 3" xfId="11050"/>
    <cellStyle name="Normal 42 2 3 4 3 3 2" xfId="41375"/>
    <cellStyle name="Normal 42 2 3 4 3 3 3" xfId="26151"/>
    <cellStyle name="Normal 42 2 3 4 3 4" xfId="36362"/>
    <cellStyle name="Normal 42 2 3 4 3 5" xfId="21138"/>
    <cellStyle name="Normal 42 2 3 4 4" xfId="12728"/>
    <cellStyle name="Normal 42 2 3 4 4 2" xfId="43050"/>
    <cellStyle name="Normal 42 2 3 4 4 3" xfId="27826"/>
    <cellStyle name="Normal 42 2 3 4 5" xfId="7707"/>
    <cellStyle name="Normal 42 2 3 4 5 2" xfId="38033"/>
    <cellStyle name="Normal 42 2 3 4 5 3" xfId="22809"/>
    <cellStyle name="Normal 42 2 3 4 6" xfId="33021"/>
    <cellStyle name="Normal 42 2 3 4 7" xfId="17796"/>
    <cellStyle name="Normal 42 2 3 5" xfId="3489"/>
    <cellStyle name="Normal 42 2 3 5 2" xfId="13563"/>
    <cellStyle name="Normal 42 2 3 5 2 2" xfId="43885"/>
    <cellStyle name="Normal 42 2 3 5 2 3" xfId="28661"/>
    <cellStyle name="Normal 42 2 3 5 3" xfId="8543"/>
    <cellStyle name="Normal 42 2 3 5 3 2" xfId="38868"/>
    <cellStyle name="Normal 42 2 3 5 3 3" xfId="23644"/>
    <cellStyle name="Normal 42 2 3 5 4" xfId="33855"/>
    <cellStyle name="Normal 42 2 3 5 5" xfId="18631"/>
    <cellStyle name="Normal 42 2 3 6" xfId="5182"/>
    <cellStyle name="Normal 42 2 3 6 2" xfId="15234"/>
    <cellStyle name="Normal 42 2 3 6 2 2" xfId="45556"/>
    <cellStyle name="Normal 42 2 3 6 2 3" xfId="30332"/>
    <cellStyle name="Normal 42 2 3 6 3" xfId="10214"/>
    <cellStyle name="Normal 42 2 3 6 3 2" xfId="40539"/>
    <cellStyle name="Normal 42 2 3 6 3 3" xfId="25315"/>
    <cellStyle name="Normal 42 2 3 6 4" xfId="35526"/>
    <cellStyle name="Normal 42 2 3 6 5" xfId="20302"/>
    <cellStyle name="Normal 42 2 3 7" xfId="11892"/>
    <cellStyle name="Normal 42 2 3 7 2" xfId="42214"/>
    <cellStyle name="Normal 42 2 3 7 3" xfId="26990"/>
    <cellStyle name="Normal 42 2 3 8" xfId="6871"/>
    <cellStyle name="Normal 42 2 3 8 2" xfId="37197"/>
    <cellStyle name="Normal 42 2 3 8 3" xfId="21973"/>
    <cellStyle name="Normal 42 2 3 9" xfId="32186"/>
    <cellStyle name="Normal 42 2 4" xfId="1896"/>
    <cellStyle name="Normal 42 2 4 2" xfId="2319"/>
    <cellStyle name="Normal 42 2 4 2 2" xfId="3158"/>
    <cellStyle name="Normal 42 2 4 2 2 2" xfId="4848"/>
    <cellStyle name="Normal 42 2 4 2 2 2 2" xfId="14921"/>
    <cellStyle name="Normal 42 2 4 2 2 2 2 2" xfId="45243"/>
    <cellStyle name="Normal 42 2 4 2 2 2 2 3" xfId="30019"/>
    <cellStyle name="Normal 42 2 4 2 2 2 3" xfId="9901"/>
    <cellStyle name="Normal 42 2 4 2 2 2 3 2" xfId="40226"/>
    <cellStyle name="Normal 42 2 4 2 2 2 3 3" xfId="25002"/>
    <cellStyle name="Normal 42 2 4 2 2 2 4" xfId="35213"/>
    <cellStyle name="Normal 42 2 4 2 2 2 5" xfId="19989"/>
    <cellStyle name="Normal 42 2 4 2 2 3" xfId="6540"/>
    <cellStyle name="Normal 42 2 4 2 2 3 2" xfId="16592"/>
    <cellStyle name="Normal 42 2 4 2 2 3 2 2" xfId="46914"/>
    <cellStyle name="Normal 42 2 4 2 2 3 2 3" xfId="31690"/>
    <cellStyle name="Normal 42 2 4 2 2 3 3" xfId="11572"/>
    <cellStyle name="Normal 42 2 4 2 2 3 3 2" xfId="41897"/>
    <cellStyle name="Normal 42 2 4 2 2 3 3 3" xfId="26673"/>
    <cellStyle name="Normal 42 2 4 2 2 3 4" xfId="36884"/>
    <cellStyle name="Normal 42 2 4 2 2 3 5" xfId="21660"/>
    <cellStyle name="Normal 42 2 4 2 2 4" xfId="13250"/>
    <cellStyle name="Normal 42 2 4 2 2 4 2" xfId="43572"/>
    <cellStyle name="Normal 42 2 4 2 2 4 3" xfId="28348"/>
    <cellStyle name="Normal 42 2 4 2 2 5" xfId="8229"/>
    <cellStyle name="Normal 42 2 4 2 2 5 2" xfId="38555"/>
    <cellStyle name="Normal 42 2 4 2 2 5 3" xfId="23331"/>
    <cellStyle name="Normal 42 2 4 2 2 6" xfId="33543"/>
    <cellStyle name="Normal 42 2 4 2 2 7" xfId="18318"/>
    <cellStyle name="Normal 42 2 4 2 3" xfId="4011"/>
    <cellStyle name="Normal 42 2 4 2 3 2" xfId="14085"/>
    <cellStyle name="Normal 42 2 4 2 3 2 2" xfId="44407"/>
    <cellStyle name="Normal 42 2 4 2 3 2 3" xfId="29183"/>
    <cellStyle name="Normal 42 2 4 2 3 3" xfId="9065"/>
    <cellStyle name="Normal 42 2 4 2 3 3 2" xfId="39390"/>
    <cellStyle name="Normal 42 2 4 2 3 3 3" xfId="24166"/>
    <cellStyle name="Normal 42 2 4 2 3 4" xfId="34377"/>
    <cellStyle name="Normal 42 2 4 2 3 5" xfId="19153"/>
    <cellStyle name="Normal 42 2 4 2 4" xfId="5704"/>
    <cellStyle name="Normal 42 2 4 2 4 2" xfId="15756"/>
    <cellStyle name="Normal 42 2 4 2 4 2 2" xfId="46078"/>
    <cellStyle name="Normal 42 2 4 2 4 2 3" xfId="30854"/>
    <cellStyle name="Normal 42 2 4 2 4 3" xfId="10736"/>
    <cellStyle name="Normal 42 2 4 2 4 3 2" xfId="41061"/>
    <cellStyle name="Normal 42 2 4 2 4 3 3" xfId="25837"/>
    <cellStyle name="Normal 42 2 4 2 4 4" xfId="36048"/>
    <cellStyle name="Normal 42 2 4 2 4 5" xfId="20824"/>
    <cellStyle name="Normal 42 2 4 2 5" xfId="12414"/>
    <cellStyle name="Normal 42 2 4 2 5 2" xfId="42736"/>
    <cellStyle name="Normal 42 2 4 2 5 3" xfId="27512"/>
    <cellStyle name="Normal 42 2 4 2 6" xfId="7393"/>
    <cellStyle name="Normal 42 2 4 2 6 2" xfId="37719"/>
    <cellStyle name="Normal 42 2 4 2 6 3" xfId="22495"/>
    <cellStyle name="Normal 42 2 4 2 7" xfId="32707"/>
    <cellStyle name="Normal 42 2 4 2 8" xfId="17482"/>
    <cellStyle name="Normal 42 2 4 3" xfId="2740"/>
    <cellStyle name="Normal 42 2 4 3 2" xfId="4430"/>
    <cellStyle name="Normal 42 2 4 3 2 2" xfId="14503"/>
    <cellStyle name="Normal 42 2 4 3 2 2 2" xfId="44825"/>
    <cellStyle name="Normal 42 2 4 3 2 2 3" xfId="29601"/>
    <cellStyle name="Normal 42 2 4 3 2 3" xfId="9483"/>
    <cellStyle name="Normal 42 2 4 3 2 3 2" xfId="39808"/>
    <cellStyle name="Normal 42 2 4 3 2 3 3" xfId="24584"/>
    <cellStyle name="Normal 42 2 4 3 2 4" xfId="34795"/>
    <cellStyle name="Normal 42 2 4 3 2 5" xfId="19571"/>
    <cellStyle name="Normal 42 2 4 3 3" xfId="6122"/>
    <cellStyle name="Normal 42 2 4 3 3 2" xfId="16174"/>
    <cellStyle name="Normal 42 2 4 3 3 2 2" xfId="46496"/>
    <cellStyle name="Normal 42 2 4 3 3 2 3" xfId="31272"/>
    <cellStyle name="Normal 42 2 4 3 3 3" xfId="11154"/>
    <cellStyle name="Normal 42 2 4 3 3 3 2" xfId="41479"/>
    <cellStyle name="Normal 42 2 4 3 3 3 3" xfId="26255"/>
    <cellStyle name="Normal 42 2 4 3 3 4" xfId="36466"/>
    <cellStyle name="Normal 42 2 4 3 3 5" xfId="21242"/>
    <cellStyle name="Normal 42 2 4 3 4" xfId="12832"/>
    <cellStyle name="Normal 42 2 4 3 4 2" xfId="43154"/>
    <cellStyle name="Normal 42 2 4 3 4 3" xfId="27930"/>
    <cellStyle name="Normal 42 2 4 3 5" xfId="7811"/>
    <cellStyle name="Normal 42 2 4 3 5 2" xfId="38137"/>
    <cellStyle name="Normal 42 2 4 3 5 3" xfId="22913"/>
    <cellStyle name="Normal 42 2 4 3 6" xfId="33125"/>
    <cellStyle name="Normal 42 2 4 3 7" xfId="17900"/>
    <cellStyle name="Normal 42 2 4 4" xfId="3593"/>
    <cellStyle name="Normal 42 2 4 4 2" xfId="13667"/>
    <cellStyle name="Normal 42 2 4 4 2 2" xfId="43989"/>
    <cellStyle name="Normal 42 2 4 4 2 3" xfId="28765"/>
    <cellStyle name="Normal 42 2 4 4 3" xfId="8647"/>
    <cellStyle name="Normal 42 2 4 4 3 2" xfId="38972"/>
    <cellStyle name="Normal 42 2 4 4 3 3" xfId="23748"/>
    <cellStyle name="Normal 42 2 4 4 4" xfId="33959"/>
    <cellStyle name="Normal 42 2 4 4 5" xfId="18735"/>
    <cellStyle name="Normal 42 2 4 5" xfId="5286"/>
    <cellStyle name="Normal 42 2 4 5 2" xfId="15338"/>
    <cellStyle name="Normal 42 2 4 5 2 2" xfId="45660"/>
    <cellStyle name="Normal 42 2 4 5 2 3" xfId="30436"/>
    <cellStyle name="Normal 42 2 4 5 3" xfId="10318"/>
    <cellStyle name="Normal 42 2 4 5 3 2" xfId="40643"/>
    <cellStyle name="Normal 42 2 4 5 3 3" xfId="25419"/>
    <cellStyle name="Normal 42 2 4 5 4" xfId="35630"/>
    <cellStyle name="Normal 42 2 4 5 5" xfId="20406"/>
    <cellStyle name="Normal 42 2 4 6" xfId="11996"/>
    <cellStyle name="Normal 42 2 4 6 2" xfId="42318"/>
    <cellStyle name="Normal 42 2 4 6 3" xfId="27094"/>
    <cellStyle name="Normal 42 2 4 7" xfId="6975"/>
    <cellStyle name="Normal 42 2 4 7 2" xfId="37301"/>
    <cellStyle name="Normal 42 2 4 7 3" xfId="22077"/>
    <cellStyle name="Normal 42 2 4 8" xfId="32289"/>
    <cellStyle name="Normal 42 2 4 9" xfId="17064"/>
    <cellStyle name="Normal 42 2 5" xfId="2109"/>
    <cellStyle name="Normal 42 2 5 2" xfId="2950"/>
    <cellStyle name="Normal 42 2 5 2 2" xfId="4640"/>
    <cellStyle name="Normal 42 2 5 2 2 2" xfId="14713"/>
    <cellStyle name="Normal 42 2 5 2 2 2 2" xfId="45035"/>
    <cellStyle name="Normal 42 2 5 2 2 2 3" xfId="29811"/>
    <cellStyle name="Normal 42 2 5 2 2 3" xfId="9693"/>
    <cellStyle name="Normal 42 2 5 2 2 3 2" xfId="40018"/>
    <cellStyle name="Normal 42 2 5 2 2 3 3" xfId="24794"/>
    <cellStyle name="Normal 42 2 5 2 2 4" xfId="35005"/>
    <cellStyle name="Normal 42 2 5 2 2 5" xfId="19781"/>
    <cellStyle name="Normal 42 2 5 2 3" xfId="6332"/>
    <cellStyle name="Normal 42 2 5 2 3 2" xfId="16384"/>
    <cellStyle name="Normal 42 2 5 2 3 2 2" xfId="46706"/>
    <cellStyle name="Normal 42 2 5 2 3 2 3" xfId="31482"/>
    <cellStyle name="Normal 42 2 5 2 3 3" xfId="11364"/>
    <cellStyle name="Normal 42 2 5 2 3 3 2" xfId="41689"/>
    <cellStyle name="Normal 42 2 5 2 3 3 3" xfId="26465"/>
    <cellStyle name="Normal 42 2 5 2 3 4" xfId="36676"/>
    <cellStyle name="Normal 42 2 5 2 3 5" xfId="21452"/>
    <cellStyle name="Normal 42 2 5 2 4" xfId="13042"/>
    <cellStyle name="Normal 42 2 5 2 4 2" xfId="43364"/>
    <cellStyle name="Normal 42 2 5 2 4 3" xfId="28140"/>
    <cellStyle name="Normal 42 2 5 2 5" xfId="8021"/>
    <cellStyle name="Normal 42 2 5 2 5 2" xfId="38347"/>
    <cellStyle name="Normal 42 2 5 2 5 3" xfId="23123"/>
    <cellStyle name="Normal 42 2 5 2 6" xfId="33335"/>
    <cellStyle name="Normal 42 2 5 2 7" xfId="18110"/>
    <cellStyle name="Normal 42 2 5 3" xfId="3803"/>
    <cellStyle name="Normal 42 2 5 3 2" xfId="13877"/>
    <cellStyle name="Normal 42 2 5 3 2 2" xfId="44199"/>
    <cellStyle name="Normal 42 2 5 3 2 3" xfId="28975"/>
    <cellStyle name="Normal 42 2 5 3 3" xfId="8857"/>
    <cellStyle name="Normal 42 2 5 3 3 2" xfId="39182"/>
    <cellStyle name="Normal 42 2 5 3 3 3" xfId="23958"/>
    <cellStyle name="Normal 42 2 5 3 4" xfId="34169"/>
    <cellStyle name="Normal 42 2 5 3 5" xfId="18945"/>
    <cellStyle name="Normal 42 2 5 4" xfId="5496"/>
    <cellStyle name="Normal 42 2 5 4 2" xfId="15548"/>
    <cellStyle name="Normal 42 2 5 4 2 2" xfId="45870"/>
    <cellStyle name="Normal 42 2 5 4 2 3" xfId="30646"/>
    <cellStyle name="Normal 42 2 5 4 3" xfId="10528"/>
    <cellStyle name="Normal 42 2 5 4 3 2" xfId="40853"/>
    <cellStyle name="Normal 42 2 5 4 3 3" xfId="25629"/>
    <cellStyle name="Normal 42 2 5 4 4" xfId="35840"/>
    <cellStyle name="Normal 42 2 5 4 5" xfId="20616"/>
    <cellStyle name="Normal 42 2 5 5" xfId="12206"/>
    <cellStyle name="Normal 42 2 5 5 2" xfId="42528"/>
    <cellStyle name="Normal 42 2 5 5 3" xfId="27304"/>
    <cellStyle name="Normal 42 2 5 6" xfId="7185"/>
    <cellStyle name="Normal 42 2 5 6 2" xfId="37511"/>
    <cellStyle name="Normal 42 2 5 6 3" xfId="22287"/>
    <cellStyle name="Normal 42 2 5 7" xfId="32499"/>
    <cellStyle name="Normal 42 2 5 8" xfId="17274"/>
    <cellStyle name="Normal 42 2 6" xfId="2530"/>
    <cellStyle name="Normal 42 2 6 2" xfId="4222"/>
    <cellStyle name="Normal 42 2 6 2 2" xfId="14295"/>
    <cellStyle name="Normal 42 2 6 2 2 2" xfId="44617"/>
    <cellStyle name="Normal 42 2 6 2 2 3" xfId="29393"/>
    <cellStyle name="Normal 42 2 6 2 3" xfId="9275"/>
    <cellStyle name="Normal 42 2 6 2 3 2" xfId="39600"/>
    <cellStyle name="Normal 42 2 6 2 3 3" xfId="24376"/>
    <cellStyle name="Normal 42 2 6 2 4" xfId="34587"/>
    <cellStyle name="Normal 42 2 6 2 5" xfId="19363"/>
    <cellStyle name="Normal 42 2 6 3" xfId="5914"/>
    <cellStyle name="Normal 42 2 6 3 2" xfId="15966"/>
    <cellStyle name="Normal 42 2 6 3 2 2" xfId="46288"/>
    <cellStyle name="Normal 42 2 6 3 2 3" xfId="31064"/>
    <cellStyle name="Normal 42 2 6 3 3" xfId="10946"/>
    <cellStyle name="Normal 42 2 6 3 3 2" xfId="41271"/>
    <cellStyle name="Normal 42 2 6 3 3 3" xfId="26047"/>
    <cellStyle name="Normal 42 2 6 3 4" xfId="36258"/>
    <cellStyle name="Normal 42 2 6 3 5" xfId="21034"/>
    <cellStyle name="Normal 42 2 6 4" xfId="12624"/>
    <cellStyle name="Normal 42 2 6 4 2" xfId="42946"/>
    <cellStyle name="Normal 42 2 6 4 3" xfId="27722"/>
    <cellStyle name="Normal 42 2 6 5" xfId="7603"/>
    <cellStyle name="Normal 42 2 6 5 2" xfId="37929"/>
    <cellStyle name="Normal 42 2 6 5 3" xfId="22705"/>
    <cellStyle name="Normal 42 2 6 6" xfId="32917"/>
    <cellStyle name="Normal 42 2 6 7" xfId="17692"/>
    <cellStyle name="Normal 42 2 7" xfId="3381"/>
    <cellStyle name="Normal 42 2 7 2" xfId="13459"/>
    <cellStyle name="Normal 42 2 7 2 2" xfId="43781"/>
    <cellStyle name="Normal 42 2 7 2 3" xfId="28557"/>
    <cellStyle name="Normal 42 2 7 3" xfId="8439"/>
    <cellStyle name="Normal 42 2 7 3 2" xfId="38764"/>
    <cellStyle name="Normal 42 2 7 3 3" xfId="23540"/>
    <cellStyle name="Normal 42 2 7 4" xfId="33751"/>
    <cellStyle name="Normal 42 2 7 5" xfId="18527"/>
    <cellStyle name="Normal 42 2 8" xfId="5075"/>
    <cellStyle name="Normal 42 2 8 2" xfId="15130"/>
    <cellStyle name="Normal 42 2 8 2 2" xfId="45452"/>
    <cellStyle name="Normal 42 2 8 2 3" xfId="30228"/>
    <cellStyle name="Normal 42 2 8 3" xfId="10110"/>
    <cellStyle name="Normal 42 2 8 3 2" xfId="40435"/>
    <cellStyle name="Normal 42 2 8 3 3" xfId="25211"/>
    <cellStyle name="Normal 42 2 8 4" xfId="35422"/>
    <cellStyle name="Normal 42 2 8 5" xfId="20198"/>
    <cellStyle name="Normal 42 2 9" xfId="11786"/>
    <cellStyle name="Normal 42 2 9 2" xfId="42110"/>
    <cellStyle name="Normal 42 2 9 3" xfId="26886"/>
    <cellStyle name="Normal 42 3" xfId="47293"/>
    <cellStyle name="Normal 43" xfId="968"/>
    <cellStyle name="Normal 43 2" xfId="1442"/>
    <cellStyle name="Normal 43 2 10" xfId="6766"/>
    <cellStyle name="Normal 43 2 10 2" xfId="37094"/>
    <cellStyle name="Normal 43 2 10 3" xfId="21870"/>
    <cellStyle name="Normal 43 2 11" xfId="32085"/>
    <cellStyle name="Normal 43 2 12" xfId="16855"/>
    <cellStyle name="Normal 43 2 2" xfId="1730"/>
    <cellStyle name="Normal 43 2 2 10" xfId="32137"/>
    <cellStyle name="Normal 43 2 2 11" xfId="16909"/>
    <cellStyle name="Normal 43 2 2 2" xfId="1838"/>
    <cellStyle name="Normal 43 2 2 2 10" xfId="17013"/>
    <cellStyle name="Normal 43 2 2 2 2" xfId="2055"/>
    <cellStyle name="Normal 43 2 2 2 2 2" xfId="2476"/>
    <cellStyle name="Normal 43 2 2 2 2 2 2" xfId="3315"/>
    <cellStyle name="Normal 43 2 2 2 2 2 2 2" xfId="5005"/>
    <cellStyle name="Normal 43 2 2 2 2 2 2 2 2" xfId="15078"/>
    <cellStyle name="Normal 43 2 2 2 2 2 2 2 2 2" xfId="45400"/>
    <cellStyle name="Normal 43 2 2 2 2 2 2 2 2 3" xfId="30176"/>
    <cellStyle name="Normal 43 2 2 2 2 2 2 2 3" xfId="10058"/>
    <cellStyle name="Normal 43 2 2 2 2 2 2 2 3 2" xfId="40383"/>
    <cellStyle name="Normal 43 2 2 2 2 2 2 2 3 3" xfId="25159"/>
    <cellStyle name="Normal 43 2 2 2 2 2 2 2 4" xfId="35370"/>
    <cellStyle name="Normal 43 2 2 2 2 2 2 2 5" xfId="20146"/>
    <cellStyle name="Normal 43 2 2 2 2 2 2 3" xfId="6697"/>
    <cellStyle name="Normal 43 2 2 2 2 2 2 3 2" xfId="16749"/>
    <cellStyle name="Normal 43 2 2 2 2 2 2 3 2 2" xfId="47071"/>
    <cellStyle name="Normal 43 2 2 2 2 2 2 3 2 3" xfId="31847"/>
    <cellStyle name="Normal 43 2 2 2 2 2 2 3 3" xfId="11729"/>
    <cellStyle name="Normal 43 2 2 2 2 2 2 3 3 2" xfId="42054"/>
    <cellStyle name="Normal 43 2 2 2 2 2 2 3 3 3" xfId="26830"/>
    <cellStyle name="Normal 43 2 2 2 2 2 2 3 4" xfId="37041"/>
    <cellStyle name="Normal 43 2 2 2 2 2 2 3 5" xfId="21817"/>
    <cellStyle name="Normal 43 2 2 2 2 2 2 4" xfId="13407"/>
    <cellStyle name="Normal 43 2 2 2 2 2 2 4 2" xfId="43729"/>
    <cellStyle name="Normal 43 2 2 2 2 2 2 4 3" xfId="28505"/>
    <cellStyle name="Normal 43 2 2 2 2 2 2 5" xfId="8386"/>
    <cellStyle name="Normal 43 2 2 2 2 2 2 5 2" xfId="38712"/>
    <cellStyle name="Normal 43 2 2 2 2 2 2 5 3" xfId="23488"/>
    <cellStyle name="Normal 43 2 2 2 2 2 2 6" xfId="33700"/>
    <cellStyle name="Normal 43 2 2 2 2 2 2 7" xfId="18475"/>
    <cellStyle name="Normal 43 2 2 2 2 2 3" xfId="4168"/>
    <cellStyle name="Normal 43 2 2 2 2 2 3 2" xfId="14242"/>
    <cellStyle name="Normal 43 2 2 2 2 2 3 2 2" xfId="44564"/>
    <cellStyle name="Normal 43 2 2 2 2 2 3 2 3" xfId="29340"/>
    <cellStyle name="Normal 43 2 2 2 2 2 3 3" xfId="9222"/>
    <cellStyle name="Normal 43 2 2 2 2 2 3 3 2" xfId="39547"/>
    <cellStyle name="Normal 43 2 2 2 2 2 3 3 3" xfId="24323"/>
    <cellStyle name="Normal 43 2 2 2 2 2 3 4" xfId="34534"/>
    <cellStyle name="Normal 43 2 2 2 2 2 3 5" xfId="19310"/>
    <cellStyle name="Normal 43 2 2 2 2 2 4" xfId="5861"/>
    <cellStyle name="Normal 43 2 2 2 2 2 4 2" xfId="15913"/>
    <cellStyle name="Normal 43 2 2 2 2 2 4 2 2" xfId="46235"/>
    <cellStyle name="Normal 43 2 2 2 2 2 4 2 3" xfId="31011"/>
    <cellStyle name="Normal 43 2 2 2 2 2 4 3" xfId="10893"/>
    <cellStyle name="Normal 43 2 2 2 2 2 4 3 2" xfId="41218"/>
    <cellStyle name="Normal 43 2 2 2 2 2 4 3 3" xfId="25994"/>
    <cellStyle name="Normal 43 2 2 2 2 2 4 4" xfId="36205"/>
    <cellStyle name="Normal 43 2 2 2 2 2 4 5" xfId="20981"/>
    <cellStyle name="Normal 43 2 2 2 2 2 5" xfId="12571"/>
    <cellStyle name="Normal 43 2 2 2 2 2 5 2" xfId="42893"/>
    <cellStyle name="Normal 43 2 2 2 2 2 5 3" xfId="27669"/>
    <cellStyle name="Normal 43 2 2 2 2 2 6" xfId="7550"/>
    <cellStyle name="Normal 43 2 2 2 2 2 6 2" xfId="37876"/>
    <cellStyle name="Normal 43 2 2 2 2 2 6 3" xfId="22652"/>
    <cellStyle name="Normal 43 2 2 2 2 2 7" xfId="32864"/>
    <cellStyle name="Normal 43 2 2 2 2 2 8" xfId="17639"/>
    <cellStyle name="Normal 43 2 2 2 2 3" xfId="2897"/>
    <cellStyle name="Normal 43 2 2 2 2 3 2" xfId="4587"/>
    <cellStyle name="Normal 43 2 2 2 2 3 2 2" xfId="14660"/>
    <cellStyle name="Normal 43 2 2 2 2 3 2 2 2" xfId="44982"/>
    <cellStyle name="Normal 43 2 2 2 2 3 2 2 3" xfId="29758"/>
    <cellStyle name="Normal 43 2 2 2 2 3 2 3" xfId="9640"/>
    <cellStyle name="Normal 43 2 2 2 2 3 2 3 2" xfId="39965"/>
    <cellStyle name="Normal 43 2 2 2 2 3 2 3 3" xfId="24741"/>
    <cellStyle name="Normal 43 2 2 2 2 3 2 4" xfId="34952"/>
    <cellStyle name="Normal 43 2 2 2 2 3 2 5" xfId="19728"/>
    <cellStyle name="Normal 43 2 2 2 2 3 3" xfId="6279"/>
    <cellStyle name="Normal 43 2 2 2 2 3 3 2" xfId="16331"/>
    <cellStyle name="Normal 43 2 2 2 2 3 3 2 2" xfId="46653"/>
    <cellStyle name="Normal 43 2 2 2 2 3 3 2 3" xfId="31429"/>
    <cellStyle name="Normal 43 2 2 2 2 3 3 3" xfId="11311"/>
    <cellStyle name="Normal 43 2 2 2 2 3 3 3 2" xfId="41636"/>
    <cellStyle name="Normal 43 2 2 2 2 3 3 3 3" xfId="26412"/>
    <cellStyle name="Normal 43 2 2 2 2 3 3 4" xfId="36623"/>
    <cellStyle name="Normal 43 2 2 2 2 3 3 5" xfId="21399"/>
    <cellStyle name="Normal 43 2 2 2 2 3 4" xfId="12989"/>
    <cellStyle name="Normal 43 2 2 2 2 3 4 2" xfId="43311"/>
    <cellStyle name="Normal 43 2 2 2 2 3 4 3" xfId="28087"/>
    <cellStyle name="Normal 43 2 2 2 2 3 5" xfId="7968"/>
    <cellStyle name="Normal 43 2 2 2 2 3 5 2" xfId="38294"/>
    <cellStyle name="Normal 43 2 2 2 2 3 5 3" xfId="23070"/>
    <cellStyle name="Normal 43 2 2 2 2 3 6" xfId="33282"/>
    <cellStyle name="Normal 43 2 2 2 2 3 7" xfId="18057"/>
    <cellStyle name="Normal 43 2 2 2 2 4" xfId="3750"/>
    <cellStyle name="Normal 43 2 2 2 2 4 2" xfId="13824"/>
    <cellStyle name="Normal 43 2 2 2 2 4 2 2" xfId="44146"/>
    <cellStyle name="Normal 43 2 2 2 2 4 2 3" xfId="28922"/>
    <cellStyle name="Normal 43 2 2 2 2 4 3" xfId="8804"/>
    <cellStyle name="Normal 43 2 2 2 2 4 3 2" xfId="39129"/>
    <cellStyle name="Normal 43 2 2 2 2 4 3 3" xfId="23905"/>
    <cellStyle name="Normal 43 2 2 2 2 4 4" xfId="34116"/>
    <cellStyle name="Normal 43 2 2 2 2 4 5" xfId="18892"/>
    <cellStyle name="Normal 43 2 2 2 2 5" xfId="5443"/>
    <cellStyle name="Normal 43 2 2 2 2 5 2" xfId="15495"/>
    <cellStyle name="Normal 43 2 2 2 2 5 2 2" xfId="45817"/>
    <cellStyle name="Normal 43 2 2 2 2 5 2 3" xfId="30593"/>
    <cellStyle name="Normal 43 2 2 2 2 5 3" xfId="10475"/>
    <cellStyle name="Normal 43 2 2 2 2 5 3 2" xfId="40800"/>
    <cellStyle name="Normal 43 2 2 2 2 5 3 3" xfId="25576"/>
    <cellStyle name="Normal 43 2 2 2 2 5 4" xfId="35787"/>
    <cellStyle name="Normal 43 2 2 2 2 5 5" xfId="20563"/>
    <cellStyle name="Normal 43 2 2 2 2 6" xfId="12153"/>
    <cellStyle name="Normal 43 2 2 2 2 6 2" xfId="42475"/>
    <cellStyle name="Normal 43 2 2 2 2 6 3" xfId="27251"/>
    <cellStyle name="Normal 43 2 2 2 2 7" xfId="7132"/>
    <cellStyle name="Normal 43 2 2 2 2 7 2" xfId="37458"/>
    <cellStyle name="Normal 43 2 2 2 2 7 3" xfId="22234"/>
    <cellStyle name="Normal 43 2 2 2 2 8" xfId="32446"/>
    <cellStyle name="Normal 43 2 2 2 2 9" xfId="17221"/>
    <cellStyle name="Normal 43 2 2 2 3" xfId="2268"/>
    <cellStyle name="Normal 43 2 2 2 3 2" xfId="3107"/>
    <cellStyle name="Normal 43 2 2 2 3 2 2" xfId="4797"/>
    <cellStyle name="Normal 43 2 2 2 3 2 2 2" xfId="14870"/>
    <cellStyle name="Normal 43 2 2 2 3 2 2 2 2" xfId="45192"/>
    <cellStyle name="Normal 43 2 2 2 3 2 2 2 3" xfId="29968"/>
    <cellStyle name="Normal 43 2 2 2 3 2 2 3" xfId="9850"/>
    <cellStyle name="Normal 43 2 2 2 3 2 2 3 2" xfId="40175"/>
    <cellStyle name="Normal 43 2 2 2 3 2 2 3 3" xfId="24951"/>
    <cellStyle name="Normal 43 2 2 2 3 2 2 4" xfId="35162"/>
    <cellStyle name="Normal 43 2 2 2 3 2 2 5" xfId="19938"/>
    <cellStyle name="Normal 43 2 2 2 3 2 3" xfId="6489"/>
    <cellStyle name="Normal 43 2 2 2 3 2 3 2" xfId="16541"/>
    <cellStyle name="Normal 43 2 2 2 3 2 3 2 2" xfId="46863"/>
    <cellStyle name="Normal 43 2 2 2 3 2 3 2 3" xfId="31639"/>
    <cellStyle name="Normal 43 2 2 2 3 2 3 3" xfId="11521"/>
    <cellStyle name="Normal 43 2 2 2 3 2 3 3 2" xfId="41846"/>
    <cellStyle name="Normal 43 2 2 2 3 2 3 3 3" xfId="26622"/>
    <cellStyle name="Normal 43 2 2 2 3 2 3 4" xfId="36833"/>
    <cellStyle name="Normal 43 2 2 2 3 2 3 5" xfId="21609"/>
    <cellStyle name="Normal 43 2 2 2 3 2 4" xfId="13199"/>
    <cellStyle name="Normal 43 2 2 2 3 2 4 2" xfId="43521"/>
    <cellStyle name="Normal 43 2 2 2 3 2 4 3" xfId="28297"/>
    <cellStyle name="Normal 43 2 2 2 3 2 5" xfId="8178"/>
    <cellStyle name="Normal 43 2 2 2 3 2 5 2" xfId="38504"/>
    <cellStyle name="Normal 43 2 2 2 3 2 5 3" xfId="23280"/>
    <cellStyle name="Normal 43 2 2 2 3 2 6" xfId="33492"/>
    <cellStyle name="Normal 43 2 2 2 3 2 7" xfId="18267"/>
    <cellStyle name="Normal 43 2 2 2 3 3" xfId="3960"/>
    <cellStyle name="Normal 43 2 2 2 3 3 2" xfId="14034"/>
    <cellStyle name="Normal 43 2 2 2 3 3 2 2" xfId="44356"/>
    <cellStyle name="Normal 43 2 2 2 3 3 2 3" xfId="29132"/>
    <cellStyle name="Normal 43 2 2 2 3 3 3" xfId="9014"/>
    <cellStyle name="Normal 43 2 2 2 3 3 3 2" xfId="39339"/>
    <cellStyle name="Normal 43 2 2 2 3 3 3 3" xfId="24115"/>
    <cellStyle name="Normal 43 2 2 2 3 3 4" xfId="34326"/>
    <cellStyle name="Normal 43 2 2 2 3 3 5" xfId="19102"/>
    <cellStyle name="Normal 43 2 2 2 3 4" xfId="5653"/>
    <cellStyle name="Normal 43 2 2 2 3 4 2" xfId="15705"/>
    <cellStyle name="Normal 43 2 2 2 3 4 2 2" xfId="46027"/>
    <cellStyle name="Normal 43 2 2 2 3 4 2 3" xfId="30803"/>
    <cellStyle name="Normal 43 2 2 2 3 4 3" xfId="10685"/>
    <cellStyle name="Normal 43 2 2 2 3 4 3 2" xfId="41010"/>
    <cellStyle name="Normal 43 2 2 2 3 4 3 3" xfId="25786"/>
    <cellStyle name="Normal 43 2 2 2 3 4 4" xfId="35997"/>
    <cellStyle name="Normal 43 2 2 2 3 4 5" xfId="20773"/>
    <cellStyle name="Normal 43 2 2 2 3 5" xfId="12363"/>
    <cellStyle name="Normal 43 2 2 2 3 5 2" xfId="42685"/>
    <cellStyle name="Normal 43 2 2 2 3 5 3" xfId="27461"/>
    <cellStyle name="Normal 43 2 2 2 3 6" xfId="7342"/>
    <cellStyle name="Normal 43 2 2 2 3 6 2" xfId="37668"/>
    <cellStyle name="Normal 43 2 2 2 3 6 3" xfId="22444"/>
    <cellStyle name="Normal 43 2 2 2 3 7" xfId="32656"/>
    <cellStyle name="Normal 43 2 2 2 3 8" xfId="17431"/>
    <cellStyle name="Normal 43 2 2 2 4" xfId="2689"/>
    <cellStyle name="Normal 43 2 2 2 4 2" xfId="4379"/>
    <cellStyle name="Normal 43 2 2 2 4 2 2" xfId="14452"/>
    <cellStyle name="Normal 43 2 2 2 4 2 2 2" xfId="44774"/>
    <cellStyle name="Normal 43 2 2 2 4 2 2 3" xfId="29550"/>
    <cellStyle name="Normal 43 2 2 2 4 2 3" xfId="9432"/>
    <cellStyle name="Normal 43 2 2 2 4 2 3 2" xfId="39757"/>
    <cellStyle name="Normal 43 2 2 2 4 2 3 3" xfId="24533"/>
    <cellStyle name="Normal 43 2 2 2 4 2 4" xfId="34744"/>
    <cellStyle name="Normal 43 2 2 2 4 2 5" xfId="19520"/>
    <cellStyle name="Normal 43 2 2 2 4 3" xfId="6071"/>
    <cellStyle name="Normal 43 2 2 2 4 3 2" xfId="16123"/>
    <cellStyle name="Normal 43 2 2 2 4 3 2 2" xfId="46445"/>
    <cellStyle name="Normal 43 2 2 2 4 3 2 3" xfId="31221"/>
    <cellStyle name="Normal 43 2 2 2 4 3 3" xfId="11103"/>
    <cellStyle name="Normal 43 2 2 2 4 3 3 2" xfId="41428"/>
    <cellStyle name="Normal 43 2 2 2 4 3 3 3" xfId="26204"/>
    <cellStyle name="Normal 43 2 2 2 4 3 4" xfId="36415"/>
    <cellStyle name="Normal 43 2 2 2 4 3 5" xfId="21191"/>
    <cellStyle name="Normal 43 2 2 2 4 4" xfId="12781"/>
    <cellStyle name="Normal 43 2 2 2 4 4 2" xfId="43103"/>
    <cellStyle name="Normal 43 2 2 2 4 4 3" xfId="27879"/>
    <cellStyle name="Normal 43 2 2 2 4 5" xfId="7760"/>
    <cellStyle name="Normal 43 2 2 2 4 5 2" xfId="38086"/>
    <cellStyle name="Normal 43 2 2 2 4 5 3" xfId="22862"/>
    <cellStyle name="Normal 43 2 2 2 4 6" xfId="33074"/>
    <cellStyle name="Normal 43 2 2 2 4 7" xfId="17849"/>
    <cellStyle name="Normal 43 2 2 2 5" xfId="3542"/>
    <cellStyle name="Normal 43 2 2 2 5 2" xfId="13616"/>
    <cellStyle name="Normal 43 2 2 2 5 2 2" xfId="43938"/>
    <cellStyle name="Normal 43 2 2 2 5 2 3" xfId="28714"/>
    <cellStyle name="Normal 43 2 2 2 5 3" xfId="8596"/>
    <cellStyle name="Normal 43 2 2 2 5 3 2" xfId="38921"/>
    <cellStyle name="Normal 43 2 2 2 5 3 3" xfId="23697"/>
    <cellStyle name="Normal 43 2 2 2 5 4" xfId="33908"/>
    <cellStyle name="Normal 43 2 2 2 5 5" xfId="18684"/>
    <cellStyle name="Normal 43 2 2 2 6" xfId="5235"/>
    <cellStyle name="Normal 43 2 2 2 6 2" xfId="15287"/>
    <cellStyle name="Normal 43 2 2 2 6 2 2" xfId="45609"/>
    <cellStyle name="Normal 43 2 2 2 6 2 3" xfId="30385"/>
    <cellStyle name="Normal 43 2 2 2 6 3" xfId="10267"/>
    <cellStyle name="Normal 43 2 2 2 6 3 2" xfId="40592"/>
    <cellStyle name="Normal 43 2 2 2 6 3 3" xfId="25368"/>
    <cellStyle name="Normal 43 2 2 2 6 4" xfId="35579"/>
    <cellStyle name="Normal 43 2 2 2 6 5" xfId="20355"/>
    <cellStyle name="Normal 43 2 2 2 7" xfId="11945"/>
    <cellStyle name="Normal 43 2 2 2 7 2" xfId="42267"/>
    <cellStyle name="Normal 43 2 2 2 7 3" xfId="27043"/>
    <cellStyle name="Normal 43 2 2 2 8" xfId="6924"/>
    <cellStyle name="Normal 43 2 2 2 8 2" xfId="37250"/>
    <cellStyle name="Normal 43 2 2 2 8 3" xfId="22026"/>
    <cellStyle name="Normal 43 2 2 2 9" xfId="32238"/>
    <cellStyle name="Normal 43 2 2 3" xfId="1951"/>
    <cellStyle name="Normal 43 2 2 3 2" xfId="2372"/>
    <cellStyle name="Normal 43 2 2 3 2 2" xfId="3211"/>
    <cellStyle name="Normal 43 2 2 3 2 2 2" xfId="4901"/>
    <cellStyle name="Normal 43 2 2 3 2 2 2 2" xfId="14974"/>
    <cellStyle name="Normal 43 2 2 3 2 2 2 2 2" xfId="45296"/>
    <cellStyle name="Normal 43 2 2 3 2 2 2 2 3" xfId="30072"/>
    <cellStyle name="Normal 43 2 2 3 2 2 2 3" xfId="9954"/>
    <cellStyle name="Normal 43 2 2 3 2 2 2 3 2" xfId="40279"/>
    <cellStyle name="Normal 43 2 2 3 2 2 2 3 3" xfId="25055"/>
    <cellStyle name="Normal 43 2 2 3 2 2 2 4" xfId="35266"/>
    <cellStyle name="Normal 43 2 2 3 2 2 2 5" xfId="20042"/>
    <cellStyle name="Normal 43 2 2 3 2 2 3" xfId="6593"/>
    <cellStyle name="Normal 43 2 2 3 2 2 3 2" xfId="16645"/>
    <cellStyle name="Normal 43 2 2 3 2 2 3 2 2" xfId="46967"/>
    <cellStyle name="Normal 43 2 2 3 2 2 3 2 3" xfId="31743"/>
    <cellStyle name="Normal 43 2 2 3 2 2 3 3" xfId="11625"/>
    <cellStyle name="Normal 43 2 2 3 2 2 3 3 2" xfId="41950"/>
    <cellStyle name="Normal 43 2 2 3 2 2 3 3 3" xfId="26726"/>
    <cellStyle name="Normal 43 2 2 3 2 2 3 4" xfId="36937"/>
    <cellStyle name="Normal 43 2 2 3 2 2 3 5" xfId="21713"/>
    <cellStyle name="Normal 43 2 2 3 2 2 4" xfId="13303"/>
    <cellStyle name="Normal 43 2 2 3 2 2 4 2" xfId="43625"/>
    <cellStyle name="Normal 43 2 2 3 2 2 4 3" xfId="28401"/>
    <cellStyle name="Normal 43 2 2 3 2 2 5" xfId="8282"/>
    <cellStyle name="Normal 43 2 2 3 2 2 5 2" xfId="38608"/>
    <cellStyle name="Normal 43 2 2 3 2 2 5 3" xfId="23384"/>
    <cellStyle name="Normal 43 2 2 3 2 2 6" xfId="33596"/>
    <cellStyle name="Normal 43 2 2 3 2 2 7" xfId="18371"/>
    <cellStyle name="Normal 43 2 2 3 2 3" xfId="4064"/>
    <cellStyle name="Normal 43 2 2 3 2 3 2" xfId="14138"/>
    <cellStyle name="Normal 43 2 2 3 2 3 2 2" xfId="44460"/>
    <cellStyle name="Normal 43 2 2 3 2 3 2 3" xfId="29236"/>
    <cellStyle name="Normal 43 2 2 3 2 3 3" xfId="9118"/>
    <cellStyle name="Normal 43 2 2 3 2 3 3 2" xfId="39443"/>
    <cellStyle name="Normal 43 2 2 3 2 3 3 3" xfId="24219"/>
    <cellStyle name="Normal 43 2 2 3 2 3 4" xfId="34430"/>
    <cellStyle name="Normal 43 2 2 3 2 3 5" xfId="19206"/>
    <cellStyle name="Normal 43 2 2 3 2 4" xfId="5757"/>
    <cellStyle name="Normal 43 2 2 3 2 4 2" xfId="15809"/>
    <cellStyle name="Normal 43 2 2 3 2 4 2 2" xfId="46131"/>
    <cellStyle name="Normal 43 2 2 3 2 4 2 3" xfId="30907"/>
    <cellStyle name="Normal 43 2 2 3 2 4 3" xfId="10789"/>
    <cellStyle name="Normal 43 2 2 3 2 4 3 2" xfId="41114"/>
    <cellStyle name="Normal 43 2 2 3 2 4 3 3" xfId="25890"/>
    <cellStyle name="Normal 43 2 2 3 2 4 4" xfId="36101"/>
    <cellStyle name="Normal 43 2 2 3 2 4 5" xfId="20877"/>
    <cellStyle name="Normal 43 2 2 3 2 5" xfId="12467"/>
    <cellStyle name="Normal 43 2 2 3 2 5 2" xfId="42789"/>
    <cellStyle name="Normal 43 2 2 3 2 5 3" xfId="27565"/>
    <cellStyle name="Normal 43 2 2 3 2 6" xfId="7446"/>
    <cellStyle name="Normal 43 2 2 3 2 6 2" xfId="37772"/>
    <cellStyle name="Normal 43 2 2 3 2 6 3" xfId="22548"/>
    <cellStyle name="Normal 43 2 2 3 2 7" xfId="32760"/>
    <cellStyle name="Normal 43 2 2 3 2 8" xfId="17535"/>
    <cellStyle name="Normal 43 2 2 3 3" xfId="2793"/>
    <cellStyle name="Normal 43 2 2 3 3 2" xfId="4483"/>
    <cellStyle name="Normal 43 2 2 3 3 2 2" xfId="14556"/>
    <cellStyle name="Normal 43 2 2 3 3 2 2 2" xfId="44878"/>
    <cellStyle name="Normal 43 2 2 3 3 2 2 3" xfId="29654"/>
    <cellStyle name="Normal 43 2 2 3 3 2 3" xfId="9536"/>
    <cellStyle name="Normal 43 2 2 3 3 2 3 2" xfId="39861"/>
    <cellStyle name="Normal 43 2 2 3 3 2 3 3" xfId="24637"/>
    <cellStyle name="Normal 43 2 2 3 3 2 4" xfId="34848"/>
    <cellStyle name="Normal 43 2 2 3 3 2 5" xfId="19624"/>
    <cellStyle name="Normal 43 2 2 3 3 3" xfId="6175"/>
    <cellStyle name="Normal 43 2 2 3 3 3 2" xfId="16227"/>
    <cellStyle name="Normal 43 2 2 3 3 3 2 2" xfId="46549"/>
    <cellStyle name="Normal 43 2 2 3 3 3 2 3" xfId="31325"/>
    <cellStyle name="Normal 43 2 2 3 3 3 3" xfId="11207"/>
    <cellStyle name="Normal 43 2 2 3 3 3 3 2" xfId="41532"/>
    <cellStyle name="Normal 43 2 2 3 3 3 3 3" xfId="26308"/>
    <cellStyle name="Normal 43 2 2 3 3 3 4" xfId="36519"/>
    <cellStyle name="Normal 43 2 2 3 3 3 5" xfId="21295"/>
    <cellStyle name="Normal 43 2 2 3 3 4" xfId="12885"/>
    <cellStyle name="Normal 43 2 2 3 3 4 2" xfId="43207"/>
    <cellStyle name="Normal 43 2 2 3 3 4 3" xfId="27983"/>
    <cellStyle name="Normal 43 2 2 3 3 5" xfId="7864"/>
    <cellStyle name="Normal 43 2 2 3 3 5 2" xfId="38190"/>
    <cellStyle name="Normal 43 2 2 3 3 5 3" xfId="22966"/>
    <cellStyle name="Normal 43 2 2 3 3 6" xfId="33178"/>
    <cellStyle name="Normal 43 2 2 3 3 7" xfId="17953"/>
    <cellStyle name="Normal 43 2 2 3 4" xfId="3646"/>
    <cellStyle name="Normal 43 2 2 3 4 2" xfId="13720"/>
    <cellStyle name="Normal 43 2 2 3 4 2 2" xfId="44042"/>
    <cellStyle name="Normal 43 2 2 3 4 2 3" xfId="28818"/>
    <cellStyle name="Normal 43 2 2 3 4 3" xfId="8700"/>
    <cellStyle name="Normal 43 2 2 3 4 3 2" xfId="39025"/>
    <cellStyle name="Normal 43 2 2 3 4 3 3" xfId="23801"/>
    <cellStyle name="Normal 43 2 2 3 4 4" xfId="34012"/>
    <cellStyle name="Normal 43 2 2 3 4 5" xfId="18788"/>
    <cellStyle name="Normal 43 2 2 3 5" xfId="5339"/>
    <cellStyle name="Normal 43 2 2 3 5 2" xfId="15391"/>
    <cellStyle name="Normal 43 2 2 3 5 2 2" xfId="45713"/>
    <cellStyle name="Normal 43 2 2 3 5 2 3" xfId="30489"/>
    <cellStyle name="Normal 43 2 2 3 5 3" xfId="10371"/>
    <cellStyle name="Normal 43 2 2 3 5 3 2" xfId="40696"/>
    <cellStyle name="Normal 43 2 2 3 5 3 3" xfId="25472"/>
    <cellStyle name="Normal 43 2 2 3 5 4" xfId="35683"/>
    <cellStyle name="Normal 43 2 2 3 5 5" xfId="20459"/>
    <cellStyle name="Normal 43 2 2 3 6" xfId="12049"/>
    <cellStyle name="Normal 43 2 2 3 6 2" xfId="42371"/>
    <cellStyle name="Normal 43 2 2 3 6 3" xfId="27147"/>
    <cellStyle name="Normal 43 2 2 3 7" xfId="7028"/>
    <cellStyle name="Normal 43 2 2 3 7 2" xfId="37354"/>
    <cellStyle name="Normal 43 2 2 3 7 3" xfId="22130"/>
    <cellStyle name="Normal 43 2 2 3 8" xfId="32342"/>
    <cellStyle name="Normal 43 2 2 3 9" xfId="17117"/>
    <cellStyle name="Normal 43 2 2 4" xfId="2164"/>
    <cellStyle name="Normal 43 2 2 4 2" xfId="3003"/>
    <cellStyle name="Normal 43 2 2 4 2 2" xfId="4693"/>
    <cellStyle name="Normal 43 2 2 4 2 2 2" xfId="14766"/>
    <cellStyle name="Normal 43 2 2 4 2 2 2 2" xfId="45088"/>
    <cellStyle name="Normal 43 2 2 4 2 2 2 3" xfId="29864"/>
    <cellStyle name="Normal 43 2 2 4 2 2 3" xfId="9746"/>
    <cellStyle name="Normal 43 2 2 4 2 2 3 2" xfId="40071"/>
    <cellStyle name="Normal 43 2 2 4 2 2 3 3" xfId="24847"/>
    <cellStyle name="Normal 43 2 2 4 2 2 4" xfId="35058"/>
    <cellStyle name="Normal 43 2 2 4 2 2 5" xfId="19834"/>
    <cellStyle name="Normal 43 2 2 4 2 3" xfId="6385"/>
    <cellStyle name="Normal 43 2 2 4 2 3 2" xfId="16437"/>
    <cellStyle name="Normal 43 2 2 4 2 3 2 2" xfId="46759"/>
    <cellStyle name="Normal 43 2 2 4 2 3 2 3" xfId="31535"/>
    <cellStyle name="Normal 43 2 2 4 2 3 3" xfId="11417"/>
    <cellStyle name="Normal 43 2 2 4 2 3 3 2" xfId="41742"/>
    <cellStyle name="Normal 43 2 2 4 2 3 3 3" xfId="26518"/>
    <cellStyle name="Normal 43 2 2 4 2 3 4" xfId="36729"/>
    <cellStyle name="Normal 43 2 2 4 2 3 5" xfId="21505"/>
    <cellStyle name="Normal 43 2 2 4 2 4" xfId="13095"/>
    <cellStyle name="Normal 43 2 2 4 2 4 2" xfId="43417"/>
    <cellStyle name="Normal 43 2 2 4 2 4 3" xfId="28193"/>
    <cellStyle name="Normal 43 2 2 4 2 5" xfId="8074"/>
    <cellStyle name="Normal 43 2 2 4 2 5 2" xfId="38400"/>
    <cellStyle name="Normal 43 2 2 4 2 5 3" xfId="23176"/>
    <cellStyle name="Normal 43 2 2 4 2 6" xfId="33388"/>
    <cellStyle name="Normal 43 2 2 4 2 7" xfId="18163"/>
    <cellStyle name="Normal 43 2 2 4 3" xfId="3856"/>
    <cellStyle name="Normal 43 2 2 4 3 2" xfId="13930"/>
    <cellStyle name="Normal 43 2 2 4 3 2 2" xfId="44252"/>
    <cellStyle name="Normal 43 2 2 4 3 2 3" xfId="29028"/>
    <cellStyle name="Normal 43 2 2 4 3 3" xfId="8910"/>
    <cellStyle name="Normal 43 2 2 4 3 3 2" xfId="39235"/>
    <cellStyle name="Normal 43 2 2 4 3 3 3" xfId="24011"/>
    <cellStyle name="Normal 43 2 2 4 3 4" xfId="34222"/>
    <cellStyle name="Normal 43 2 2 4 3 5" xfId="18998"/>
    <cellStyle name="Normal 43 2 2 4 4" xfId="5549"/>
    <cellStyle name="Normal 43 2 2 4 4 2" xfId="15601"/>
    <cellStyle name="Normal 43 2 2 4 4 2 2" xfId="45923"/>
    <cellStyle name="Normal 43 2 2 4 4 2 3" xfId="30699"/>
    <cellStyle name="Normal 43 2 2 4 4 3" xfId="10581"/>
    <cellStyle name="Normal 43 2 2 4 4 3 2" xfId="40906"/>
    <cellStyle name="Normal 43 2 2 4 4 3 3" xfId="25682"/>
    <cellStyle name="Normal 43 2 2 4 4 4" xfId="35893"/>
    <cellStyle name="Normal 43 2 2 4 4 5" xfId="20669"/>
    <cellStyle name="Normal 43 2 2 4 5" xfId="12259"/>
    <cellStyle name="Normal 43 2 2 4 5 2" xfId="42581"/>
    <cellStyle name="Normal 43 2 2 4 5 3" xfId="27357"/>
    <cellStyle name="Normal 43 2 2 4 6" xfId="7238"/>
    <cellStyle name="Normal 43 2 2 4 6 2" xfId="37564"/>
    <cellStyle name="Normal 43 2 2 4 6 3" xfId="22340"/>
    <cellStyle name="Normal 43 2 2 4 7" xfId="32552"/>
    <cellStyle name="Normal 43 2 2 4 8" xfId="17327"/>
    <cellStyle name="Normal 43 2 2 5" xfId="2585"/>
    <cellStyle name="Normal 43 2 2 5 2" xfId="4275"/>
    <cellStyle name="Normal 43 2 2 5 2 2" xfId="14348"/>
    <cellStyle name="Normal 43 2 2 5 2 2 2" xfId="44670"/>
    <cellStyle name="Normal 43 2 2 5 2 2 3" xfId="29446"/>
    <cellStyle name="Normal 43 2 2 5 2 3" xfId="9328"/>
    <cellStyle name="Normal 43 2 2 5 2 3 2" xfId="39653"/>
    <cellStyle name="Normal 43 2 2 5 2 3 3" xfId="24429"/>
    <cellStyle name="Normal 43 2 2 5 2 4" xfId="34640"/>
    <cellStyle name="Normal 43 2 2 5 2 5" xfId="19416"/>
    <cellStyle name="Normal 43 2 2 5 3" xfId="5967"/>
    <cellStyle name="Normal 43 2 2 5 3 2" xfId="16019"/>
    <cellStyle name="Normal 43 2 2 5 3 2 2" xfId="46341"/>
    <cellStyle name="Normal 43 2 2 5 3 2 3" xfId="31117"/>
    <cellStyle name="Normal 43 2 2 5 3 3" xfId="10999"/>
    <cellStyle name="Normal 43 2 2 5 3 3 2" xfId="41324"/>
    <cellStyle name="Normal 43 2 2 5 3 3 3" xfId="26100"/>
    <cellStyle name="Normal 43 2 2 5 3 4" xfId="36311"/>
    <cellStyle name="Normal 43 2 2 5 3 5" xfId="21087"/>
    <cellStyle name="Normal 43 2 2 5 4" xfId="12677"/>
    <cellStyle name="Normal 43 2 2 5 4 2" xfId="42999"/>
    <cellStyle name="Normal 43 2 2 5 4 3" xfId="27775"/>
    <cellStyle name="Normal 43 2 2 5 5" xfId="7656"/>
    <cellStyle name="Normal 43 2 2 5 5 2" xfId="37982"/>
    <cellStyle name="Normal 43 2 2 5 5 3" xfId="22758"/>
    <cellStyle name="Normal 43 2 2 5 6" xfId="32970"/>
    <cellStyle name="Normal 43 2 2 5 7" xfId="17745"/>
    <cellStyle name="Normal 43 2 2 6" xfId="3438"/>
    <cellStyle name="Normal 43 2 2 6 2" xfId="13512"/>
    <cellStyle name="Normal 43 2 2 6 2 2" xfId="43834"/>
    <cellStyle name="Normal 43 2 2 6 2 3" xfId="28610"/>
    <cellStyle name="Normal 43 2 2 6 3" xfId="8492"/>
    <cellStyle name="Normal 43 2 2 6 3 2" xfId="38817"/>
    <cellStyle name="Normal 43 2 2 6 3 3" xfId="23593"/>
    <cellStyle name="Normal 43 2 2 6 4" xfId="33804"/>
    <cellStyle name="Normal 43 2 2 6 5" xfId="18580"/>
    <cellStyle name="Normal 43 2 2 7" xfId="5131"/>
    <cellStyle name="Normal 43 2 2 7 2" xfId="15183"/>
    <cellStyle name="Normal 43 2 2 7 2 2" xfId="45505"/>
    <cellStyle name="Normal 43 2 2 7 2 3" xfId="30281"/>
    <cellStyle name="Normal 43 2 2 7 3" xfId="10163"/>
    <cellStyle name="Normal 43 2 2 7 3 2" xfId="40488"/>
    <cellStyle name="Normal 43 2 2 7 3 3" xfId="25264"/>
    <cellStyle name="Normal 43 2 2 7 4" xfId="35475"/>
    <cellStyle name="Normal 43 2 2 7 5" xfId="20251"/>
    <cellStyle name="Normal 43 2 2 8" xfId="11841"/>
    <cellStyle name="Normal 43 2 2 8 2" xfId="42163"/>
    <cellStyle name="Normal 43 2 2 8 3" xfId="26939"/>
    <cellStyle name="Normal 43 2 2 9" xfId="6820"/>
    <cellStyle name="Normal 43 2 2 9 2" xfId="37146"/>
    <cellStyle name="Normal 43 2 2 9 3" xfId="21922"/>
    <cellStyle name="Normal 43 2 3" xfId="1784"/>
    <cellStyle name="Normal 43 2 3 10" xfId="16961"/>
    <cellStyle name="Normal 43 2 3 2" xfId="2003"/>
    <cellStyle name="Normal 43 2 3 2 2" xfId="2424"/>
    <cellStyle name="Normal 43 2 3 2 2 2" xfId="3263"/>
    <cellStyle name="Normal 43 2 3 2 2 2 2" xfId="4953"/>
    <cellStyle name="Normal 43 2 3 2 2 2 2 2" xfId="15026"/>
    <cellStyle name="Normal 43 2 3 2 2 2 2 2 2" xfId="45348"/>
    <cellStyle name="Normal 43 2 3 2 2 2 2 2 3" xfId="30124"/>
    <cellStyle name="Normal 43 2 3 2 2 2 2 3" xfId="10006"/>
    <cellStyle name="Normal 43 2 3 2 2 2 2 3 2" xfId="40331"/>
    <cellStyle name="Normal 43 2 3 2 2 2 2 3 3" xfId="25107"/>
    <cellStyle name="Normal 43 2 3 2 2 2 2 4" xfId="35318"/>
    <cellStyle name="Normal 43 2 3 2 2 2 2 5" xfId="20094"/>
    <cellStyle name="Normal 43 2 3 2 2 2 3" xfId="6645"/>
    <cellStyle name="Normal 43 2 3 2 2 2 3 2" xfId="16697"/>
    <cellStyle name="Normal 43 2 3 2 2 2 3 2 2" xfId="47019"/>
    <cellStyle name="Normal 43 2 3 2 2 2 3 2 3" xfId="31795"/>
    <cellStyle name="Normal 43 2 3 2 2 2 3 3" xfId="11677"/>
    <cellStyle name="Normal 43 2 3 2 2 2 3 3 2" xfId="42002"/>
    <cellStyle name="Normal 43 2 3 2 2 2 3 3 3" xfId="26778"/>
    <cellStyle name="Normal 43 2 3 2 2 2 3 4" xfId="36989"/>
    <cellStyle name="Normal 43 2 3 2 2 2 3 5" xfId="21765"/>
    <cellStyle name="Normal 43 2 3 2 2 2 4" xfId="13355"/>
    <cellStyle name="Normal 43 2 3 2 2 2 4 2" xfId="43677"/>
    <cellStyle name="Normal 43 2 3 2 2 2 4 3" xfId="28453"/>
    <cellStyle name="Normal 43 2 3 2 2 2 5" xfId="8334"/>
    <cellStyle name="Normal 43 2 3 2 2 2 5 2" xfId="38660"/>
    <cellStyle name="Normal 43 2 3 2 2 2 5 3" xfId="23436"/>
    <cellStyle name="Normal 43 2 3 2 2 2 6" xfId="33648"/>
    <cellStyle name="Normal 43 2 3 2 2 2 7" xfId="18423"/>
    <cellStyle name="Normal 43 2 3 2 2 3" xfId="4116"/>
    <cellStyle name="Normal 43 2 3 2 2 3 2" xfId="14190"/>
    <cellStyle name="Normal 43 2 3 2 2 3 2 2" xfId="44512"/>
    <cellStyle name="Normal 43 2 3 2 2 3 2 3" xfId="29288"/>
    <cellStyle name="Normal 43 2 3 2 2 3 3" xfId="9170"/>
    <cellStyle name="Normal 43 2 3 2 2 3 3 2" xfId="39495"/>
    <cellStyle name="Normal 43 2 3 2 2 3 3 3" xfId="24271"/>
    <cellStyle name="Normal 43 2 3 2 2 3 4" xfId="34482"/>
    <cellStyle name="Normal 43 2 3 2 2 3 5" xfId="19258"/>
    <cellStyle name="Normal 43 2 3 2 2 4" xfId="5809"/>
    <cellStyle name="Normal 43 2 3 2 2 4 2" xfId="15861"/>
    <cellStyle name="Normal 43 2 3 2 2 4 2 2" xfId="46183"/>
    <cellStyle name="Normal 43 2 3 2 2 4 2 3" xfId="30959"/>
    <cellStyle name="Normal 43 2 3 2 2 4 3" xfId="10841"/>
    <cellStyle name="Normal 43 2 3 2 2 4 3 2" xfId="41166"/>
    <cellStyle name="Normal 43 2 3 2 2 4 3 3" xfId="25942"/>
    <cellStyle name="Normal 43 2 3 2 2 4 4" xfId="36153"/>
    <cellStyle name="Normal 43 2 3 2 2 4 5" xfId="20929"/>
    <cellStyle name="Normal 43 2 3 2 2 5" xfId="12519"/>
    <cellStyle name="Normal 43 2 3 2 2 5 2" xfId="42841"/>
    <cellStyle name="Normal 43 2 3 2 2 5 3" xfId="27617"/>
    <cellStyle name="Normal 43 2 3 2 2 6" xfId="7498"/>
    <cellStyle name="Normal 43 2 3 2 2 6 2" xfId="37824"/>
    <cellStyle name="Normal 43 2 3 2 2 6 3" xfId="22600"/>
    <cellStyle name="Normal 43 2 3 2 2 7" xfId="32812"/>
    <cellStyle name="Normal 43 2 3 2 2 8" xfId="17587"/>
    <cellStyle name="Normal 43 2 3 2 3" xfId="2845"/>
    <cellStyle name="Normal 43 2 3 2 3 2" xfId="4535"/>
    <cellStyle name="Normal 43 2 3 2 3 2 2" xfId="14608"/>
    <cellStyle name="Normal 43 2 3 2 3 2 2 2" xfId="44930"/>
    <cellStyle name="Normal 43 2 3 2 3 2 2 3" xfId="29706"/>
    <cellStyle name="Normal 43 2 3 2 3 2 3" xfId="9588"/>
    <cellStyle name="Normal 43 2 3 2 3 2 3 2" xfId="39913"/>
    <cellStyle name="Normal 43 2 3 2 3 2 3 3" xfId="24689"/>
    <cellStyle name="Normal 43 2 3 2 3 2 4" xfId="34900"/>
    <cellStyle name="Normal 43 2 3 2 3 2 5" xfId="19676"/>
    <cellStyle name="Normal 43 2 3 2 3 3" xfId="6227"/>
    <cellStyle name="Normal 43 2 3 2 3 3 2" xfId="16279"/>
    <cellStyle name="Normal 43 2 3 2 3 3 2 2" xfId="46601"/>
    <cellStyle name="Normal 43 2 3 2 3 3 2 3" xfId="31377"/>
    <cellStyle name="Normal 43 2 3 2 3 3 3" xfId="11259"/>
    <cellStyle name="Normal 43 2 3 2 3 3 3 2" xfId="41584"/>
    <cellStyle name="Normal 43 2 3 2 3 3 3 3" xfId="26360"/>
    <cellStyle name="Normal 43 2 3 2 3 3 4" xfId="36571"/>
    <cellStyle name="Normal 43 2 3 2 3 3 5" xfId="21347"/>
    <cellStyle name="Normal 43 2 3 2 3 4" xfId="12937"/>
    <cellStyle name="Normal 43 2 3 2 3 4 2" xfId="43259"/>
    <cellStyle name="Normal 43 2 3 2 3 4 3" xfId="28035"/>
    <cellStyle name="Normal 43 2 3 2 3 5" xfId="7916"/>
    <cellStyle name="Normal 43 2 3 2 3 5 2" xfId="38242"/>
    <cellStyle name="Normal 43 2 3 2 3 5 3" xfId="23018"/>
    <cellStyle name="Normal 43 2 3 2 3 6" xfId="33230"/>
    <cellStyle name="Normal 43 2 3 2 3 7" xfId="18005"/>
    <cellStyle name="Normal 43 2 3 2 4" xfId="3698"/>
    <cellStyle name="Normal 43 2 3 2 4 2" xfId="13772"/>
    <cellStyle name="Normal 43 2 3 2 4 2 2" xfId="44094"/>
    <cellStyle name="Normal 43 2 3 2 4 2 3" xfId="28870"/>
    <cellStyle name="Normal 43 2 3 2 4 3" xfId="8752"/>
    <cellStyle name="Normal 43 2 3 2 4 3 2" xfId="39077"/>
    <cellStyle name="Normal 43 2 3 2 4 3 3" xfId="23853"/>
    <cellStyle name="Normal 43 2 3 2 4 4" xfId="34064"/>
    <cellStyle name="Normal 43 2 3 2 4 5" xfId="18840"/>
    <cellStyle name="Normal 43 2 3 2 5" xfId="5391"/>
    <cellStyle name="Normal 43 2 3 2 5 2" xfId="15443"/>
    <cellStyle name="Normal 43 2 3 2 5 2 2" xfId="45765"/>
    <cellStyle name="Normal 43 2 3 2 5 2 3" xfId="30541"/>
    <cellStyle name="Normal 43 2 3 2 5 3" xfId="10423"/>
    <cellStyle name="Normal 43 2 3 2 5 3 2" xfId="40748"/>
    <cellStyle name="Normal 43 2 3 2 5 3 3" xfId="25524"/>
    <cellStyle name="Normal 43 2 3 2 5 4" xfId="35735"/>
    <cellStyle name="Normal 43 2 3 2 5 5" xfId="20511"/>
    <cellStyle name="Normal 43 2 3 2 6" xfId="12101"/>
    <cellStyle name="Normal 43 2 3 2 6 2" xfId="42423"/>
    <cellStyle name="Normal 43 2 3 2 6 3" xfId="27199"/>
    <cellStyle name="Normal 43 2 3 2 7" xfId="7080"/>
    <cellStyle name="Normal 43 2 3 2 7 2" xfId="37406"/>
    <cellStyle name="Normal 43 2 3 2 7 3" xfId="22182"/>
    <cellStyle name="Normal 43 2 3 2 8" xfId="32394"/>
    <cellStyle name="Normal 43 2 3 2 9" xfId="17169"/>
    <cellStyle name="Normal 43 2 3 3" xfId="2216"/>
    <cellStyle name="Normal 43 2 3 3 2" xfId="3055"/>
    <cellStyle name="Normal 43 2 3 3 2 2" xfId="4745"/>
    <cellStyle name="Normal 43 2 3 3 2 2 2" xfId="14818"/>
    <cellStyle name="Normal 43 2 3 3 2 2 2 2" xfId="45140"/>
    <cellStyle name="Normal 43 2 3 3 2 2 2 3" xfId="29916"/>
    <cellStyle name="Normal 43 2 3 3 2 2 3" xfId="9798"/>
    <cellStyle name="Normal 43 2 3 3 2 2 3 2" xfId="40123"/>
    <cellStyle name="Normal 43 2 3 3 2 2 3 3" xfId="24899"/>
    <cellStyle name="Normal 43 2 3 3 2 2 4" xfId="35110"/>
    <cellStyle name="Normal 43 2 3 3 2 2 5" xfId="19886"/>
    <cellStyle name="Normal 43 2 3 3 2 3" xfId="6437"/>
    <cellStyle name="Normal 43 2 3 3 2 3 2" xfId="16489"/>
    <cellStyle name="Normal 43 2 3 3 2 3 2 2" xfId="46811"/>
    <cellStyle name="Normal 43 2 3 3 2 3 2 3" xfId="31587"/>
    <cellStyle name="Normal 43 2 3 3 2 3 3" xfId="11469"/>
    <cellStyle name="Normal 43 2 3 3 2 3 3 2" xfId="41794"/>
    <cellStyle name="Normal 43 2 3 3 2 3 3 3" xfId="26570"/>
    <cellStyle name="Normal 43 2 3 3 2 3 4" xfId="36781"/>
    <cellStyle name="Normal 43 2 3 3 2 3 5" xfId="21557"/>
    <cellStyle name="Normal 43 2 3 3 2 4" xfId="13147"/>
    <cellStyle name="Normal 43 2 3 3 2 4 2" xfId="43469"/>
    <cellStyle name="Normal 43 2 3 3 2 4 3" xfId="28245"/>
    <cellStyle name="Normal 43 2 3 3 2 5" xfId="8126"/>
    <cellStyle name="Normal 43 2 3 3 2 5 2" xfId="38452"/>
    <cellStyle name="Normal 43 2 3 3 2 5 3" xfId="23228"/>
    <cellStyle name="Normal 43 2 3 3 2 6" xfId="33440"/>
    <cellStyle name="Normal 43 2 3 3 2 7" xfId="18215"/>
    <cellStyle name="Normal 43 2 3 3 3" xfId="3908"/>
    <cellStyle name="Normal 43 2 3 3 3 2" xfId="13982"/>
    <cellStyle name="Normal 43 2 3 3 3 2 2" xfId="44304"/>
    <cellStyle name="Normal 43 2 3 3 3 2 3" xfId="29080"/>
    <cellStyle name="Normal 43 2 3 3 3 3" xfId="8962"/>
    <cellStyle name="Normal 43 2 3 3 3 3 2" xfId="39287"/>
    <cellStyle name="Normal 43 2 3 3 3 3 3" xfId="24063"/>
    <cellStyle name="Normal 43 2 3 3 3 4" xfId="34274"/>
    <cellStyle name="Normal 43 2 3 3 3 5" xfId="19050"/>
    <cellStyle name="Normal 43 2 3 3 4" xfId="5601"/>
    <cellStyle name="Normal 43 2 3 3 4 2" xfId="15653"/>
    <cellStyle name="Normal 43 2 3 3 4 2 2" xfId="45975"/>
    <cellStyle name="Normal 43 2 3 3 4 2 3" xfId="30751"/>
    <cellStyle name="Normal 43 2 3 3 4 3" xfId="10633"/>
    <cellStyle name="Normal 43 2 3 3 4 3 2" xfId="40958"/>
    <cellStyle name="Normal 43 2 3 3 4 3 3" xfId="25734"/>
    <cellStyle name="Normal 43 2 3 3 4 4" xfId="35945"/>
    <cellStyle name="Normal 43 2 3 3 4 5" xfId="20721"/>
    <cellStyle name="Normal 43 2 3 3 5" xfId="12311"/>
    <cellStyle name="Normal 43 2 3 3 5 2" xfId="42633"/>
    <cellStyle name="Normal 43 2 3 3 5 3" xfId="27409"/>
    <cellStyle name="Normal 43 2 3 3 6" xfId="7290"/>
    <cellStyle name="Normal 43 2 3 3 6 2" xfId="37616"/>
    <cellStyle name="Normal 43 2 3 3 6 3" xfId="22392"/>
    <cellStyle name="Normal 43 2 3 3 7" xfId="32604"/>
    <cellStyle name="Normal 43 2 3 3 8" xfId="17379"/>
    <cellStyle name="Normal 43 2 3 4" xfId="2637"/>
    <cellStyle name="Normal 43 2 3 4 2" xfId="4327"/>
    <cellStyle name="Normal 43 2 3 4 2 2" xfId="14400"/>
    <cellStyle name="Normal 43 2 3 4 2 2 2" xfId="44722"/>
    <cellStyle name="Normal 43 2 3 4 2 2 3" xfId="29498"/>
    <cellStyle name="Normal 43 2 3 4 2 3" xfId="9380"/>
    <cellStyle name="Normal 43 2 3 4 2 3 2" xfId="39705"/>
    <cellStyle name="Normal 43 2 3 4 2 3 3" xfId="24481"/>
    <cellStyle name="Normal 43 2 3 4 2 4" xfId="34692"/>
    <cellStyle name="Normal 43 2 3 4 2 5" xfId="19468"/>
    <cellStyle name="Normal 43 2 3 4 3" xfId="6019"/>
    <cellStyle name="Normal 43 2 3 4 3 2" xfId="16071"/>
    <cellStyle name="Normal 43 2 3 4 3 2 2" xfId="46393"/>
    <cellStyle name="Normal 43 2 3 4 3 2 3" xfId="31169"/>
    <cellStyle name="Normal 43 2 3 4 3 3" xfId="11051"/>
    <cellStyle name="Normal 43 2 3 4 3 3 2" xfId="41376"/>
    <cellStyle name="Normal 43 2 3 4 3 3 3" xfId="26152"/>
    <cellStyle name="Normal 43 2 3 4 3 4" xfId="36363"/>
    <cellStyle name="Normal 43 2 3 4 3 5" xfId="21139"/>
    <cellStyle name="Normal 43 2 3 4 4" xfId="12729"/>
    <cellStyle name="Normal 43 2 3 4 4 2" xfId="43051"/>
    <cellStyle name="Normal 43 2 3 4 4 3" xfId="27827"/>
    <cellStyle name="Normal 43 2 3 4 5" xfId="7708"/>
    <cellStyle name="Normal 43 2 3 4 5 2" xfId="38034"/>
    <cellStyle name="Normal 43 2 3 4 5 3" xfId="22810"/>
    <cellStyle name="Normal 43 2 3 4 6" xfId="33022"/>
    <cellStyle name="Normal 43 2 3 4 7" xfId="17797"/>
    <cellStyle name="Normal 43 2 3 5" xfId="3490"/>
    <cellStyle name="Normal 43 2 3 5 2" xfId="13564"/>
    <cellStyle name="Normal 43 2 3 5 2 2" xfId="43886"/>
    <cellStyle name="Normal 43 2 3 5 2 3" xfId="28662"/>
    <cellStyle name="Normal 43 2 3 5 3" xfId="8544"/>
    <cellStyle name="Normal 43 2 3 5 3 2" xfId="38869"/>
    <cellStyle name="Normal 43 2 3 5 3 3" xfId="23645"/>
    <cellStyle name="Normal 43 2 3 5 4" xfId="33856"/>
    <cellStyle name="Normal 43 2 3 5 5" xfId="18632"/>
    <cellStyle name="Normal 43 2 3 6" xfId="5183"/>
    <cellStyle name="Normal 43 2 3 6 2" xfId="15235"/>
    <cellStyle name="Normal 43 2 3 6 2 2" xfId="45557"/>
    <cellStyle name="Normal 43 2 3 6 2 3" xfId="30333"/>
    <cellStyle name="Normal 43 2 3 6 3" xfId="10215"/>
    <cellStyle name="Normal 43 2 3 6 3 2" xfId="40540"/>
    <cellStyle name="Normal 43 2 3 6 3 3" xfId="25316"/>
    <cellStyle name="Normal 43 2 3 6 4" xfId="35527"/>
    <cellStyle name="Normal 43 2 3 6 5" xfId="20303"/>
    <cellStyle name="Normal 43 2 3 7" xfId="11893"/>
    <cellStyle name="Normal 43 2 3 7 2" xfId="42215"/>
    <cellStyle name="Normal 43 2 3 7 3" xfId="26991"/>
    <cellStyle name="Normal 43 2 3 8" xfId="6872"/>
    <cellStyle name="Normal 43 2 3 8 2" xfId="37198"/>
    <cellStyle name="Normal 43 2 3 8 3" xfId="21974"/>
    <cellStyle name="Normal 43 2 3 9" xfId="32187"/>
    <cellStyle name="Normal 43 2 4" xfId="1897"/>
    <cellStyle name="Normal 43 2 4 2" xfId="2320"/>
    <cellStyle name="Normal 43 2 4 2 2" xfId="3159"/>
    <cellStyle name="Normal 43 2 4 2 2 2" xfId="4849"/>
    <cellStyle name="Normal 43 2 4 2 2 2 2" xfId="14922"/>
    <cellStyle name="Normal 43 2 4 2 2 2 2 2" xfId="45244"/>
    <cellStyle name="Normal 43 2 4 2 2 2 2 3" xfId="30020"/>
    <cellStyle name="Normal 43 2 4 2 2 2 3" xfId="9902"/>
    <cellStyle name="Normal 43 2 4 2 2 2 3 2" xfId="40227"/>
    <cellStyle name="Normal 43 2 4 2 2 2 3 3" xfId="25003"/>
    <cellStyle name="Normal 43 2 4 2 2 2 4" xfId="35214"/>
    <cellStyle name="Normal 43 2 4 2 2 2 5" xfId="19990"/>
    <cellStyle name="Normal 43 2 4 2 2 3" xfId="6541"/>
    <cellStyle name="Normal 43 2 4 2 2 3 2" xfId="16593"/>
    <cellStyle name="Normal 43 2 4 2 2 3 2 2" xfId="46915"/>
    <cellStyle name="Normal 43 2 4 2 2 3 2 3" xfId="31691"/>
    <cellStyle name="Normal 43 2 4 2 2 3 3" xfId="11573"/>
    <cellStyle name="Normal 43 2 4 2 2 3 3 2" xfId="41898"/>
    <cellStyle name="Normal 43 2 4 2 2 3 3 3" xfId="26674"/>
    <cellStyle name="Normal 43 2 4 2 2 3 4" xfId="36885"/>
    <cellStyle name="Normal 43 2 4 2 2 3 5" xfId="21661"/>
    <cellStyle name="Normal 43 2 4 2 2 4" xfId="13251"/>
    <cellStyle name="Normal 43 2 4 2 2 4 2" xfId="43573"/>
    <cellStyle name="Normal 43 2 4 2 2 4 3" xfId="28349"/>
    <cellStyle name="Normal 43 2 4 2 2 5" xfId="8230"/>
    <cellStyle name="Normal 43 2 4 2 2 5 2" xfId="38556"/>
    <cellStyle name="Normal 43 2 4 2 2 5 3" xfId="23332"/>
    <cellStyle name="Normal 43 2 4 2 2 6" xfId="33544"/>
    <cellStyle name="Normal 43 2 4 2 2 7" xfId="18319"/>
    <cellStyle name="Normal 43 2 4 2 3" xfId="4012"/>
    <cellStyle name="Normal 43 2 4 2 3 2" xfId="14086"/>
    <cellStyle name="Normal 43 2 4 2 3 2 2" xfId="44408"/>
    <cellStyle name="Normal 43 2 4 2 3 2 3" xfId="29184"/>
    <cellStyle name="Normal 43 2 4 2 3 3" xfId="9066"/>
    <cellStyle name="Normal 43 2 4 2 3 3 2" xfId="39391"/>
    <cellStyle name="Normal 43 2 4 2 3 3 3" xfId="24167"/>
    <cellStyle name="Normal 43 2 4 2 3 4" xfId="34378"/>
    <cellStyle name="Normal 43 2 4 2 3 5" xfId="19154"/>
    <cellStyle name="Normal 43 2 4 2 4" xfId="5705"/>
    <cellStyle name="Normal 43 2 4 2 4 2" xfId="15757"/>
    <cellStyle name="Normal 43 2 4 2 4 2 2" xfId="46079"/>
    <cellStyle name="Normal 43 2 4 2 4 2 3" xfId="30855"/>
    <cellStyle name="Normal 43 2 4 2 4 3" xfId="10737"/>
    <cellStyle name="Normal 43 2 4 2 4 3 2" xfId="41062"/>
    <cellStyle name="Normal 43 2 4 2 4 3 3" xfId="25838"/>
    <cellStyle name="Normal 43 2 4 2 4 4" xfId="36049"/>
    <cellStyle name="Normal 43 2 4 2 4 5" xfId="20825"/>
    <cellStyle name="Normal 43 2 4 2 5" xfId="12415"/>
    <cellStyle name="Normal 43 2 4 2 5 2" xfId="42737"/>
    <cellStyle name="Normal 43 2 4 2 5 3" xfId="27513"/>
    <cellStyle name="Normal 43 2 4 2 6" xfId="7394"/>
    <cellStyle name="Normal 43 2 4 2 6 2" xfId="37720"/>
    <cellStyle name="Normal 43 2 4 2 6 3" xfId="22496"/>
    <cellStyle name="Normal 43 2 4 2 7" xfId="32708"/>
    <cellStyle name="Normal 43 2 4 2 8" xfId="17483"/>
    <cellStyle name="Normal 43 2 4 3" xfId="2741"/>
    <cellStyle name="Normal 43 2 4 3 2" xfId="4431"/>
    <cellStyle name="Normal 43 2 4 3 2 2" xfId="14504"/>
    <cellStyle name="Normal 43 2 4 3 2 2 2" xfId="44826"/>
    <cellStyle name="Normal 43 2 4 3 2 2 3" xfId="29602"/>
    <cellStyle name="Normal 43 2 4 3 2 3" xfId="9484"/>
    <cellStyle name="Normal 43 2 4 3 2 3 2" xfId="39809"/>
    <cellStyle name="Normal 43 2 4 3 2 3 3" xfId="24585"/>
    <cellStyle name="Normal 43 2 4 3 2 4" xfId="34796"/>
    <cellStyle name="Normal 43 2 4 3 2 5" xfId="19572"/>
    <cellStyle name="Normal 43 2 4 3 3" xfId="6123"/>
    <cellStyle name="Normal 43 2 4 3 3 2" xfId="16175"/>
    <cellStyle name="Normal 43 2 4 3 3 2 2" xfId="46497"/>
    <cellStyle name="Normal 43 2 4 3 3 2 3" xfId="31273"/>
    <cellStyle name="Normal 43 2 4 3 3 3" xfId="11155"/>
    <cellStyle name="Normal 43 2 4 3 3 3 2" xfId="41480"/>
    <cellStyle name="Normal 43 2 4 3 3 3 3" xfId="26256"/>
    <cellStyle name="Normal 43 2 4 3 3 4" xfId="36467"/>
    <cellStyle name="Normal 43 2 4 3 3 5" xfId="21243"/>
    <cellStyle name="Normal 43 2 4 3 4" xfId="12833"/>
    <cellStyle name="Normal 43 2 4 3 4 2" xfId="43155"/>
    <cellStyle name="Normal 43 2 4 3 4 3" xfId="27931"/>
    <cellStyle name="Normal 43 2 4 3 5" xfId="7812"/>
    <cellStyle name="Normal 43 2 4 3 5 2" xfId="38138"/>
    <cellStyle name="Normal 43 2 4 3 5 3" xfId="22914"/>
    <cellStyle name="Normal 43 2 4 3 6" xfId="33126"/>
    <cellStyle name="Normal 43 2 4 3 7" xfId="17901"/>
    <cellStyle name="Normal 43 2 4 4" xfId="3594"/>
    <cellStyle name="Normal 43 2 4 4 2" xfId="13668"/>
    <cellStyle name="Normal 43 2 4 4 2 2" xfId="43990"/>
    <cellStyle name="Normal 43 2 4 4 2 3" xfId="28766"/>
    <cellStyle name="Normal 43 2 4 4 3" xfId="8648"/>
    <cellStyle name="Normal 43 2 4 4 3 2" xfId="38973"/>
    <cellStyle name="Normal 43 2 4 4 3 3" xfId="23749"/>
    <cellStyle name="Normal 43 2 4 4 4" xfId="33960"/>
    <cellStyle name="Normal 43 2 4 4 5" xfId="18736"/>
    <cellStyle name="Normal 43 2 4 5" xfId="5287"/>
    <cellStyle name="Normal 43 2 4 5 2" xfId="15339"/>
    <cellStyle name="Normal 43 2 4 5 2 2" xfId="45661"/>
    <cellStyle name="Normal 43 2 4 5 2 3" xfId="30437"/>
    <cellStyle name="Normal 43 2 4 5 3" xfId="10319"/>
    <cellStyle name="Normal 43 2 4 5 3 2" xfId="40644"/>
    <cellStyle name="Normal 43 2 4 5 3 3" xfId="25420"/>
    <cellStyle name="Normal 43 2 4 5 4" xfId="35631"/>
    <cellStyle name="Normal 43 2 4 5 5" xfId="20407"/>
    <cellStyle name="Normal 43 2 4 6" xfId="11997"/>
    <cellStyle name="Normal 43 2 4 6 2" xfId="42319"/>
    <cellStyle name="Normal 43 2 4 6 3" xfId="27095"/>
    <cellStyle name="Normal 43 2 4 7" xfId="6976"/>
    <cellStyle name="Normal 43 2 4 7 2" xfId="37302"/>
    <cellStyle name="Normal 43 2 4 7 3" xfId="22078"/>
    <cellStyle name="Normal 43 2 4 8" xfId="32290"/>
    <cellStyle name="Normal 43 2 4 9" xfId="17065"/>
    <cellStyle name="Normal 43 2 5" xfId="2110"/>
    <cellStyle name="Normal 43 2 5 2" xfId="2951"/>
    <cellStyle name="Normal 43 2 5 2 2" xfId="4641"/>
    <cellStyle name="Normal 43 2 5 2 2 2" xfId="14714"/>
    <cellStyle name="Normal 43 2 5 2 2 2 2" xfId="45036"/>
    <cellStyle name="Normal 43 2 5 2 2 2 3" xfId="29812"/>
    <cellStyle name="Normal 43 2 5 2 2 3" xfId="9694"/>
    <cellStyle name="Normal 43 2 5 2 2 3 2" xfId="40019"/>
    <cellStyle name="Normal 43 2 5 2 2 3 3" xfId="24795"/>
    <cellStyle name="Normal 43 2 5 2 2 4" xfId="35006"/>
    <cellStyle name="Normal 43 2 5 2 2 5" xfId="19782"/>
    <cellStyle name="Normal 43 2 5 2 3" xfId="6333"/>
    <cellStyle name="Normal 43 2 5 2 3 2" xfId="16385"/>
    <cellStyle name="Normal 43 2 5 2 3 2 2" xfId="46707"/>
    <cellStyle name="Normal 43 2 5 2 3 2 3" xfId="31483"/>
    <cellStyle name="Normal 43 2 5 2 3 3" xfId="11365"/>
    <cellStyle name="Normal 43 2 5 2 3 3 2" xfId="41690"/>
    <cellStyle name="Normal 43 2 5 2 3 3 3" xfId="26466"/>
    <cellStyle name="Normal 43 2 5 2 3 4" xfId="36677"/>
    <cellStyle name="Normal 43 2 5 2 3 5" xfId="21453"/>
    <cellStyle name="Normal 43 2 5 2 4" xfId="13043"/>
    <cellStyle name="Normal 43 2 5 2 4 2" xfId="43365"/>
    <cellStyle name="Normal 43 2 5 2 4 3" xfId="28141"/>
    <cellStyle name="Normal 43 2 5 2 5" xfId="8022"/>
    <cellStyle name="Normal 43 2 5 2 5 2" xfId="38348"/>
    <cellStyle name="Normal 43 2 5 2 5 3" xfId="23124"/>
    <cellStyle name="Normal 43 2 5 2 6" xfId="33336"/>
    <cellStyle name="Normal 43 2 5 2 7" xfId="18111"/>
    <cellStyle name="Normal 43 2 5 3" xfId="3804"/>
    <cellStyle name="Normal 43 2 5 3 2" xfId="13878"/>
    <cellStyle name="Normal 43 2 5 3 2 2" xfId="44200"/>
    <cellStyle name="Normal 43 2 5 3 2 3" xfId="28976"/>
    <cellStyle name="Normal 43 2 5 3 3" xfId="8858"/>
    <cellStyle name="Normal 43 2 5 3 3 2" xfId="39183"/>
    <cellStyle name="Normal 43 2 5 3 3 3" xfId="23959"/>
    <cellStyle name="Normal 43 2 5 3 4" xfId="34170"/>
    <cellStyle name="Normal 43 2 5 3 5" xfId="18946"/>
    <cellStyle name="Normal 43 2 5 4" xfId="5497"/>
    <cellStyle name="Normal 43 2 5 4 2" xfId="15549"/>
    <cellStyle name="Normal 43 2 5 4 2 2" xfId="45871"/>
    <cellStyle name="Normal 43 2 5 4 2 3" xfId="30647"/>
    <cellStyle name="Normal 43 2 5 4 3" xfId="10529"/>
    <cellStyle name="Normal 43 2 5 4 3 2" xfId="40854"/>
    <cellStyle name="Normal 43 2 5 4 3 3" xfId="25630"/>
    <cellStyle name="Normal 43 2 5 4 4" xfId="35841"/>
    <cellStyle name="Normal 43 2 5 4 5" xfId="20617"/>
    <cellStyle name="Normal 43 2 5 5" xfId="12207"/>
    <cellStyle name="Normal 43 2 5 5 2" xfId="42529"/>
    <cellStyle name="Normal 43 2 5 5 3" xfId="27305"/>
    <cellStyle name="Normal 43 2 5 6" xfId="7186"/>
    <cellStyle name="Normal 43 2 5 6 2" xfId="37512"/>
    <cellStyle name="Normal 43 2 5 6 3" xfId="22288"/>
    <cellStyle name="Normal 43 2 5 7" xfId="32500"/>
    <cellStyle name="Normal 43 2 5 8" xfId="17275"/>
    <cellStyle name="Normal 43 2 6" xfId="2531"/>
    <cellStyle name="Normal 43 2 6 2" xfId="4223"/>
    <cellStyle name="Normal 43 2 6 2 2" xfId="14296"/>
    <cellStyle name="Normal 43 2 6 2 2 2" xfId="44618"/>
    <cellStyle name="Normal 43 2 6 2 2 3" xfId="29394"/>
    <cellStyle name="Normal 43 2 6 2 3" xfId="9276"/>
    <cellStyle name="Normal 43 2 6 2 3 2" xfId="39601"/>
    <cellStyle name="Normal 43 2 6 2 3 3" xfId="24377"/>
    <cellStyle name="Normal 43 2 6 2 4" xfId="34588"/>
    <cellStyle name="Normal 43 2 6 2 5" xfId="19364"/>
    <cellStyle name="Normal 43 2 6 3" xfId="5915"/>
    <cellStyle name="Normal 43 2 6 3 2" xfId="15967"/>
    <cellStyle name="Normal 43 2 6 3 2 2" xfId="46289"/>
    <cellStyle name="Normal 43 2 6 3 2 3" xfId="31065"/>
    <cellStyle name="Normal 43 2 6 3 3" xfId="10947"/>
    <cellStyle name="Normal 43 2 6 3 3 2" xfId="41272"/>
    <cellStyle name="Normal 43 2 6 3 3 3" xfId="26048"/>
    <cellStyle name="Normal 43 2 6 3 4" xfId="36259"/>
    <cellStyle name="Normal 43 2 6 3 5" xfId="21035"/>
    <cellStyle name="Normal 43 2 6 4" xfId="12625"/>
    <cellStyle name="Normal 43 2 6 4 2" xfId="42947"/>
    <cellStyle name="Normal 43 2 6 4 3" xfId="27723"/>
    <cellStyle name="Normal 43 2 6 5" xfId="7604"/>
    <cellStyle name="Normal 43 2 6 5 2" xfId="37930"/>
    <cellStyle name="Normal 43 2 6 5 3" xfId="22706"/>
    <cellStyle name="Normal 43 2 6 6" xfId="32918"/>
    <cellStyle name="Normal 43 2 6 7" xfId="17693"/>
    <cellStyle name="Normal 43 2 7" xfId="3382"/>
    <cellStyle name="Normal 43 2 7 2" xfId="13460"/>
    <cellStyle name="Normal 43 2 7 2 2" xfId="43782"/>
    <cellStyle name="Normal 43 2 7 2 3" xfId="28558"/>
    <cellStyle name="Normal 43 2 7 3" xfId="8440"/>
    <cellStyle name="Normal 43 2 7 3 2" xfId="38765"/>
    <cellStyle name="Normal 43 2 7 3 3" xfId="23541"/>
    <cellStyle name="Normal 43 2 7 4" xfId="33752"/>
    <cellStyle name="Normal 43 2 7 5" xfId="18528"/>
    <cellStyle name="Normal 43 2 8" xfId="5076"/>
    <cellStyle name="Normal 43 2 8 2" xfId="15131"/>
    <cellStyle name="Normal 43 2 8 2 2" xfId="45453"/>
    <cellStyle name="Normal 43 2 8 2 3" xfId="30229"/>
    <cellStyle name="Normal 43 2 8 3" xfId="10111"/>
    <cellStyle name="Normal 43 2 8 3 2" xfId="40436"/>
    <cellStyle name="Normal 43 2 8 3 3" xfId="25212"/>
    <cellStyle name="Normal 43 2 8 4" xfId="35423"/>
    <cellStyle name="Normal 43 2 8 5" xfId="20199"/>
    <cellStyle name="Normal 43 2 9" xfId="11787"/>
    <cellStyle name="Normal 43 2 9 2" xfId="42111"/>
    <cellStyle name="Normal 43 2 9 3" xfId="26887"/>
    <cellStyle name="Normal 43 3" xfId="47294"/>
    <cellStyle name="Normal 44" xfId="969"/>
    <cellStyle name="Normal 44 2" xfId="1443"/>
    <cellStyle name="Normal 44 2 10" xfId="6767"/>
    <cellStyle name="Normal 44 2 10 2" xfId="37095"/>
    <cellStyle name="Normal 44 2 10 3" xfId="21871"/>
    <cellStyle name="Normal 44 2 11" xfId="32086"/>
    <cellStyle name="Normal 44 2 12" xfId="16856"/>
    <cellStyle name="Normal 44 2 2" xfId="1731"/>
    <cellStyle name="Normal 44 2 2 10" xfId="32138"/>
    <cellStyle name="Normal 44 2 2 11" xfId="16910"/>
    <cellStyle name="Normal 44 2 2 2" xfId="1839"/>
    <cellStyle name="Normal 44 2 2 2 10" xfId="17014"/>
    <cellStyle name="Normal 44 2 2 2 2" xfId="2056"/>
    <cellStyle name="Normal 44 2 2 2 2 2" xfId="2477"/>
    <cellStyle name="Normal 44 2 2 2 2 2 2" xfId="3316"/>
    <cellStyle name="Normal 44 2 2 2 2 2 2 2" xfId="5006"/>
    <cellStyle name="Normal 44 2 2 2 2 2 2 2 2" xfId="15079"/>
    <cellStyle name="Normal 44 2 2 2 2 2 2 2 2 2" xfId="45401"/>
    <cellStyle name="Normal 44 2 2 2 2 2 2 2 2 3" xfId="30177"/>
    <cellStyle name="Normal 44 2 2 2 2 2 2 2 3" xfId="10059"/>
    <cellStyle name="Normal 44 2 2 2 2 2 2 2 3 2" xfId="40384"/>
    <cellStyle name="Normal 44 2 2 2 2 2 2 2 3 3" xfId="25160"/>
    <cellStyle name="Normal 44 2 2 2 2 2 2 2 4" xfId="35371"/>
    <cellStyle name="Normal 44 2 2 2 2 2 2 2 5" xfId="20147"/>
    <cellStyle name="Normal 44 2 2 2 2 2 2 3" xfId="6698"/>
    <cellStyle name="Normal 44 2 2 2 2 2 2 3 2" xfId="16750"/>
    <cellStyle name="Normal 44 2 2 2 2 2 2 3 2 2" xfId="47072"/>
    <cellStyle name="Normal 44 2 2 2 2 2 2 3 2 3" xfId="31848"/>
    <cellStyle name="Normal 44 2 2 2 2 2 2 3 3" xfId="11730"/>
    <cellStyle name="Normal 44 2 2 2 2 2 2 3 3 2" xfId="42055"/>
    <cellStyle name="Normal 44 2 2 2 2 2 2 3 3 3" xfId="26831"/>
    <cellStyle name="Normal 44 2 2 2 2 2 2 3 4" xfId="37042"/>
    <cellStyle name="Normal 44 2 2 2 2 2 2 3 5" xfId="21818"/>
    <cellStyle name="Normal 44 2 2 2 2 2 2 4" xfId="13408"/>
    <cellStyle name="Normal 44 2 2 2 2 2 2 4 2" xfId="43730"/>
    <cellStyle name="Normal 44 2 2 2 2 2 2 4 3" xfId="28506"/>
    <cellStyle name="Normal 44 2 2 2 2 2 2 5" xfId="8387"/>
    <cellStyle name="Normal 44 2 2 2 2 2 2 5 2" xfId="38713"/>
    <cellStyle name="Normal 44 2 2 2 2 2 2 5 3" xfId="23489"/>
    <cellStyle name="Normal 44 2 2 2 2 2 2 6" xfId="33701"/>
    <cellStyle name="Normal 44 2 2 2 2 2 2 7" xfId="18476"/>
    <cellStyle name="Normal 44 2 2 2 2 2 3" xfId="4169"/>
    <cellStyle name="Normal 44 2 2 2 2 2 3 2" xfId="14243"/>
    <cellStyle name="Normal 44 2 2 2 2 2 3 2 2" xfId="44565"/>
    <cellStyle name="Normal 44 2 2 2 2 2 3 2 3" xfId="29341"/>
    <cellStyle name="Normal 44 2 2 2 2 2 3 3" xfId="9223"/>
    <cellStyle name="Normal 44 2 2 2 2 2 3 3 2" xfId="39548"/>
    <cellStyle name="Normal 44 2 2 2 2 2 3 3 3" xfId="24324"/>
    <cellStyle name="Normal 44 2 2 2 2 2 3 4" xfId="34535"/>
    <cellStyle name="Normal 44 2 2 2 2 2 3 5" xfId="19311"/>
    <cellStyle name="Normal 44 2 2 2 2 2 4" xfId="5862"/>
    <cellStyle name="Normal 44 2 2 2 2 2 4 2" xfId="15914"/>
    <cellStyle name="Normal 44 2 2 2 2 2 4 2 2" xfId="46236"/>
    <cellStyle name="Normal 44 2 2 2 2 2 4 2 3" xfId="31012"/>
    <cellStyle name="Normal 44 2 2 2 2 2 4 3" xfId="10894"/>
    <cellStyle name="Normal 44 2 2 2 2 2 4 3 2" xfId="41219"/>
    <cellStyle name="Normal 44 2 2 2 2 2 4 3 3" xfId="25995"/>
    <cellStyle name="Normal 44 2 2 2 2 2 4 4" xfId="36206"/>
    <cellStyle name="Normal 44 2 2 2 2 2 4 5" xfId="20982"/>
    <cellStyle name="Normal 44 2 2 2 2 2 5" xfId="12572"/>
    <cellStyle name="Normal 44 2 2 2 2 2 5 2" xfId="42894"/>
    <cellStyle name="Normal 44 2 2 2 2 2 5 3" xfId="27670"/>
    <cellStyle name="Normal 44 2 2 2 2 2 6" xfId="7551"/>
    <cellStyle name="Normal 44 2 2 2 2 2 6 2" xfId="37877"/>
    <cellStyle name="Normal 44 2 2 2 2 2 6 3" xfId="22653"/>
    <cellStyle name="Normal 44 2 2 2 2 2 7" xfId="32865"/>
    <cellStyle name="Normal 44 2 2 2 2 2 8" xfId="17640"/>
    <cellStyle name="Normal 44 2 2 2 2 3" xfId="2898"/>
    <cellStyle name="Normal 44 2 2 2 2 3 2" xfId="4588"/>
    <cellStyle name="Normal 44 2 2 2 2 3 2 2" xfId="14661"/>
    <cellStyle name="Normal 44 2 2 2 2 3 2 2 2" xfId="44983"/>
    <cellStyle name="Normal 44 2 2 2 2 3 2 2 3" xfId="29759"/>
    <cellStyle name="Normal 44 2 2 2 2 3 2 3" xfId="9641"/>
    <cellStyle name="Normal 44 2 2 2 2 3 2 3 2" xfId="39966"/>
    <cellStyle name="Normal 44 2 2 2 2 3 2 3 3" xfId="24742"/>
    <cellStyle name="Normal 44 2 2 2 2 3 2 4" xfId="34953"/>
    <cellStyle name="Normal 44 2 2 2 2 3 2 5" xfId="19729"/>
    <cellStyle name="Normal 44 2 2 2 2 3 3" xfId="6280"/>
    <cellStyle name="Normal 44 2 2 2 2 3 3 2" xfId="16332"/>
    <cellStyle name="Normal 44 2 2 2 2 3 3 2 2" xfId="46654"/>
    <cellStyle name="Normal 44 2 2 2 2 3 3 2 3" xfId="31430"/>
    <cellStyle name="Normal 44 2 2 2 2 3 3 3" xfId="11312"/>
    <cellStyle name="Normal 44 2 2 2 2 3 3 3 2" xfId="41637"/>
    <cellStyle name="Normal 44 2 2 2 2 3 3 3 3" xfId="26413"/>
    <cellStyle name="Normal 44 2 2 2 2 3 3 4" xfId="36624"/>
    <cellStyle name="Normal 44 2 2 2 2 3 3 5" xfId="21400"/>
    <cellStyle name="Normal 44 2 2 2 2 3 4" xfId="12990"/>
    <cellStyle name="Normal 44 2 2 2 2 3 4 2" xfId="43312"/>
    <cellStyle name="Normal 44 2 2 2 2 3 4 3" xfId="28088"/>
    <cellStyle name="Normal 44 2 2 2 2 3 5" xfId="7969"/>
    <cellStyle name="Normal 44 2 2 2 2 3 5 2" xfId="38295"/>
    <cellStyle name="Normal 44 2 2 2 2 3 5 3" xfId="23071"/>
    <cellStyle name="Normal 44 2 2 2 2 3 6" xfId="33283"/>
    <cellStyle name="Normal 44 2 2 2 2 3 7" xfId="18058"/>
    <cellStyle name="Normal 44 2 2 2 2 4" xfId="3751"/>
    <cellStyle name="Normal 44 2 2 2 2 4 2" xfId="13825"/>
    <cellStyle name="Normal 44 2 2 2 2 4 2 2" xfId="44147"/>
    <cellStyle name="Normal 44 2 2 2 2 4 2 3" xfId="28923"/>
    <cellStyle name="Normal 44 2 2 2 2 4 3" xfId="8805"/>
    <cellStyle name="Normal 44 2 2 2 2 4 3 2" xfId="39130"/>
    <cellStyle name="Normal 44 2 2 2 2 4 3 3" xfId="23906"/>
    <cellStyle name="Normal 44 2 2 2 2 4 4" xfId="34117"/>
    <cellStyle name="Normal 44 2 2 2 2 4 5" xfId="18893"/>
    <cellStyle name="Normal 44 2 2 2 2 5" xfId="5444"/>
    <cellStyle name="Normal 44 2 2 2 2 5 2" xfId="15496"/>
    <cellStyle name="Normal 44 2 2 2 2 5 2 2" xfId="45818"/>
    <cellStyle name="Normal 44 2 2 2 2 5 2 3" xfId="30594"/>
    <cellStyle name="Normal 44 2 2 2 2 5 3" xfId="10476"/>
    <cellStyle name="Normal 44 2 2 2 2 5 3 2" xfId="40801"/>
    <cellStyle name="Normal 44 2 2 2 2 5 3 3" xfId="25577"/>
    <cellStyle name="Normal 44 2 2 2 2 5 4" xfId="35788"/>
    <cellStyle name="Normal 44 2 2 2 2 5 5" xfId="20564"/>
    <cellStyle name="Normal 44 2 2 2 2 6" xfId="12154"/>
    <cellStyle name="Normal 44 2 2 2 2 6 2" xfId="42476"/>
    <cellStyle name="Normal 44 2 2 2 2 6 3" xfId="27252"/>
    <cellStyle name="Normal 44 2 2 2 2 7" xfId="7133"/>
    <cellStyle name="Normal 44 2 2 2 2 7 2" xfId="37459"/>
    <cellStyle name="Normal 44 2 2 2 2 7 3" xfId="22235"/>
    <cellStyle name="Normal 44 2 2 2 2 8" xfId="32447"/>
    <cellStyle name="Normal 44 2 2 2 2 9" xfId="17222"/>
    <cellStyle name="Normal 44 2 2 2 3" xfId="2269"/>
    <cellStyle name="Normal 44 2 2 2 3 2" xfId="3108"/>
    <cellStyle name="Normal 44 2 2 2 3 2 2" xfId="4798"/>
    <cellStyle name="Normal 44 2 2 2 3 2 2 2" xfId="14871"/>
    <cellStyle name="Normal 44 2 2 2 3 2 2 2 2" xfId="45193"/>
    <cellStyle name="Normal 44 2 2 2 3 2 2 2 3" xfId="29969"/>
    <cellStyle name="Normal 44 2 2 2 3 2 2 3" xfId="9851"/>
    <cellStyle name="Normal 44 2 2 2 3 2 2 3 2" xfId="40176"/>
    <cellStyle name="Normal 44 2 2 2 3 2 2 3 3" xfId="24952"/>
    <cellStyle name="Normal 44 2 2 2 3 2 2 4" xfId="35163"/>
    <cellStyle name="Normal 44 2 2 2 3 2 2 5" xfId="19939"/>
    <cellStyle name="Normal 44 2 2 2 3 2 3" xfId="6490"/>
    <cellStyle name="Normal 44 2 2 2 3 2 3 2" xfId="16542"/>
    <cellStyle name="Normal 44 2 2 2 3 2 3 2 2" xfId="46864"/>
    <cellStyle name="Normal 44 2 2 2 3 2 3 2 3" xfId="31640"/>
    <cellStyle name="Normal 44 2 2 2 3 2 3 3" xfId="11522"/>
    <cellStyle name="Normal 44 2 2 2 3 2 3 3 2" xfId="41847"/>
    <cellStyle name="Normal 44 2 2 2 3 2 3 3 3" xfId="26623"/>
    <cellStyle name="Normal 44 2 2 2 3 2 3 4" xfId="36834"/>
    <cellStyle name="Normal 44 2 2 2 3 2 3 5" xfId="21610"/>
    <cellStyle name="Normal 44 2 2 2 3 2 4" xfId="13200"/>
    <cellStyle name="Normal 44 2 2 2 3 2 4 2" xfId="43522"/>
    <cellStyle name="Normal 44 2 2 2 3 2 4 3" xfId="28298"/>
    <cellStyle name="Normal 44 2 2 2 3 2 5" xfId="8179"/>
    <cellStyle name="Normal 44 2 2 2 3 2 5 2" xfId="38505"/>
    <cellStyle name="Normal 44 2 2 2 3 2 5 3" xfId="23281"/>
    <cellStyle name="Normal 44 2 2 2 3 2 6" xfId="33493"/>
    <cellStyle name="Normal 44 2 2 2 3 2 7" xfId="18268"/>
    <cellStyle name="Normal 44 2 2 2 3 3" xfId="3961"/>
    <cellStyle name="Normal 44 2 2 2 3 3 2" xfId="14035"/>
    <cellStyle name="Normal 44 2 2 2 3 3 2 2" xfId="44357"/>
    <cellStyle name="Normal 44 2 2 2 3 3 2 3" xfId="29133"/>
    <cellStyle name="Normal 44 2 2 2 3 3 3" xfId="9015"/>
    <cellStyle name="Normal 44 2 2 2 3 3 3 2" xfId="39340"/>
    <cellStyle name="Normal 44 2 2 2 3 3 3 3" xfId="24116"/>
    <cellStyle name="Normal 44 2 2 2 3 3 4" xfId="34327"/>
    <cellStyle name="Normal 44 2 2 2 3 3 5" xfId="19103"/>
    <cellStyle name="Normal 44 2 2 2 3 4" xfId="5654"/>
    <cellStyle name="Normal 44 2 2 2 3 4 2" xfId="15706"/>
    <cellStyle name="Normal 44 2 2 2 3 4 2 2" xfId="46028"/>
    <cellStyle name="Normal 44 2 2 2 3 4 2 3" xfId="30804"/>
    <cellStyle name="Normal 44 2 2 2 3 4 3" xfId="10686"/>
    <cellStyle name="Normal 44 2 2 2 3 4 3 2" xfId="41011"/>
    <cellStyle name="Normal 44 2 2 2 3 4 3 3" xfId="25787"/>
    <cellStyle name="Normal 44 2 2 2 3 4 4" xfId="35998"/>
    <cellStyle name="Normal 44 2 2 2 3 4 5" xfId="20774"/>
    <cellStyle name="Normal 44 2 2 2 3 5" xfId="12364"/>
    <cellStyle name="Normal 44 2 2 2 3 5 2" xfId="42686"/>
    <cellStyle name="Normal 44 2 2 2 3 5 3" xfId="27462"/>
    <cellStyle name="Normal 44 2 2 2 3 6" xfId="7343"/>
    <cellStyle name="Normal 44 2 2 2 3 6 2" xfId="37669"/>
    <cellStyle name="Normal 44 2 2 2 3 6 3" xfId="22445"/>
    <cellStyle name="Normal 44 2 2 2 3 7" xfId="32657"/>
    <cellStyle name="Normal 44 2 2 2 3 8" xfId="17432"/>
    <cellStyle name="Normal 44 2 2 2 4" xfId="2690"/>
    <cellStyle name="Normal 44 2 2 2 4 2" xfId="4380"/>
    <cellStyle name="Normal 44 2 2 2 4 2 2" xfId="14453"/>
    <cellStyle name="Normal 44 2 2 2 4 2 2 2" xfId="44775"/>
    <cellStyle name="Normal 44 2 2 2 4 2 2 3" xfId="29551"/>
    <cellStyle name="Normal 44 2 2 2 4 2 3" xfId="9433"/>
    <cellStyle name="Normal 44 2 2 2 4 2 3 2" xfId="39758"/>
    <cellStyle name="Normal 44 2 2 2 4 2 3 3" xfId="24534"/>
    <cellStyle name="Normal 44 2 2 2 4 2 4" xfId="34745"/>
    <cellStyle name="Normal 44 2 2 2 4 2 5" xfId="19521"/>
    <cellStyle name="Normal 44 2 2 2 4 3" xfId="6072"/>
    <cellStyle name="Normal 44 2 2 2 4 3 2" xfId="16124"/>
    <cellStyle name="Normal 44 2 2 2 4 3 2 2" xfId="46446"/>
    <cellStyle name="Normal 44 2 2 2 4 3 2 3" xfId="31222"/>
    <cellStyle name="Normal 44 2 2 2 4 3 3" xfId="11104"/>
    <cellStyle name="Normal 44 2 2 2 4 3 3 2" xfId="41429"/>
    <cellStyle name="Normal 44 2 2 2 4 3 3 3" xfId="26205"/>
    <cellStyle name="Normal 44 2 2 2 4 3 4" xfId="36416"/>
    <cellStyle name="Normal 44 2 2 2 4 3 5" xfId="21192"/>
    <cellStyle name="Normal 44 2 2 2 4 4" xfId="12782"/>
    <cellStyle name="Normal 44 2 2 2 4 4 2" xfId="43104"/>
    <cellStyle name="Normal 44 2 2 2 4 4 3" xfId="27880"/>
    <cellStyle name="Normal 44 2 2 2 4 5" xfId="7761"/>
    <cellStyle name="Normal 44 2 2 2 4 5 2" xfId="38087"/>
    <cellStyle name="Normal 44 2 2 2 4 5 3" xfId="22863"/>
    <cellStyle name="Normal 44 2 2 2 4 6" xfId="33075"/>
    <cellStyle name="Normal 44 2 2 2 4 7" xfId="17850"/>
    <cellStyle name="Normal 44 2 2 2 5" xfId="3543"/>
    <cellStyle name="Normal 44 2 2 2 5 2" xfId="13617"/>
    <cellStyle name="Normal 44 2 2 2 5 2 2" xfId="43939"/>
    <cellStyle name="Normal 44 2 2 2 5 2 3" xfId="28715"/>
    <cellStyle name="Normal 44 2 2 2 5 3" xfId="8597"/>
    <cellStyle name="Normal 44 2 2 2 5 3 2" xfId="38922"/>
    <cellStyle name="Normal 44 2 2 2 5 3 3" xfId="23698"/>
    <cellStyle name="Normal 44 2 2 2 5 4" xfId="33909"/>
    <cellStyle name="Normal 44 2 2 2 5 5" xfId="18685"/>
    <cellStyle name="Normal 44 2 2 2 6" xfId="5236"/>
    <cellStyle name="Normal 44 2 2 2 6 2" xfId="15288"/>
    <cellStyle name="Normal 44 2 2 2 6 2 2" xfId="45610"/>
    <cellStyle name="Normal 44 2 2 2 6 2 3" xfId="30386"/>
    <cellStyle name="Normal 44 2 2 2 6 3" xfId="10268"/>
    <cellStyle name="Normal 44 2 2 2 6 3 2" xfId="40593"/>
    <cellStyle name="Normal 44 2 2 2 6 3 3" xfId="25369"/>
    <cellStyle name="Normal 44 2 2 2 6 4" xfId="35580"/>
    <cellStyle name="Normal 44 2 2 2 6 5" xfId="20356"/>
    <cellStyle name="Normal 44 2 2 2 7" xfId="11946"/>
    <cellStyle name="Normal 44 2 2 2 7 2" xfId="42268"/>
    <cellStyle name="Normal 44 2 2 2 7 3" xfId="27044"/>
    <cellStyle name="Normal 44 2 2 2 8" xfId="6925"/>
    <cellStyle name="Normal 44 2 2 2 8 2" xfId="37251"/>
    <cellStyle name="Normal 44 2 2 2 8 3" xfId="22027"/>
    <cellStyle name="Normal 44 2 2 2 9" xfId="32239"/>
    <cellStyle name="Normal 44 2 2 3" xfId="1952"/>
    <cellStyle name="Normal 44 2 2 3 2" xfId="2373"/>
    <cellStyle name="Normal 44 2 2 3 2 2" xfId="3212"/>
    <cellStyle name="Normal 44 2 2 3 2 2 2" xfId="4902"/>
    <cellStyle name="Normal 44 2 2 3 2 2 2 2" xfId="14975"/>
    <cellStyle name="Normal 44 2 2 3 2 2 2 2 2" xfId="45297"/>
    <cellStyle name="Normal 44 2 2 3 2 2 2 2 3" xfId="30073"/>
    <cellStyle name="Normal 44 2 2 3 2 2 2 3" xfId="9955"/>
    <cellStyle name="Normal 44 2 2 3 2 2 2 3 2" xfId="40280"/>
    <cellStyle name="Normal 44 2 2 3 2 2 2 3 3" xfId="25056"/>
    <cellStyle name="Normal 44 2 2 3 2 2 2 4" xfId="35267"/>
    <cellStyle name="Normal 44 2 2 3 2 2 2 5" xfId="20043"/>
    <cellStyle name="Normal 44 2 2 3 2 2 3" xfId="6594"/>
    <cellStyle name="Normal 44 2 2 3 2 2 3 2" xfId="16646"/>
    <cellStyle name="Normal 44 2 2 3 2 2 3 2 2" xfId="46968"/>
    <cellStyle name="Normal 44 2 2 3 2 2 3 2 3" xfId="31744"/>
    <cellStyle name="Normal 44 2 2 3 2 2 3 3" xfId="11626"/>
    <cellStyle name="Normal 44 2 2 3 2 2 3 3 2" xfId="41951"/>
    <cellStyle name="Normal 44 2 2 3 2 2 3 3 3" xfId="26727"/>
    <cellStyle name="Normal 44 2 2 3 2 2 3 4" xfId="36938"/>
    <cellStyle name="Normal 44 2 2 3 2 2 3 5" xfId="21714"/>
    <cellStyle name="Normal 44 2 2 3 2 2 4" xfId="13304"/>
    <cellStyle name="Normal 44 2 2 3 2 2 4 2" xfId="43626"/>
    <cellStyle name="Normal 44 2 2 3 2 2 4 3" xfId="28402"/>
    <cellStyle name="Normal 44 2 2 3 2 2 5" xfId="8283"/>
    <cellStyle name="Normal 44 2 2 3 2 2 5 2" xfId="38609"/>
    <cellStyle name="Normal 44 2 2 3 2 2 5 3" xfId="23385"/>
    <cellStyle name="Normal 44 2 2 3 2 2 6" xfId="33597"/>
    <cellStyle name="Normal 44 2 2 3 2 2 7" xfId="18372"/>
    <cellStyle name="Normal 44 2 2 3 2 3" xfId="4065"/>
    <cellStyle name="Normal 44 2 2 3 2 3 2" xfId="14139"/>
    <cellStyle name="Normal 44 2 2 3 2 3 2 2" xfId="44461"/>
    <cellStyle name="Normal 44 2 2 3 2 3 2 3" xfId="29237"/>
    <cellStyle name="Normal 44 2 2 3 2 3 3" xfId="9119"/>
    <cellStyle name="Normal 44 2 2 3 2 3 3 2" xfId="39444"/>
    <cellStyle name="Normal 44 2 2 3 2 3 3 3" xfId="24220"/>
    <cellStyle name="Normal 44 2 2 3 2 3 4" xfId="34431"/>
    <cellStyle name="Normal 44 2 2 3 2 3 5" xfId="19207"/>
    <cellStyle name="Normal 44 2 2 3 2 4" xfId="5758"/>
    <cellStyle name="Normal 44 2 2 3 2 4 2" xfId="15810"/>
    <cellStyle name="Normal 44 2 2 3 2 4 2 2" xfId="46132"/>
    <cellStyle name="Normal 44 2 2 3 2 4 2 3" xfId="30908"/>
    <cellStyle name="Normal 44 2 2 3 2 4 3" xfId="10790"/>
    <cellStyle name="Normal 44 2 2 3 2 4 3 2" xfId="41115"/>
    <cellStyle name="Normal 44 2 2 3 2 4 3 3" xfId="25891"/>
    <cellStyle name="Normal 44 2 2 3 2 4 4" xfId="36102"/>
    <cellStyle name="Normal 44 2 2 3 2 4 5" xfId="20878"/>
    <cellStyle name="Normal 44 2 2 3 2 5" xfId="12468"/>
    <cellStyle name="Normal 44 2 2 3 2 5 2" xfId="42790"/>
    <cellStyle name="Normal 44 2 2 3 2 5 3" xfId="27566"/>
    <cellStyle name="Normal 44 2 2 3 2 6" xfId="7447"/>
    <cellStyle name="Normal 44 2 2 3 2 6 2" xfId="37773"/>
    <cellStyle name="Normal 44 2 2 3 2 6 3" xfId="22549"/>
    <cellStyle name="Normal 44 2 2 3 2 7" xfId="32761"/>
    <cellStyle name="Normal 44 2 2 3 2 8" xfId="17536"/>
    <cellStyle name="Normal 44 2 2 3 3" xfId="2794"/>
    <cellStyle name="Normal 44 2 2 3 3 2" xfId="4484"/>
    <cellStyle name="Normal 44 2 2 3 3 2 2" xfId="14557"/>
    <cellStyle name="Normal 44 2 2 3 3 2 2 2" xfId="44879"/>
    <cellStyle name="Normal 44 2 2 3 3 2 2 3" xfId="29655"/>
    <cellStyle name="Normal 44 2 2 3 3 2 3" xfId="9537"/>
    <cellStyle name="Normal 44 2 2 3 3 2 3 2" xfId="39862"/>
    <cellStyle name="Normal 44 2 2 3 3 2 3 3" xfId="24638"/>
    <cellStyle name="Normal 44 2 2 3 3 2 4" xfId="34849"/>
    <cellStyle name="Normal 44 2 2 3 3 2 5" xfId="19625"/>
    <cellStyle name="Normal 44 2 2 3 3 3" xfId="6176"/>
    <cellStyle name="Normal 44 2 2 3 3 3 2" xfId="16228"/>
    <cellStyle name="Normal 44 2 2 3 3 3 2 2" xfId="46550"/>
    <cellStyle name="Normal 44 2 2 3 3 3 2 3" xfId="31326"/>
    <cellStyle name="Normal 44 2 2 3 3 3 3" xfId="11208"/>
    <cellStyle name="Normal 44 2 2 3 3 3 3 2" xfId="41533"/>
    <cellStyle name="Normal 44 2 2 3 3 3 3 3" xfId="26309"/>
    <cellStyle name="Normal 44 2 2 3 3 3 4" xfId="36520"/>
    <cellStyle name="Normal 44 2 2 3 3 3 5" xfId="21296"/>
    <cellStyle name="Normal 44 2 2 3 3 4" xfId="12886"/>
    <cellStyle name="Normal 44 2 2 3 3 4 2" xfId="43208"/>
    <cellStyle name="Normal 44 2 2 3 3 4 3" xfId="27984"/>
    <cellStyle name="Normal 44 2 2 3 3 5" xfId="7865"/>
    <cellStyle name="Normal 44 2 2 3 3 5 2" xfId="38191"/>
    <cellStyle name="Normal 44 2 2 3 3 5 3" xfId="22967"/>
    <cellStyle name="Normal 44 2 2 3 3 6" xfId="33179"/>
    <cellStyle name="Normal 44 2 2 3 3 7" xfId="17954"/>
    <cellStyle name="Normal 44 2 2 3 4" xfId="3647"/>
    <cellStyle name="Normal 44 2 2 3 4 2" xfId="13721"/>
    <cellStyle name="Normal 44 2 2 3 4 2 2" xfId="44043"/>
    <cellStyle name="Normal 44 2 2 3 4 2 3" xfId="28819"/>
    <cellStyle name="Normal 44 2 2 3 4 3" xfId="8701"/>
    <cellStyle name="Normal 44 2 2 3 4 3 2" xfId="39026"/>
    <cellStyle name="Normal 44 2 2 3 4 3 3" xfId="23802"/>
    <cellStyle name="Normal 44 2 2 3 4 4" xfId="34013"/>
    <cellStyle name="Normal 44 2 2 3 4 5" xfId="18789"/>
    <cellStyle name="Normal 44 2 2 3 5" xfId="5340"/>
    <cellStyle name="Normal 44 2 2 3 5 2" xfId="15392"/>
    <cellStyle name="Normal 44 2 2 3 5 2 2" xfId="45714"/>
    <cellStyle name="Normal 44 2 2 3 5 2 3" xfId="30490"/>
    <cellStyle name="Normal 44 2 2 3 5 3" xfId="10372"/>
    <cellStyle name="Normal 44 2 2 3 5 3 2" xfId="40697"/>
    <cellStyle name="Normal 44 2 2 3 5 3 3" xfId="25473"/>
    <cellStyle name="Normal 44 2 2 3 5 4" xfId="35684"/>
    <cellStyle name="Normal 44 2 2 3 5 5" xfId="20460"/>
    <cellStyle name="Normal 44 2 2 3 6" xfId="12050"/>
    <cellStyle name="Normal 44 2 2 3 6 2" xfId="42372"/>
    <cellStyle name="Normal 44 2 2 3 6 3" xfId="27148"/>
    <cellStyle name="Normal 44 2 2 3 7" xfId="7029"/>
    <cellStyle name="Normal 44 2 2 3 7 2" xfId="37355"/>
    <cellStyle name="Normal 44 2 2 3 7 3" xfId="22131"/>
    <cellStyle name="Normal 44 2 2 3 8" xfId="32343"/>
    <cellStyle name="Normal 44 2 2 3 9" xfId="17118"/>
    <cellStyle name="Normal 44 2 2 4" xfId="2165"/>
    <cellStyle name="Normal 44 2 2 4 2" xfId="3004"/>
    <cellStyle name="Normal 44 2 2 4 2 2" xfId="4694"/>
    <cellStyle name="Normal 44 2 2 4 2 2 2" xfId="14767"/>
    <cellStyle name="Normal 44 2 2 4 2 2 2 2" xfId="45089"/>
    <cellStyle name="Normal 44 2 2 4 2 2 2 3" xfId="29865"/>
    <cellStyle name="Normal 44 2 2 4 2 2 3" xfId="9747"/>
    <cellStyle name="Normal 44 2 2 4 2 2 3 2" xfId="40072"/>
    <cellStyle name="Normal 44 2 2 4 2 2 3 3" xfId="24848"/>
    <cellStyle name="Normal 44 2 2 4 2 2 4" xfId="35059"/>
    <cellStyle name="Normal 44 2 2 4 2 2 5" xfId="19835"/>
    <cellStyle name="Normal 44 2 2 4 2 3" xfId="6386"/>
    <cellStyle name="Normal 44 2 2 4 2 3 2" xfId="16438"/>
    <cellStyle name="Normal 44 2 2 4 2 3 2 2" xfId="46760"/>
    <cellStyle name="Normal 44 2 2 4 2 3 2 3" xfId="31536"/>
    <cellStyle name="Normal 44 2 2 4 2 3 3" xfId="11418"/>
    <cellStyle name="Normal 44 2 2 4 2 3 3 2" xfId="41743"/>
    <cellStyle name="Normal 44 2 2 4 2 3 3 3" xfId="26519"/>
    <cellStyle name="Normal 44 2 2 4 2 3 4" xfId="36730"/>
    <cellStyle name="Normal 44 2 2 4 2 3 5" xfId="21506"/>
    <cellStyle name="Normal 44 2 2 4 2 4" xfId="13096"/>
    <cellStyle name="Normal 44 2 2 4 2 4 2" xfId="43418"/>
    <cellStyle name="Normal 44 2 2 4 2 4 3" xfId="28194"/>
    <cellStyle name="Normal 44 2 2 4 2 5" xfId="8075"/>
    <cellStyle name="Normal 44 2 2 4 2 5 2" xfId="38401"/>
    <cellStyle name="Normal 44 2 2 4 2 5 3" xfId="23177"/>
    <cellStyle name="Normal 44 2 2 4 2 6" xfId="33389"/>
    <cellStyle name="Normal 44 2 2 4 2 7" xfId="18164"/>
    <cellStyle name="Normal 44 2 2 4 3" xfId="3857"/>
    <cellStyle name="Normal 44 2 2 4 3 2" xfId="13931"/>
    <cellStyle name="Normal 44 2 2 4 3 2 2" xfId="44253"/>
    <cellStyle name="Normal 44 2 2 4 3 2 3" xfId="29029"/>
    <cellStyle name="Normal 44 2 2 4 3 3" xfId="8911"/>
    <cellStyle name="Normal 44 2 2 4 3 3 2" xfId="39236"/>
    <cellStyle name="Normal 44 2 2 4 3 3 3" xfId="24012"/>
    <cellStyle name="Normal 44 2 2 4 3 4" xfId="34223"/>
    <cellStyle name="Normal 44 2 2 4 3 5" xfId="18999"/>
    <cellStyle name="Normal 44 2 2 4 4" xfId="5550"/>
    <cellStyle name="Normal 44 2 2 4 4 2" xfId="15602"/>
    <cellStyle name="Normal 44 2 2 4 4 2 2" xfId="45924"/>
    <cellStyle name="Normal 44 2 2 4 4 2 3" xfId="30700"/>
    <cellStyle name="Normal 44 2 2 4 4 3" xfId="10582"/>
    <cellStyle name="Normal 44 2 2 4 4 3 2" xfId="40907"/>
    <cellStyle name="Normal 44 2 2 4 4 3 3" xfId="25683"/>
    <cellStyle name="Normal 44 2 2 4 4 4" xfId="35894"/>
    <cellStyle name="Normal 44 2 2 4 4 5" xfId="20670"/>
    <cellStyle name="Normal 44 2 2 4 5" xfId="12260"/>
    <cellStyle name="Normal 44 2 2 4 5 2" xfId="42582"/>
    <cellStyle name="Normal 44 2 2 4 5 3" xfId="27358"/>
    <cellStyle name="Normal 44 2 2 4 6" xfId="7239"/>
    <cellStyle name="Normal 44 2 2 4 6 2" xfId="37565"/>
    <cellStyle name="Normal 44 2 2 4 6 3" xfId="22341"/>
    <cellStyle name="Normal 44 2 2 4 7" xfId="32553"/>
    <cellStyle name="Normal 44 2 2 4 8" xfId="17328"/>
    <cellStyle name="Normal 44 2 2 5" xfId="2586"/>
    <cellStyle name="Normal 44 2 2 5 2" xfId="4276"/>
    <cellStyle name="Normal 44 2 2 5 2 2" xfId="14349"/>
    <cellStyle name="Normal 44 2 2 5 2 2 2" xfId="44671"/>
    <cellStyle name="Normal 44 2 2 5 2 2 3" xfId="29447"/>
    <cellStyle name="Normal 44 2 2 5 2 3" xfId="9329"/>
    <cellStyle name="Normal 44 2 2 5 2 3 2" xfId="39654"/>
    <cellStyle name="Normal 44 2 2 5 2 3 3" xfId="24430"/>
    <cellStyle name="Normal 44 2 2 5 2 4" xfId="34641"/>
    <cellStyle name="Normal 44 2 2 5 2 5" xfId="19417"/>
    <cellStyle name="Normal 44 2 2 5 3" xfId="5968"/>
    <cellStyle name="Normal 44 2 2 5 3 2" xfId="16020"/>
    <cellStyle name="Normal 44 2 2 5 3 2 2" xfId="46342"/>
    <cellStyle name="Normal 44 2 2 5 3 2 3" xfId="31118"/>
    <cellStyle name="Normal 44 2 2 5 3 3" xfId="11000"/>
    <cellStyle name="Normal 44 2 2 5 3 3 2" xfId="41325"/>
    <cellStyle name="Normal 44 2 2 5 3 3 3" xfId="26101"/>
    <cellStyle name="Normal 44 2 2 5 3 4" xfId="36312"/>
    <cellStyle name="Normal 44 2 2 5 3 5" xfId="21088"/>
    <cellStyle name="Normal 44 2 2 5 4" xfId="12678"/>
    <cellStyle name="Normal 44 2 2 5 4 2" xfId="43000"/>
    <cellStyle name="Normal 44 2 2 5 4 3" xfId="27776"/>
    <cellStyle name="Normal 44 2 2 5 5" xfId="7657"/>
    <cellStyle name="Normal 44 2 2 5 5 2" xfId="37983"/>
    <cellStyle name="Normal 44 2 2 5 5 3" xfId="22759"/>
    <cellStyle name="Normal 44 2 2 5 6" xfId="32971"/>
    <cellStyle name="Normal 44 2 2 5 7" xfId="17746"/>
    <cellStyle name="Normal 44 2 2 6" xfId="3439"/>
    <cellStyle name="Normal 44 2 2 6 2" xfId="13513"/>
    <cellStyle name="Normal 44 2 2 6 2 2" xfId="43835"/>
    <cellStyle name="Normal 44 2 2 6 2 3" xfId="28611"/>
    <cellStyle name="Normal 44 2 2 6 3" xfId="8493"/>
    <cellStyle name="Normal 44 2 2 6 3 2" xfId="38818"/>
    <cellStyle name="Normal 44 2 2 6 3 3" xfId="23594"/>
    <cellStyle name="Normal 44 2 2 6 4" xfId="33805"/>
    <cellStyle name="Normal 44 2 2 6 5" xfId="18581"/>
    <cellStyle name="Normal 44 2 2 7" xfId="5132"/>
    <cellStyle name="Normal 44 2 2 7 2" xfId="15184"/>
    <cellStyle name="Normal 44 2 2 7 2 2" xfId="45506"/>
    <cellStyle name="Normal 44 2 2 7 2 3" xfId="30282"/>
    <cellStyle name="Normal 44 2 2 7 3" xfId="10164"/>
    <cellStyle name="Normal 44 2 2 7 3 2" xfId="40489"/>
    <cellStyle name="Normal 44 2 2 7 3 3" xfId="25265"/>
    <cellStyle name="Normal 44 2 2 7 4" xfId="35476"/>
    <cellStyle name="Normal 44 2 2 7 5" xfId="20252"/>
    <cellStyle name="Normal 44 2 2 8" xfId="11842"/>
    <cellStyle name="Normal 44 2 2 8 2" xfId="42164"/>
    <cellStyle name="Normal 44 2 2 8 3" xfId="26940"/>
    <cellStyle name="Normal 44 2 2 9" xfId="6821"/>
    <cellStyle name="Normal 44 2 2 9 2" xfId="37147"/>
    <cellStyle name="Normal 44 2 2 9 3" xfId="21923"/>
    <cellStyle name="Normal 44 2 3" xfId="1785"/>
    <cellStyle name="Normal 44 2 3 10" xfId="16962"/>
    <cellStyle name="Normal 44 2 3 2" xfId="2004"/>
    <cellStyle name="Normal 44 2 3 2 2" xfId="2425"/>
    <cellStyle name="Normal 44 2 3 2 2 2" xfId="3264"/>
    <cellStyle name="Normal 44 2 3 2 2 2 2" xfId="4954"/>
    <cellStyle name="Normal 44 2 3 2 2 2 2 2" xfId="15027"/>
    <cellStyle name="Normal 44 2 3 2 2 2 2 2 2" xfId="45349"/>
    <cellStyle name="Normal 44 2 3 2 2 2 2 2 3" xfId="30125"/>
    <cellStyle name="Normal 44 2 3 2 2 2 2 3" xfId="10007"/>
    <cellStyle name="Normal 44 2 3 2 2 2 2 3 2" xfId="40332"/>
    <cellStyle name="Normal 44 2 3 2 2 2 2 3 3" xfId="25108"/>
    <cellStyle name="Normal 44 2 3 2 2 2 2 4" xfId="35319"/>
    <cellStyle name="Normal 44 2 3 2 2 2 2 5" xfId="20095"/>
    <cellStyle name="Normal 44 2 3 2 2 2 3" xfId="6646"/>
    <cellStyle name="Normal 44 2 3 2 2 2 3 2" xfId="16698"/>
    <cellStyle name="Normal 44 2 3 2 2 2 3 2 2" xfId="47020"/>
    <cellStyle name="Normal 44 2 3 2 2 2 3 2 3" xfId="31796"/>
    <cellStyle name="Normal 44 2 3 2 2 2 3 3" xfId="11678"/>
    <cellStyle name="Normal 44 2 3 2 2 2 3 3 2" xfId="42003"/>
    <cellStyle name="Normal 44 2 3 2 2 2 3 3 3" xfId="26779"/>
    <cellStyle name="Normal 44 2 3 2 2 2 3 4" xfId="36990"/>
    <cellStyle name="Normal 44 2 3 2 2 2 3 5" xfId="21766"/>
    <cellStyle name="Normal 44 2 3 2 2 2 4" xfId="13356"/>
    <cellStyle name="Normal 44 2 3 2 2 2 4 2" xfId="43678"/>
    <cellStyle name="Normal 44 2 3 2 2 2 4 3" xfId="28454"/>
    <cellStyle name="Normal 44 2 3 2 2 2 5" xfId="8335"/>
    <cellStyle name="Normal 44 2 3 2 2 2 5 2" xfId="38661"/>
    <cellStyle name="Normal 44 2 3 2 2 2 5 3" xfId="23437"/>
    <cellStyle name="Normal 44 2 3 2 2 2 6" xfId="33649"/>
    <cellStyle name="Normal 44 2 3 2 2 2 7" xfId="18424"/>
    <cellStyle name="Normal 44 2 3 2 2 3" xfId="4117"/>
    <cellStyle name="Normal 44 2 3 2 2 3 2" xfId="14191"/>
    <cellStyle name="Normal 44 2 3 2 2 3 2 2" xfId="44513"/>
    <cellStyle name="Normal 44 2 3 2 2 3 2 3" xfId="29289"/>
    <cellStyle name="Normal 44 2 3 2 2 3 3" xfId="9171"/>
    <cellStyle name="Normal 44 2 3 2 2 3 3 2" xfId="39496"/>
    <cellStyle name="Normal 44 2 3 2 2 3 3 3" xfId="24272"/>
    <cellStyle name="Normal 44 2 3 2 2 3 4" xfId="34483"/>
    <cellStyle name="Normal 44 2 3 2 2 3 5" xfId="19259"/>
    <cellStyle name="Normal 44 2 3 2 2 4" xfId="5810"/>
    <cellStyle name="Normal 44 2 3 2 2 4 2" xfId="15862"/>
    <cellStyle name="Normal 44 2 3 2 2 4 2 2" xfId="46184"/>
    <cellStyle name="Normal 44 2 3 2 2 4 2 3" xfId="30960"/>
    <cellStyle name="Normal 44 2 3 2 2 4 3" xfId="10842"/>
    <cellStyle name="Normal 44 2 3 2 2 4 3 2" xfId="41167"/>
    <cellStyle name="Normal 44 2 3 2 2 4 3 3" xfId="25943"/>
    <cellStyle name="Normal 44 2 3 2 2 4 4" xfId="36154"/>
    <cellStyle name="Normal 44 2 3 2 2 4 5" xfId="20930"/>
    <cellStyle name="Normal 44 2 3 2 2 5" xfId="12520"/>
    <cellStyle name="Normal 44 2 3 2 2 5 2" xfId="42842"/>
    <cellStyle name="Normal 44 2 3 2 2 5 3" xfId="27618"/>
    <cellStyle name="Normal 44 2 3 2 2 6" xfId="7499"/>
    <cellStyle name="Normal 44 2 3 2 2 6 2" xfId="37825"/>
    <cellStyle name="Normal 44 2 3 2 2 6 3" xfId="22601"/>
    <cellStyle name="Normal 44 2 3 2 2 7" xfId="32813"/>
    <cellStyle name="Normal 44 2 3 2 2 8" xfId="17588"/>
    <cellStyle name="Normal 44 2 3 2 3" xfId="2846"/>
    <cellStyle name="Normal 44 2 3 2 3 2" xfId="4536"/>
    <cellStyle name="Normal 44 2 3 2 3 2 2" xfId="14609"/>
    <cellStyle name="Normal 44 2 3 2 3 2 2 2" xfId="44931"/>
    <cellStyle name="Normal 44 2 3 2 3 2 2 3" xfId="29707"/>
    <cellStyle name="Normal 44 2 3 2 3 2 3" xfId="9589"/>
    <cellStyle name="Normal 44 2 3 2 3 2 3 2" xfId="39914"/>
    <cellStyle name="Normal 44 2 3 2 3 2 3 3" xfId="24690"/>
    <cellStyle name="Normal 44 2 3 2 3 2 4" xfId="34901"/>
    <cellStyle name="Normal 44 2 3 2 3 2 5" xfId="19677"/>
    <cellStyle name="Normal 44 2 3 2 3 3" xfId="6228"/>
    <cellStyle name="Normal 44 2 3 2 3 3 2" xfId="16280"/>
    <cellStyle name="Normal 44 2 3 2 3 3 2 2" xfId="46602"/>
    <cellStyle name="Normal 44 2 3 2 3 3 2 3" xfId="31378"/>
    <cellStyle name="Normal 44 2 3 2 3 3 3" xfId="11260"/>
    <cellStyle name="Normal 44 2 3 2 3 3 3 2" xfId="41585"/>
    <cellStyle name="Normal 44 2 3 2 3 3 3 3" xfId="26361"/>
    <cellStyle name="Normal 44 2 3 2 3 3 4" xfId="36572"/>
    <cellStyle name="Normal 44 2 3 2 3 3 5" xfId="21348"/>
    <cellStyle name="Normal 44 2 3 2 3 4" xfId="12938"/>
    <cellStyle name="Normal 44 2 3 2 3 4 2" xfId="43260"/>
    <cellStyle name="Normal 44 2 3 2 3 4 3" xfId="28036"/>
    <cellStyle name="Normal 44 2 3 2 3 5" xfId="7917"/>
    <cellStyle name="Normal 44 2 3 2 3 5 2" xfId="38243"/>
    <cellStyle name="Normal 44 2 3 2 3 5 3" xfId="23019"/>
    <cellStyle name="Normal 44 2 3 2 3 6" xfId="33231"/>
    <cellStyle name="Normal 44 2 3 2 3 7" xfId="18006"/>
    <cellStyle name="Normal 44 2 3 2 4" xfId="3699"/>
    <cellStyle name="Normal 44 2 3 2 4 2" xfId="13773"/>
    <cellStyle name="Normal 44 2 3 2 4 2 2" xfId="44095"/>
    <cellStyle name="Normal 44 2 3 2 4 2 3" xfId="28871"/>
    <cellStyle name="Normal 44 2 3 2 4 3" xfId="8753"/>
    <cellStyle name="Normal 44 2 3 2 4 3 2" xfId="39078"/>
    <cellStyle name="Normal 44 2 3 2 4 3 3" xfId="23854"/>
    <cellStyle name="Normal 44 2 3 2 4 4" xfId="34065"/>
    <cellStyle name="Normal 44 2 3 2 4 5" xfId="18841"/>
    <cellStyle name="Normal 44 2 3 2 5" xfId="5392"/>
    <cellStyle name="Normal 44 2 3 2 5 2" xfId="15444"/>
    <cellStyle name="Normal 44 2 3 2 5 2 2" xfId="45766"/>
    <cellStyle name="Normal 44 2 3 2 5 2 3" xfId="30542"/>
    <cellStyle name="Normal 44 2 3 2 5 3" xfId="10424"/>
    <cellStyle name="Normal 44 2 3 2 5 3 2" xfId="40749"/>
    <cellStyle name="Normal 44 2 3 2 5 3 3" xfId="25525"/>
    <cellStyle name="Normal 44 2 3 2 5 4" xfId="35736"/>
    <cellStyle name="Normal 44 2 3 2 5 5" xfId="20512"/>
    <cellStyle name="Normal 44 2 3 2 6" xfId="12102"/>
    <cellStyle name="Normal 44 2 3 2 6 2" xfId="42424"/>
    <cellStyle name="Normal 44 2 3 2 6 3" xfId="27200"/>
    <cellStyle name="Normal 44 2 3 2 7" xfId="7081"/>
    <cellStyle name="Normal 44 2 3 2 7 2" xfId="37407"/>
    <cellStyle name="Normal 44 2 3 2 7 3" xfId="22183"/>
    <cellStyle name="Normal 44 2 3 2 8" xfId="32395"/>
    <cellStyle name="Normal 44 2 3 2 9" xfId="17170"/>
    <cellStyle name="Normal 44 2 3 3" xfId="2217"/>
    <cellStyle name="Normal 44 2 3 3 2" xfId="3056"/>
    <cellStyle name="Normal 44 2 3 3 2 2" xfId="4746"/>
    <cellStyle name="Normal 44 2 3 3 2 2 2" xfId="14819"/>
    <cellStyle name="Normal 44 2 3 3 2 2 2 2" xfId="45141"/>
    <cellStyle name="Normal 44 2 3 3 2 2 2 3" xfId="29917"/>
    <cellStyle name="Normal 44 2 3 3 2 2 3" xfId="9799"/>
    <cellStyle name="Normal 44 2 3 3 2 2 3 2" xfId="40124"/>
    <cellStyle name="Normal 44 2 3 3 2 2 3 3" xfId="24900"/>
    <cellStyle name="Normal 44 2 3 3 2 2 4" xfId="35111"/>
    <cellStyle name="Normal 44 2 3 3 2 2 5" xfId="19887"/>
    <cellStyle name="Normal 44 2 3 3 2 3" xfId="6438"/>
    <cellStyle name="Normal 44 2 3 3 2 3 2" xfId="16490"/>
    <cellStyle name="Normal 44 2 3 3 2 3 2 2" xfId="46812"/>
    <cellStyle name="Normal 44 2 3 3 2 3 2 3" xfId="31588"/>
    <cellStyle name="Normal 44 2 3 3 2 3 3" xfId="11470"/>
    <cellStyle name="Normal 44 2 3 3 2 3 3 2" xfId="41795"/>
    <cellStyle name="Normal 44 2 3 3 2 3 3 3" xfId="26571"/>
    <cellStyle name="Normal 44 2 3 3 2 3 4" xfId="36782"/>
    <cellStyle name="Normal 44 2 3 3 2 3 5" xfId="21558"/>
    <cellStyle name="Normal 44 2 3 3 2 4" xfId="13148"/>
    <cellStyle name="Normal 44 2 3 3 2 4 2" xfId="43470"/>
    <cellStyle name="Normal 44 2 3 3 2 4 3" xfId="28246"/>
    <cellStyle name="Normal 44 2 3 3 2 5" xfId="8127"/>
    <cellStyle name="Normal 44 2 3 3 2 5 2" xfId="38453"/>
    <cellStyle name="Normal 44 2 3 3 2 5 3" xfId="23229"/>
    <cellStyle name="Normal 44 2 3 3 2 6" xfId="33441"/>
    <cellStyle name="Normal 44 2 3 3 2 7" xfId="18216"/>
    <cellStyle name="Normal 44 2 3 3 3" xfId="3909"/>
    <cellStyle name="Normal 44 2 3 3 3 2" xfId="13983"/>
    <cellStyle name="Normal 44 2 3 3 3 2 2" xfId="44305"/>
    <cellStyle name="Normal 44 2 3 3 3 2 3" xfId="29081"/>
    <cellStyle name="Normal 44 2 3 3 3 3" xfId="8963"/>
    <cellStyle name="Normal 44 2 3 3 3 3 2" xfId="39288"/>
    <cellStyle name="Normal 44 2 3 3 3 3 3" xfId="24064"/>
    <cellStyle name="Normal 44 2 3 3 3 4" xfId="34275"/>
    <cellStyle name="Normal 44 2 3 3 3 5" xfId="19051"/>
    <cellStyle name="Normal 44 2 3 3 4" xfId="5602"/>
    <cellStyle name="Normal 44 2 3 3 4 2" xfId="15654"/>
    <cellStyle name="Normal 44 2 3 3 4 2 2" xfId="45976"/>
    <cellStyle name="Normal 44 2 3 3 4 2 3" xfId="30752"/>
    <cellStyle name="Normal 44 2 3 3 4 3" xfId="10634"/>
    <cellStyle name="Normal 44 2 3 3 4 3 2" xfId="40959"/>
    <cellStyle name="Normal 44 2 3 3 4 3 3" xfId="25735"/>
    <cellStyle name="Normal 44 2 3 3 4 4" xfId="35946"/>
    <cellStyle name="Normal 44 2 3 3 4 5" xfId="20722"/>
    <cellStyle name="Normal 44 2 3 3 5" xfId="12312"/>
    <cellStyle name="Normal 44 2 3 3 5 2" xfId="42634"/>
    <cellStyle name="Normal 44 2 3 3 5 3" xfId="27410"/>
    <cellStyle name="Normal 44 2 3 3 6" xfId="7291"/>
    <cellStyle name="Normal 44 2 3 3 6 2" xfId="37617"/>
    <cellStyle name="Normal 44 2 3 3 6 3" xfId="22393"/>
    <cellStyle name="Normal 44 2 3 3 7" xfId="32605"/>
    <cellStyle name="Normal 44 2 3 3 8" xfId="17380"/>
    <cellStyle name="Normal 44 2 3 4" xfId="2638"/>
    <cellStyle name="Normal 44 2 3 4 2" xfId="4328"/>
    <cellStyle name="Normal 44 2 3 4 2 2" xfId="14401"/>
    <cellStyle name="Normal 44 2 3 4 2 2 2" xfId="44723"/>
    <cellStyle name="Normal 44 2 3 4 2 2 3" xfId="29499"/>
    <cellStyle name="Normal 44 2 3 4 2 3" xfId="9381"/>
    <cellStyle name="Normal 44 2 3 4 2 3 2" xfId="39706"/>
    <cellStyle name="Normal 44 2 3 4 2 3 3" xfId="24482"/>
    <cellStyle name="Normal 44 2 3 4 2 4" xfId="34693"/>
    <cellStyle name="Normal 44 2 3 4 2 5" xfId="19469"/>
    <cellStyle name="Normal 44 2 3 4 3" xfId="6020"/>
    <cellStyle name="Normal 44 2 3 4 3 2" xfId="16072"/>
    <cellStyle name="Normal 44 2 3 4 3 2 2" xfId="46394"/>
    <cellStyle name="Normal 44 2 3 4 3 2 3" xfId="31170"/>
    <cellStyle name="Normal 44 2 3 4 3 3" xfId="11052"/>
    <cellStyle name="Normal 44 2 3 4 3 3 2" xfId="41377"/>
    <cellStyle name="Normal 44 2 3 4 3 3 3" xfId="26153"/>
    <cellStyle name="Normal 44 2 3 4 3 4" xfId="36364"/>
    <cellStyle name="Normal 44 2 3 4 3 5" xfId="21140"/>
    <cellStyle name="Normal 44 2 3 4 4" xfId="12730"/>
    <cellStyle name="Normal 44 2 3 4 4 2" xfId="43052"/>
    <cellStyle name="Normal 44 2 3 4 4 3" xfId="27828"/>
    <cellStyle name="Normal 44 2 3 4 5" xfId="7709"/>
    <cellStyle name="Normal 44 2 3 4 5 2" xfId="38035"/>
    <cellStyle name="Normal 44 2 3 4 5 3" xfId="22811"/>
    <cellStyle name="Normal 44 2 3 4 6" xfId="33023"/>
    <cellStyle name="Normal 44 2 3 4 7" xfId="17798"/>
    <cellStyle name="Normal 44 2 3 5" xfId="3491"/>
    <cellStyle name="Normal 44 2 3 5 2" xfId="13565"/>
    <cellStyle name="Normal 44 2 3 5 2 2" xfId="43887"/>
    <cellStyle name="Normal 44 2 3 5 2 3" xfId="28663"/>
    <cellStyle name="Normal 44 2 3 5 3" xfId="8545"/>
    <cellStyle name="Normal 44 2 3 5 3 2" xfId="38870"/>
    <cellStyle name="Normal 44 2 3 5 3 3" xfId="23646"/>
    <cellStyle name="Normal 44 2 3 5 4" xfId="33857"/>
    <cellStyle name="Normal 44 2 3 5 5" xfId="18633"/>
    <cellStyle name="Normal 44 2 3 6" xfId="5184"/>
    <cellStyle name="Normal 44 2 3 6 2" xfId="15236"/>
    <cellStyle name="Normal 44 2 3 6 2 2" xfId="45558"/>
    <cellStyle name="Normal 44 2 3 6 2 3" xfId="30334"/>
    <cellStyle name="Normal 44 2 3 6 3" xfId="10216"/>
    <cellStyle name="Normal 44 2 3 6 3 2" xfId="40541"/>
    <cellStyle name="Normal 44 2 3 6 3 3" xfId="25317"/>
    <cellStyle name="Normal 44 2 3 6 4" xfId="35528"/>
    <cellStyle name="Normal 44 2 3 6 5" xfId="20304"/>
    <cellStyle name="Normal 44 2 3 7" xfId="11894"/>
    <cellStyle name="Normal 44 2 3 7 2" xfId="42216"/>
    <cellStyle name="Normal 44 2 3 7 3" xfId="26992"/>
    <cellStyle name="Normal 44 2 3 8" xfId="6873"/>
    <cellStyle name="Normal 44 2 3 8 2" xfId="37199"/>
    <cellStyle name="Normal 44 2 3 8 3" xfId="21975"/>
    <cellStyle name="Normal 44 2 3 9" xfId="32188"/>
    <cellStyle name="Normal 44 2 4" xfId="1898"/>
    <cellStyle name="Normal 44 2 4 2" xfId="2321"/>
    <cellStyle name="Normal 44 2 4 2 2" xfId="3160"/>
    <cellStyle name="Normal 44 2 4 2 2 2" xfId="4850"/>
    <cellStyle name="Normal 44 2 4 2 2 2 2" xfId="14923"/>
    <cellStyle name="Normal 44 2 4 2 2 2 2 2" xfId="45245"/>
    <cellStyle name="Normal 44 2 4 2 2 2 2 3" xfId="30021"/>
    <cellStyle name="Normal 44 2 4 2 2 2 3" xfId="9903"/>
    <cellStyle name="Normal 44 2 4 2 2 2 3 2" xfId="40228"/>
    <cellStyle name="Normal 44 2 4 2 2 2 3 3" xfId="25004"/>
    <cellStyle name="Normal 44 2 4 2 2 2 4" xfId="35215"/>
    <cellStyle name="Normal 44 2 4 2 2 2 5" xfId="19991"/>
    <cellStyle name="Normal 44 2 4 2 2 3" xfId="6542"/>
    <cellStyle name="Normal 44 2 4 2 2 3 2" xfId="16594"/>
    <cellStyle name="Normal 44 2 4 2 2 3 2 2" xfId="46916"/>
    <cellStyle name="Normal 44 2 4 2 2 3 2 3" xfId="31692"/>
    <cellStyle name="Normal 44 2 4 2 2 3 3" xfId="11574"/>
    <cellStyle name="Normal 44 2 4 2 2 3 3 2" xfId="41899"/>
    <cellStyle name="Normal 44 2 4 2 2 3 3 3" xfId="26675"/>
    <cellStyle name="Normal 44 2 4 2 2 3 4" xfId="36886"/>
    <cellStyle name="Normal 44 2 4 2 2 3 5" xfId="21662"/>
    <cellStyle name="Normal 44 2 4 2 2 4" xfId="13252"/>
    <cellStyle name="Normal 44 2 4 2 2 4 2" xfId="43574"/>
    <cellStyle name="Normal 44 2 4 2 2 4 3" xfId="28350"/>
    <cellStyle name="Normal 44 2 4 2 2 5" xfId="8231"/>
    <cellStyle name="Normal 44 2 4 2 2 5 2" xfId="38557"/>
    <cellStyle name="Normal 44 2 4 2 2 5 3" xfId="23333"/>
    <cellStyle name="Normal 44 2 4 2 2 6" xfId="33545"/>
    <cellStyle name="Normal 44 2 4 2 2 7" xfId="18320"/>
    <cellStyle name="Normal 44 2 4 2 3" xfId="4013"/>
    <cellStyle name="Normal 44 2 4 2 3 2" xfId="14087"/>
    <cellStyle name="Normal 44 2 4 2 3 2 2" xfId="44409"/>
    <cellStyle name="Normal 44 2 4 2 3 2 3" xfId="29185"/>
    <cellStyle name="Normal 44 2 4 2 3 3" xfId="9067"/>
    <cellStyle name="Normal 44 2 4 2 3 3 2" xfId="39392"/>
    <cellStyle name="Normal 44 2 4 2 3 3 3" xfId="24168"/>
    <cellStyle name="Normal 44 2 4 2 3 4" xfId="34379"/>
    <cellStyle name="Normal 44 2 4 2 3 5" xfId="19155"/>
    <cellStyle name="Normal 44 2 4 2 4" xfId="5706"/>
    <cellStyle name="Normal 44 2 4 2 4 2" xfId="15758"/>
    <cellStyle name="Normal 44 2 4 2 4 2 2" xfId="46080"/>
    <cellStyle name="Normal 44 2 4 2 4 2 3" xfId="30856"/>
    <cellStyle name="Normal 44 2 4 2 4 3" xfId="10738"/>
    <cellStyle name="Normal 44 2 4 2 4 3 2" xfId="41063"/>
    <cellStyle name="Normal 44 2 4 2 4 3 3" xfId="25839"/>
    <cellStyle name="Normal 44 2 4 2 4 4" xfId="36050"/>
    <cellStyle name="Normal 44 2 4 2 4 5" xfId="20826"/>
    <cellStyle name="Normal 44 2 4 2 5" xfId="12416"/>
    <cellStyle name="Normal 44 2 4 2 5 2" xfId="42738"/>
    <cellStyle name="Normal 44 2 4 2 5 3" xfId="27514"/>
    <cellStyle name="Normal 44 2 4 2 6" xfId="7395"/>
    <cellStyle name="Normal 44 2 4 2 6 2" xfId="37721"/>
    <cellStyle name="Normal 44 2 4 2 6 3" xfId="22497"/>
    <cellStyle name="Normal 44 2 4 2 7" xfId="32709"/>
    <cellStyle name="Normal 44 2 4 2 8" xfId="17484"/>
    <cellStyle name="Normal 44 2 4 3" xfId="2742"/>
    <cellStyle name="Normal 44 2 4 3 2" xfId="4432"/>
    <cellStyle name="Normal 44 2 4 3 2 2" xfId="14505"/>
    <cellStyle name="Normal 44 2 4 3 2 2 2" xfId="44827"/>
    <cellStyle name="Normal 44 2 4 3 2 2 3" xfId="29603"/>
    <cellStyle name="Normal 44 2 4 3 2 3" xfId="9485"/>
    <cellStyle name="Normal 44 2 4 3 2 3 2" xfId="39810"/>
    <cellStyle name="Normal 44 2 4 3 2 3 3" xfId="24586"/>
    <cellStyle name="Normal 44 2 4 3 2 4" xfId="34797"/>
    <cellStyle name="Normal 44 2 4 3 2 5" xfId="19573"/>
    <cellStyle name="Normal 44 2 4 3 3" xfId="6124"/>
    <cellStyle name="Normal 44 2 4 3 3 2" xfId="16176"/>
    <cellStyle name="Normal 44 2 4 3 3 2 2" xfId="46498"/>
    <cellStyle name="Normal 44 2 4 3 3 2 3" xfId="31274"/>
    <cellStyle name="Normal 44 2 4 3 3 3" xfId="11156"/>
    <cellStyle name="Normal 44 2 4 3 3 3 2" xfId="41481"/>
    <cellStyle name="Normal 44 2 4 3 3 3 3" xfId="26257"/>
    <cellStyle name="Normal 44 2 4 3 3 4" xfId="36468"/>
    <cellStyle name="Normal 44 2 4 3 3 5" xfId="21244"/>
    <cellStyle name="Normal 44 2 4 3 4" xfId="12834"/>
    <cellStyle name="Normal 44 2 4 3 4 2" xfId="43156"/>
    <cellStyle name="Normal 44 2 4 3 4 3" xfId="27932"/>
    <cellStyle name="Normal 44 2 4 3 5" xfId="7813"/>
    <cellStyle name="Normal 44 2 4 3 5 2" xfId="38139"/>
    <cellStyle name="Normal 44 2 4 3 5 3" xfId="22915"/>
    <cellStyle name="Normal 44 2 4 3 6" xfId="33127"/>
    <cellStyle name="Normal 44 2 4 3 7" xfId="17902"/>
    <cellStyle name="Normal 44 2 4 4" xfId="3595"/>
    <cellStyle name="Normal 44 2 4 4 2" xfId="13669"/>
    <cellStyle name="Normal 44 2 4 4 2 2" xfId="43991"/>
    <cellStyle name="Normal 44 2 4 4 2 3" xfId="28767"/>
    <cellStyle name="Normal 44 2 4 4 3" xfId="8649"/>
    <cellStyle name="Normal 44 2 4 4 3 2" xfId="38974"/>
    <cellStyle name="Normal 44 2 4 4 3 3" xfId="23750"/>
    <cellStyle name="Normal 44 2 4 4 4" xfId="33961"/>
    <cellStyle name="Normal 44 2 4 4 5" xfId="18737"/>
    <cellStyle name="Normal 44 2 4 5" xfId="5288"/>
    <cellStyle name="Normal 44 2 4 5 2" xfId="15340"/>
    <cellStyle name="Normal 44 2 4 5 2 2" xfId="45662"/>
    <cellStyle name="Normal 44 2 4 5 2 3" xfId="30438"/>
    <cellStyle name="Normal 44 2 4 5 3" xfId="10320"/>
    <cellStyle name="Normal 44 2 4 5 3 2" xfId="40645"/>
    <cellStyle name="Normal 44 2 4 5 3 3" xfId="25421"/>
    <cellStyle name="Normal 44 2 4 5 4" xfId="35632"/>
    <cellStyle name="Normal 44 2 4 5 5" xfId="20408"/>
    <cellStyle name="Normal 44 2 4 6" xfId="11998"/>
    <cellStyle name="Normal 44 2 4 6 2" xfId="42320"/>
    <cellStyle name="Normal 44 2 4 6 3" xfId="27096"/>
    <cellStyle name="Normal 44 2 4 7" xfId="6977"/>
    <cellStyle name="Normal 44 2 4 7 2" xfId="37303"/>
    <cellStyle name="Normal 44 2 4 7 3" xfId="22079"/>
    <cellStyle name="Normal 44 2 4 8" xfId="32291"/>
    <cellStyle name="Normal 44 2 4 9" xfId="17066"/>
    <cellStyle name="Normal 44 2 5" xfId="2111"/>
    <cellStyle name="Normal 44 2 5 2" xfId="2952"/>
    <cellStyle name="Normal 44 2 5 2 2" xfId="4642"/>
    <cellStyle name="Normal 44 2 5 2 2 2" xfId="14715"/>
    <cellStyle name="Normal 44 2 5 2 2 2 2" xfId="45037"/>
    <cellStyle name="Normal 44 2 5 2 2 2 3" xfId="29813"/>
    <cellStyle name="Normal 44 2 5 2 2 3" xfId="9695"/>
    <cellStyle name="Normal 44 2 5 2 2 3 2" xfId="40020"/>
    <cellStyle name="Normal 44 2 5 2 2 3 3" xfId="24796"/>
    <cellStyle name="Normal 44 2 5 2 2 4" xfId="35007"/>
    <cellStyle name="Normal 44 2 5 2 2 5" xfId="19783"/>
    <cellStyle name="Normal 44 2 5 2 3" xfId="6334"/>
    <cellStyle name="Normal 44 2 5 2 3 2" xfId="16386"/>
    <cellStyle name="Normal 44 2 5 2 3 2 2" xfId="46708"/>
    <cellStyle name="Normal 44 2 5 2 3 2 3" xfId="31484"/>
    <cellStyle name="Normal 44 2 5 2 3 3" xfId="11366"/>
    <cellStyle name="Normal 44 2 5 2 3 3 2" xfId="41691"/>
    <cellStyle name="Normal 44 2 5 2 3 3 3" xfId="26467"/>
    <cellStyle name="Normal 44 2 5 2 3 4" xfId="36678"/>
    <cellStyle name="Normal 44 2 5 2 3 5" xfId="21454"/>
    <cellStyle name="Normal 44 2 5 2 4" xfId="13044"/>
    <cellStyle name="Normal 44 2 5 2 4 2" xfId="43366"/>
    <cellStyle name="Normal 44 2 5 2 4 3" xfId="28142"/>
    <cellStyle name="Normal 44 2 5 2 5" xfId="8023"/>
    <cellStyle name="Normal 44 2 5 2 5 2" xfId="38349"/>
    <cellStyle name="Normal 44 2 5 2 5 3" xfId="23125"/>
    <cellStyle name="Normal 44 2 5 2 6" xfId="33337"/>
    <cellStyle name="Normal 44 2 5 2 7" xfId="18112"/>
    <cellStyle name="Normal 44 2 5 3" xfId="3805"/>
    <cellStyle name="Normal 44 2 5 3 2" xfId="13879"/>
    <cellStyle name="Normal 44 2 5 3 2 2" xfId="44201"/>
    <cellStyle name="Normal 44 2 5 3 2 3" xfId="28977"/>
    <cellStyle name="Normal 44 2 5 3 3" xfId="8859"/>
    <cellStyle name="Normal 44 2 5 3 3 2" xfId="39184"/>
    <cellStyle name="Normal 44 2 5 3 3 3" xfId="23960"/>
    <cellStyle name="Normal 44 2 5 3 4" xfId="34171"/>
    <cellStyle name="Normal 44 2 5 3 5" xfId="18947"/>
    <cellStyle name="Normal 44 2 5 4" xfId="5498"/>
    <cellStyle name="Normal 44 2 5 4 2" xfId="15550"/>
    <cellStyle name="Normal 44 2 5 4 2 2" xfId="45872"/>
    <cellStyle name="Normal 44 2 5 4 2 3" xfId="30648"/>
    <cellStyle name="Normal 44 2 5 4 3" xfId="10530"/>
    <cellStyle name="Normal 44 2 5 4 3 2" xfId="40855"/>
    <cellStyle name="Normal 44 2 5 4 3 3" xfId="25631"/>
    <cellStyle name="Normal 44 2 5 4 4" xfId="35842"/>
    <cellStyle name="Normal 44 2 5 4 5" xfId="20618"/>
    <cellStyle name="Normal 44 2 5 5" xfId="12208"/>
    <cellStyle name="Normal 44 2 5 5 2" xfId="42530"/>
    <cellStyle name="Normal 44 2 5 5 3" xfId="27306"/>
    <cellStyle name="Normal 44 2 5 6" xfId="7187"/>
    <cellStyle name="Normal 44 2 5 6 2" xfId="37513"/>
    <cellStyle name="Normal 44 2 5 6 3" xfId="22289"/>
    <cellStyle name="Normal 44 2 5 7" xfId="32501"/>
    <cellStyle name="Normal 44 2 5 8" xfId="17276"/>
    <cellStyle name="Normal 44 2 6" xfId="2532"/>
    <cellStyle name="Normal 44 2 6 2" xfId="4224"/>
    <cellStyle name="Normal 44 2 6 2 2" xfId="14297"/>
    <cellStyle name="Normal 44 2 6 2 2 2" xfId="44619"/>
    <cellStyle name="Normal 44 2 6 2 2 3" xfId="29395"/>
    <cellStyle name="Normal 44 2 6 2 3" xfId="9277"/>
    <cellStyle name="Normal 44 2 6 2 3 2" xfId="39602"/>
    <cellStyle name="Normal 44 2 6 2 3 3" xfId="24378"/>
    <cellStyle name="Normal 44 2 6 2 4" xfId="34589"/>
    <cellStyle name="Normal 44 2 6 2 5" xfId="19365"/>
    <cellStyle name="Normal 44 2 6 3" xfId="5916"/>
    <cellStyle name="Normal 44 2 6 3 2" xfId="15968"/>
    <cellStyle name="Normal 44 2 6 3 2 2" xfId="46290"/>
    <cellStyle name="Normal 44 2 6 3 2 3" xfId="31066"/>
    <cellStyle name="Normal 44 2 6 3 3" xfId="10948"/>
    <cellStyle name="Normal 44 2 6 3 3 2" xfId="41273"/>
    <cellStyle name="Normal 44 2 6 3 3 3" xfId="26049"/>
    <cellStyle name="Normal 44 2 6 3 4" xfId="36260"/>
    <cellStyle name="Normal 44 2 6 3 5" xfId="21036"/>
    <cellStyle name="Normal 44 2 6 4" xfId="12626"/>
    <cellStyle name="Normal 44 2 6 4 2" xfId="42948"/>
    <cellStyle name="Normal 44 2 6 4 3" xfId="27724"/>
    <cellStyle name="Normal 44 2 6 5" xfId="7605"/>
    <cellStyle name="Normal 44 2 6 5 2" xfId="37931"/>
    <cellStyle name="Normal 44 2 6 5 3" xfId="22707"/>
    <cellStyle name="Normal 44 2 6 6" xfId="32919"/>
    <cellStyle name="Normal 44 2 6 7" xfId="17694"/>
    <cellStyle name="Normal 44 2 7" xfId="3383"/>
    <cellStyle name="Normal 44 2 7 2" xfId="13461"/>
    <cellStyle name="Normal 44 2 7 2 2" xfId="43783"/>
    <cellStyle name="Normal 44 2 7 2 3" xfId="28559"/>
    <cellStyle name="Normal 44 2 7 3" xfId="8441"/>
    <cellStyle name="Normal 44 2 7 3 2" xfId="38766"/>
    <cellStyle name="Normal 44 2 7 3 3" xfId="23542"/>
    <cellStyle name="Normal 44 2 7 4" xfId="33753"/>
    <cellStyle name="Normal 44 2 7 5" xfId="18529"/>
    <cellStyle name="Normal 44 2 8" xfId="5077"/>
    <cellStyle name="Normal 44 2 8 2" xfId="15132"/>
    <cellStyle name="Normal 44 2 8 2 2" xfId="45454"/>
    <cellStyle name="Normal 44 2 8 2 3" xfId="30230"/>
    <cellStyle name="Normal 44 2 8 3" xfId="10112"/>
    <cellStyle name="Normal 44 2 8 3 2" xfId="40437"/>
    <cellStyle name="Normal 44 2 8 3 3" xfId="25213"/>
    <cellStyle name="Normal 44 2 8 4" xfId="35424"/>
    <cellStyle name="Normal 44 2 8 5" xfId="20200"/>
    <cellStyle name="Normal 44 2 9" xfId="11788"/>
    <cellStyle name="Normal 44 2 9 2" xfId="42112"/>
    <cellStyle name="Normal 44 2 9 3" xfId="26888"/>
    <cellStyle name="Normal 44 3" xfId="47295"/>
    <cellStyle name="Normal 45" xfId="970"/>
    <cellStyle name="Normal 45 2" xfId="1444"/>
    <cellStyle name="Normal 45 2 10" xfId="6768"/>
    <cellStyle name="Normal 45 2 10 2" xfId="37096"/>
    <cellStyle name="Normal 45 2 10 3" xfId="21872"/>
    <cellStyle name="Normal 45 2 11" xfId="32087"/>
    <cellStyle name="Normal 45 2 12" xfId="16857"/>
    <cellStyle name="Normal 45 2 2" xfId="1732"/>
    <cellStyle name="Normal 45 2 2 10" xfId="32139"/>
    <cellStyle name="Normal 45 2 2 11" xfId="16911"/>
    <cellStyle name="Normal 45 2 2 2" xfId="1840"/>
    <cellStyle name="Normal 45 2 2 2 10" xfId="17015"/>
    <cellStyle name="Normal 45 2 2 2 2" xfId="2057"/>
    <cellStyle name="Normal 45 2 2 2 2 2" xfId="2478"/>
    <cellStyle name="Normal 45 2 2 2 2 2 2" xfId="3317"/>
    <cellStyle name="Normal 45 2 2 2 2 2 2 2" xfId="5007"/>
    <cellStyle name="Normal 45 2 2 2 2 2 2 2 2" xfId="15080"/>
    <cellStyle name="Normal 45 2 2 2 2 2 2 2 2 2" xfId="45402"/>
    <cellStyle name="Normal 45 2 2 2 2 2 2 2 2 3" xfId="30178"/>
    <cellStyle name="Normal 45 2 2 2 2 2 2 2 3" xfId="10060"/>
    <cellStyle name="Normal 45 2 2 2 2 2 2 2 3 2" xfId="40385"/>
    <cellStyle name="Normal 45 2 2 2 2 2 2 2 3 3" xfId="25161"/>
    <cellStyle name="Normal 45 2 2 2 2 2 2 2 4" xfId="35372"/>
    <cellStyle name="Normal 45 2 2 2 2 2 2 2 5" xfId="20148"/>
    <cellStyle name="Normal 45 2 2 2 2 2 2 3" xfId="6699"/>
    <cellStyle name="Normal 45 2 2 2 2 2 2 3 2" xfId="16751"/>
    <cellStyle name="Normal 45 2 2 2 2 2 2 3 2 2" xfId="47073"/>
    <cellStyle name="Normal 45 2 2 2 2 2 2 3 2 3" xfId="31849"/>
    <cellStyle name="Normal 45 2 2 2 2 2 2 3 3" xfId="11731"/>
    <cellStyle name="Normal 45 2 2 2 2 2 2 3 3 2" xfId="42056"/>
    <cellStyle name="Normal 45 2 2 2 2 2 2 3 3 3" xfId="26832"/>
    <cellStyle name="Normal 45 2 2 2 2 2 2 3 4" xfId="37043"/>
    <cellStyle name="Normal 45 2 2 2 2 2 2 3 5" xfId="21819"/>
    <cellStyle name="Normal 45 2 2 2 2 2 2 4" xfId="13409"/>
    <cellStyle name="Normal 45 2 2 2 2 2 2 4 2" xfId="43731"/>
    <cellStyle name="Normal 45 2 2 2 2 2 2 4 3" xfId="28507"/>
    <cellStyle name="Normal 45 2 2 2 2 2 2 5" xfId="8388"/>
    <cellStyle name="Normal 45 2 2 2 2 2 2 5 2" xfId="38714"/>
    <cellStyle name="Normal 45 2 2 2 2 2 2 5 3" xfId="23490"/>
    <cellStyle name="Normal 45 2 2 2 2 2 2 6" xfId="33702"/>
    <cellStyle name="Normal 45 2 2 2 2 2 2 7" xfId="18477"/>
    <cellStyle name="Normal 45 2 2 2 2 2 3" xfId="4170"/>
    <cellStyle name="Normal 45 2 2 2 2 2 3 2" xfId="14244"/>
    <cellStyle name="Normal 45 2 2 2 2 2 3 2 2" xfId="44566"/>
    <cellStyle name="Normal 45 2 2 2 2 2 3 2 3" xfId="29342"/>
    <cellStyle name="Normal 45 2 2 2 2 2 3 3" xfId="9224"/>
    <cellStyle name="Normal 45 2 2 2 2 2 3 3 2" xfId="39549"/>
    <cellStyle name="Normal 45 2 2 2 2 2 3 3 3" xfId="24325"/>
    <cellStyle name="Normal 45 2 2 2 2 2 3 4" xfId="34536"/>
    <cellStyle name="Normal 45 2 2 2 2 2 3 5" xfId="19312"/>
    <cellStyle name="Normal 45 2 2 2 2 2 4" xfId="5863"/>
    <cellStyle name="Normal 45 2 2 2 2 2 4 2" xfId="15915"/>
    <cellStyle name="Normal 45 2 2 2 2 2 4 2 2" xfId="46237"/>
    <cellStyle name="Normal 45 2 2 2 2 2 4 2 3" xfId="31013"/>
    <cellStyle name="Normal 45 2 2 2 2 2 4 3" xfId="10895"/>
    <cellStyle name="Normal 45 2 2 2 2 2 4 3 2" xfId="41220"/>
    <cellStyle name="Normal 45 2 2 2 2 2 4 3 3" xfId="25996"/>
    <cellStyle name="Normal 45 2 2 2 2 2 4 4" xfId="36207"/>
    <cellStyle name="Normal 45 2 2 2 2 2 4 5" xfId="20983"/>
    <cellStyle name="Normal 45 2 2 2 2 2 5" xfId="12573"/>
    <cellStyle name="Normal 45 2 2 2 2 2 5 2" xfId="42895"/>
    <cellStyle name="Normal 45 2 2 2 2 2 5 3" xfId="27671"/>
    <cellStyle name="Normal 45 2 2 2 2 2 6" xfId="7552"/>
    <cellStyle name="Normal 45 2 2 2 2 2 6 2" xfId="37878"/>
    <cellStyle name="Normal 45 2 2 2 2 2 6 3" xfId="22654"/>
    <cellStyle name="Normal 45 2 2 2 2 2 7" xfId="32866"/>
    <cellStyle name="Normal 45 2 2 2 2 2 8" xfId="17641"/>
    <cellStyle name="Normal 45 2 2 2 2 3" xfId="2899"/>
    <cellStyle name="Normal 45 2 2 2 2 3 2" xfId="4589"/>
    <cellStyle name="Normal 45 2 2 2 2 3 2 2" xfId="14662"/>
    <cellStyle name="Normal 45 2 2 2 2 3 2 2 2" xfId="44984"/>
    <cellStyle name="Normal 45 2 2 2 2 3 2 2 3" xfId="29760"/>
    <cellStyle name="Normal 45 2 2 2 2 3 2 3" xfId="9642"/>
    <cellStyle name="Normal 45 2 2 2 2 3 2 3 2" xfId="39967"/>
    <cellStyle name="Normal 45 2 2 2 2 3 2 3 3" xfId="24743"/>
    <cellStyle name="Normal 45 2 2 2 2 3 2 4" xfId="34954"/>
    <cellStyle name="Normal 45 2 2 2 2 3 2 5" xfId="19730"/>
    <cellStyle name="Normal 45 2 2 2 2 3 3" xfId="6281"/>
    <cellStyle name="Normal 45 2 2 2 2 3 3 2" xfId="16333"/>
    <cellStyle name="Normal 45 2 2 2 2 3 3 2 2" xfId="46655"/>
    <cellStyle name="Normal 45 2 2 2 2 3 3 2 3" xfId="31431"/>
    <cellStyle name="Normal 45 2 2 2 2 3 3 3" xfId="11313"/>
    <cellStyle name="Normal 45 2 2 2 2 3 3 3 2" xfId="41638"/>
    <cellStyle name="Normal 45 2 2 2 2 3 3 3 3" xfId="26414"/>
    <cellStyle name="Normal 45 2 2 2 2 3 3 4" xfId="36625"/>
    <cellStyle name="Normal 45 2 2 2 2 3 3 5" xfId="21401"/>
    <cellStyle name="Normal 45 2 2 2 2 3 4" xfId="12991"/>
    <cellStyle name="Normal 45 2 2 2 2 3 4 2" xfId="43313"/>
    <cellStyle name="Normal 45 2 2 2 2 3 4 3" xfId="28089"/>
    <cellStyle name="Normal 45 2 2 2 2 3 5" xfId="7970"/>
    <cellStyle name="Normal 45 2 2 2 2 3 5 2" xfId="38296"/>
    <cellStyle name="Normal 45 2 2 2 2 3 5 3" xfId="23072"/>
    <cellStyle name="Normal 45 2 2 2 2 3 6" xfId="33284"/>
    <cellStyle name="Normal 45 2 2 2 2 3 7" xfId="18059"/>
    <cellStyle name="Normal 45 2 2 2 2 4" xfId="3752"/>
    <cellStyle name="Normal 45 2 2 2 2 4 2" xfId="13826"/>
    <cellStyle name="Normal 45 2 2 2 2 4 2 2" xfId="44148"/>
    <cellStyle name="Normal 45 2 2 2 2 4 2 3" xfId="28924"/>
    <cellStyle name="Normal 45 2 2 2 2 4 3" xfId="8806"/>
    <cellStyle name="Normal 45 2 2 2 2 4 3 2" xfId="39131"/>
    <cellStyle name="Normal 45 2 2 2 2 4 3 3" xfId="23907"/>
    <cellStyle name="Normal 45 2 2 2 2 4 4" xfId="34118"/>
    <cellStyle name="Normal 45 2 2 2 2 4 5" xfId="18894"/>
    <cellStyle name="Normal 45 2 2 2 2 5" xfId="5445"/>
    <cellStyle name="Normal 45 2 2 2 2 5 2" xfId="15497"/>
    <cellStyle name="Normal 45 2 2 2 2 5 2 2" xfId="45819"/>
    <cellStyle name="Normal 45 2 2 2 2 5 2 3" xfId="30595"/>
    <cellStyle name="Normal 45 2 2 2 2 5 3" xfId="10477"/>
    <cellStyle name="Normal 45 2 2 2 2 5 3 2" xfId="40802"/>
    <cellStyle name="Normal 45 2 2 2 2 5 3 3" xfId="25578"/>
    <cellStyle name="Normal 45 2 2 2 2 5 4" xfId="35789"/>
    <cellStyle name="Normal 45 2 2 2 2 5 5" xfId="20565"/>
    <cellStyle name="Normal 45 2 2 2 2 6" xfId="12155"/>
    <cellStyle name="Normal 45 2 2 2 2 6 2" xfId="42477"/>
    <cellStyle name="Normal 45 2 2 2 2 6 3" xfId="27253"/>
    <cellStyle name="Normal 45 2 2 2 2 7" xfId="7134"/>
    <cellStyle name="Normal 45 2 2 2 2 7 2" xfId="37460"/>
    <cellStyle name="Normal 45 2 2 2 2 7 3" xfId="22236"/>
    <cellStyle name="Normal 45 2 2 2 2 8" xfId="32448"/>
    <cellStyle name="Normal 45 2 2 2 2 9" xfId="17223"/>
    <cellStyle name="Normal 45 2 2 2 3" xfId="2270"/>
    <cellStyle name="Normal 45 2 2 2 3 2" xfId="3109"/>
    <cellStyle name="Normal 45 2 2 2 3 2 2" xfId="4799"/>
    <cellStyle name="Normal 45 2 2 2 3 2 2 2" xfId="14872"/>
    <cellStyle name="Normal 45 2 2 2 3 2 2 2 2" xfId="45194"/>
    <cellStyle name="Normal 45 2 2 2 3 2 2 2 3" xfId="29970"/>
    <cellStyle name="Normal 45 2 2 2 3 2 2 3" xfId="9852"/>
    <cellStyle name="Normal 45 2 2 2 3 2 2 3 2" xfId="40177"/>
    <cellStyle name="Normal 45 2 2 2 3 2 2 3 3" xfId="24953"/>
    <cellStyle name="Normal 45 2 2 2 3 2 2 4" xfId="35164"/>
    <cellStyle name="Normal 45 2 2 2 3 2 2 5" xfId="19940"/>
    <cellStyle name="Normal 45 2 2 2 3 2 3" xfId="6491"/>
    <cellStyle name="Normal 45 2 2 2 3 2 3 2" xfId="16543"/>
    <cellStyle name="Normal 45 2 2 2 3 2 3 2 2" xfId="46865"/>
    <cellStyle name="Normal 45 2 2 2 3 2 3 2 3" xfId="31641"/>
    <cellStyle name="Normal 45 2 2 2 3 2 3 3" xfId="11523"/>
    <cellStyle name="Normal 45 2 2 2 3 2 3 3 2" xfId="41848"/>
    <cellStyle name="Normal 45 2 2 2 3 2 3 3 3" xfId="26624"/>
    <cellStyle name="Normal 45 2 2 2 3 2 3 4" xfId="36835"/>
    <cellStyle name="Normal 45 2 2 2 3 2 3 5" xfId="21611"/>
    <cellStyle name="Normal 45 2 2 2 3 2 4" xfId="13201"/>
    <cellStyle name="Normal 45 2 2 2 3 2 4 2" xfId="43523"/>
    <cellStyle name="Normal 45 2 2 2 3 2 4 3" xfId="28299"/>
    <cellStyle name="Normal 45 2 2 2 3 2 5" xfId="8180"/>
    <cellStyle name="Normal 45 2 2 2 3 2 5 2" xfId="38506"/>
    <cellStyle name="Normal 45 2 2 2 3 2 5 3" xfId="23282"/>
    <cellStyle name="Normal 45 2 2 2 3 2 6" xfId="33494"/>
    <cellStyle name="Normal 45 2 2 2 3 2 7" xfId="18269"/>
    <cellStyle name="Normal 45 2 2 2 3 3" xfId="3962"/>
    <cellStyle name="Normal 45 2 2 2 3 3 2" xfId="14036"/>
    <cellStyle name="Normal 45 2 2 2 3 3 2 2" xfId="44358"/>
    <cellStyle name="Normal 45 2 2 2 3 3 2 3" xfId="29134"/>
    <cellStyle name="Normal 45 2 2 2 3 3 3" xfId="9016"/>
    <cellStyle name="Normal 45 2 2 2 3 3 3 2" xfId="39341"/>
    <cellStyle name="Normal 45 2 2 2 3 3 3 3" xfId="24117"/>
    <cellStyle name="Normal 45 2 2 2 3 3 4" xfId="34328"/>
    <cellStyle name="Normal 45 2 2 2 3 3 5" xfId="19104"/>
    <cellStyle name="Normal 45 2 2 2 3 4" xfId="5655"/>
    <cellStyle name="Normal 45 2 2 2 3 4 2" xfId="15707"/>
    <cellStyle name="Normal 45 2 2 2 3 4 2 2" xfId="46029"/>
    <cellStyle name="Normal 45 2 2 2 3 4 2 3" xfId="30805"/>
    <cellStyle name="Normal 45 2 2 2 3 4 3" xfId="10687"/>
    <cellStyle name="Normal 45 2 2 2 3 4 3 2" xfId="41012"/>
    <cellStyle name="Normal 45 2 2 2 3 4 3 3" xfId="25788"/>
    <cellStyle name="Normal 45 2 2 2 3 4 4" xfId="35999"/>
    <cellStyle name="Normal 45 2 2 2 3 4 5" xfId="20775"/>
    <cellStyle name="Normal 45 2 2 2 3 5" xfId="12365"/>
    <cellStyle name="Normal 45 2 2 2 3 5 2" xfId="42687"/>
    <cellStyle name="Normal 45 2 2 2 3 5 3" xfId="27463"/>
    <cellStyle name="Normal 45 2 2 2 3 6" xfId="7344"/>
    <cellStyle name="Normal 45 2 2 2 3 6 2" xfId="37670"/>
    <cellStyle name="Normal 45 2 2 2 3 6 3" xfId="22446"/>
    <cellStyle name="Normal 45 2 2 2 3 7" xfId="32658"/>
    <cellStyle name="Normal 45 2 2 2 3 8" xfId="17433"/>
    <cellStyle name="Normal 45 2 2 2 4" xfId="2691"/>
    <cellStyle name="Normal 45 2 2 2 4 2" xfId="4381"/>
    <cellStyle name="Normal 45 2 2 2 4 2 2" xfId="14454"/>
    <cellStyle name="Normal 45 2 2 2 4 2 2 2" xfId="44776"/>
    <cellStyle name="Normal 45 2 2 2 4 2 2 3" xfId="29552"/>
    <cellStyle name="Normal 45 2 2 2 4 2 3" xfId="9434"/>
    <cellStyle name="Normal 45 2 2 2 4 2 3 2" xfId="39759"/>
    <cellStyle name="Normal 45 2 2 2 4 2 3 3" xfId="24535"/>
    <cellStyle name="Normal 45 2 2 2 4 2 4" xfId="34746"/>
    <cellStyle name="Normal 45 2 2 2 4 2 5" xfId="19522"/>
    <cellStyle name="Normal 45 2 2 2 4 3" xfId="6073"/>
    <cellStyle name="Normal 45 2 2 2 4 3 2" xfId="16125"/>
    <cellStyle name="Normal 45 2 2 2 4 3 2 2" xfId="46447"/>
    <cellStyle name="Normal 45 2 2 2 4 3 2 3" xfId="31223"/>
    <cellStyle name="Normal 45 2 2 2 4 3 3" xfId="11105"/>
    <cellStyle name="Normal 45 2 2 2 4 3 3 2" xfId="41430"/>
    <cellStyle name="Normal 45 2 2 2 4 3 3 3" xfId="26206"/>
    <cellStyle name="Normal 45 2 2 2 4 3 4" xfId="36417"/>
    <cellStyle name="Normal 45 2 2 2 4 3 5" xfId="21193"/>
    <cellStyle name="Normal 45 2 2 2 4 4" xfId="12783"/>
    <cellStyle name="Normal 45 2 2 2 4 4 2" xfId="43105"/>
    <cellStyle name="Normal 45 2 2 2 4 4 3" xfId="27881"/>
    <cellStyle name="Normal 45 2 2 2 4 5" xfId="7762"/>
    <cellStyle name="Normal 45 2 2 2 4 5 2" xfId="38088"/>
    <cellStyle name="Normal 45 2 2 2 4 5 3" xfId="22864"/>
    <cellStyle name="Normal 45 2 2 2 4 6" xfId="33076"/>
    <cellStyle name="Normal 45 2 2 2 4 7" xfId="17851"/>
    <cellStyle name="Normal 45 2 2 2 5" xfId="3544"/>
    <cellStyle name="Normal 45 2 2 2 5 2" xfId="13618"/>
    <cellStyle name="Normal 45 2 2 2 5 2 2" xfId="43940"/>
    <cellStyle name="Normal 45 2 2 2 5 2 3" xfId="28716"/>
    <cellStyle name="Normal 45 2 2 2 5 3" xfId="8598"/>
    <cellStyle name="Normal 45 2 2 2 5 3 2" xfId="38923"/>
    <cellStyle name="Normal 45 2 2 2 5 3 3" xfId="23699"/>
    <cellStyle name="Normal 45 2 2 2 5 4" xfId="33910"/>
    <cellStyle name="Normal 45 2 2 2 5 5" xfId="18686"/>
    <cellStyle name="Normal 45 2 2 2 6" xfId="5237"/>
    <cellStyle name="Normal 45 2 2 2 6 2" xfId="15289"/>
    <cellStyle name="Normal 45 2 2 2 6 2 2" xfId="45611"/>
    <cellStyle name="Normal 45 2 2 2 6 2 3" xfId="30387"/>
    <cellStyle name="Normal 45 2 2 2 6 3" xfId="10269"/>
    <cellStyle name="Normal 45 2 2 2 6 3 2" xfId="40594"/>
    <cellStyle name="Normal 45 2 2 2 6 3 3" xfId="25370"/>
    <cellStyle name="Normal 45 2 2 2 6 4" xfId="35581"/>
    <cellStyle name="Normal 45 2 2 2 6 5" xfId="20357"/>
    <cellStyle name="Normal 45 2 2 2 7" xfId="11947"/>
    <cellStyle name="Normal 45 2 2 2 7 2" xfId="42269"/>
    <cellStyle name="Normal 45 2 2 2 7 3" xfId="27045"/>
    <cellStyle name="Normal 45 2 2 2 8" xfId="6926"/>
    <cellStyle name="Normal 45 2 2 2 8 2" xfId="37252"/>
    <cellStyle name="Normal 45 2 2 2 8 3" xfId="22028"/>
    <cellStyle name="Normal 45 2 2 2 9" xfId="32240"/>
    <cellStyle name="Normal 45 2 2 3" xfId="1953"/>
    <cellStyle name="Normal 45 2 2 3 2" xfId="2374"/>
    <cellStyle name="Normal 45 2 2 3 2 2" xfId="3213"/>
    <cellStyle name="Normal 45 2 2 3 2 2 2" xfId="4903"/>
    <cellStyle name="Normal 45 2 2 3 2 2 2 2" xfId="14976"/>
    <cellStyle name="Normal 45 2 2 3 2 2 2 2 2" xfId="45298"/>
    <cellStyle name="Normal 45 2 2 3 2 2 2 2 3" xfId="30074"/>
    <cellStyle name="Normal 45 2 2 3 2 2 2 3" xfId="9956"/>
    <cellStyle name="Normal 45 2 2 3 2 2 2 3 2" xfId="40281"/>
    <cellStyle name="Normal 45 2 2 3 2 2 2 3 3" xfId="25057"/>
    <cellStyle name="Normal 45 2 2 3 2 2 2 4" xfId="35268"/>
    <cellStyle name="Normal 45 2 2 3 2 2 2 5" xfId="20044"/>
    <cellStyle name="Normal 45 2 2 3 2 2 3" xfId="6595"/>
    <cellStyle name="Normal 45 2 2 3 2 2 3 2" xfId="16647"/>
    <cellStyle name="Normal 45 2 2 3 2 2 3 2 2" xfId="46969"/>
    <cellStyle name="Normal 45 2 2 3 2 2 3 2 3" xfId="31745"/>
    <cellStyle name="Normal 45 2 2 3 2 2 3 3" xfId="11627"/>
    <cellStyle name="Normal 45 2 2 3 2 2 3 3 2" xfId="41952"/>
    <cellStyle name="Normal 45 2 2 3 2 2 3 3 3" xfId="26728"/>
    <cellStyle name="Normal 45 2 2 3 2 2 3 4" xfId="36939"/>
    <cellStyle name="Normal 45 2 2 3 2 2 3 5" xfId="21715"/>
    <cellStyle name="Normal 45 2 2 3 2 2 4" xfId="13305"/>
    <cellStyle name="Normal 45 2 2 3 2 2 4 2" xfId="43627"/>
    <cellStyle name="Normal 45 2 2 3 2 2 4 3" xfId="28403"/>
    <cellStyle name="Normal 45 2 2 3 2 2 5" xfId="8284"/>
    <cellStyle name="Normal 45 2 2 3 2 2 5 2" xfId="38610"/>
    <cellStyle name="Normal 45 2 2 3 2 2 5 3" xfId="23386"/>
    <cellStyle name="Normal 45 2 2 3 2 2 6" xfId="33598"/>
    <cellStyle name="Normal 45 2 2 3 2 2 7" xfId="18373"/>
    <cellStyle name="Normal 45 2 2 3 2 3" xfId="4066"/>
    <cellStyle name="Normal 45 2 2 3 2 3 2" xfId="14140"/>
    <cellStyle name="Normal 45 2 2 3 2 3 2 2" xfId="44462"/>
    <cellStyle name="Normal 45 2 2 3 2 3 2 3" xfId="29238"/>
    <cellStyle name="Normal 45 2 2 3 2 3 3" xfId="9120"/>
    <cellStyle name="Normal 45 2 2 3 2 3 3 2" xfId="39445"/>
    <cellStyle name="Normal 45 2 2 3 2 3 3 3" xfId="24221"/>
    <cellStyle name="Normal 45 2 2 3 2 3 4" xfId="34432"/>
    <cellStyle name="Normal 45 2 2 3 2 3 5" xfId="19208"/>
    <cellStyle name="Normal 45 2 2 3 2 4" xfId="5759"/>
    <cellStyle name="Normal 45 2 2 3 2 4 2" xfId="15811"/>
    <cellStyle name="Normal 45 2 2 3 2 4 2 2" xfId="46133"/>
    <cellStyle name="Normal 45 2 2 3 2 4 2 3" xfId="30909"/>
    <cellStyle name="Normal 45 2 2 3 2 4 3" xfId="10791"/>
    <cellStyle name="Normal 45 2 2 3 2 4 3 2" xfId="41116"/>
    <cellStyle name="Normal 45 2 2 3 2 4 3 3" xfId="25892"/>
    <cellStyle name="Normal 45 2 2 3 2 4 4" xfId="36103"/>
    <cellStyle name="Normal 45 2 2 3 2 4 5" xfId="20879"/>
    <cellStyle name="Normal 45 2 2 3 2 5" xfId="12469"/>
    <cellStyle name="Normal 45 2 2 3 2 5 2" xfId="42791"/>
    <cellStyle name="Normal 45 2 2 3 2 5 3" xfId="27567"/>
    <cellStyle name="Normal 45 2 2 3 2 6" xfId="7448"/>
    <cellStyle name="Normal 45 2 2 3 2 6 2" xfId="37774"/>
    <cellStyle name="Normal 45 2 2 3 2 6 3" xfId="22550"/>
    <cellStyle name="Normal 45 2 2 3 2 7" xfId="32762"/>
    <cellStyle name="Normal 45 2 2 3 2 8" xfId="17537"/>
    <cellStyle name="Normal 45 2 2 3 3" xfId="2795"/>
    <cellStyle name="Normal 45 2 2 3 3 2" xfId="4485"/>
    <cellStyle name="Normal 45 2 2 3 3 2 2" xfId="14558"/>
    <cellStyle name="Normal 45 2 2 3 3 2 2 2" xfId="44880"/>
    <cellStyle name="Normal 45 2 2 3 3 2 2 3" xfId="29656"/>
    <cellStyle name="Normal 45 2 2 3 3 2 3" xfId="9538"/>
    <cellStyle name="Normal 45 2 2 3 3 2 3 2" xfId="39863"/>
    <cellStyle name="Normal 45 2 2 3 3 2 3 3" xfId="24639"/>
    <cellStyle name="Normal 45 2 2 3 3 2 4" xfId="34850"/>
    <cellStyle name="Normal 45 2 2 3 3 2 5" xfId="19626"/>
    <cellStyle name="Normal 45 2 2 3 3 3" xfId="6177"/>
    <cellStyle name="Normal 45 2 2 3 3 3 2" xfId="16229"/>
    <cellStyle name="Normal 45 2 2 3 3 3 2 2" xfId="46551"/>
    <cellStyle name="Normal 45 2 2 3 3 3 2 3" xfId="31327"/>
    <cellStyle name="Normal 45 2 2 3 3 3 3" xfId="11209"/>
    <cellStyle name="Normal 45 2 2 3 3 3 3 2" xfId="41534"/>
    <cellStyle name="Normal 45 2 2 3 3 3 3 3" xfId="26310"/>
    <cellStyle name="Normal 45 2 2 3 3 3 4" xfId="36521"/>
    <cellStyle name="Normal 45 2 2 3 3 3 5" xfId="21297"/>
    <cellStyle name="Normal 45 2 2 3 3 4" xfId="12887"/>
    <cellStyle name="Normal 45 2 2 3 3 4 2" xfId="43209"/>
    <cellStyle name="Normal 45 2 2 3 3 4 3" xfId="27985"/>
    <cellStyle name="Normal 45 2 2 3 3 5" xfId="7866"/>
    <cellStyle name="Normal 45 2 2 3 3 5 2" xfId="38192"/>
    <cellStyle name="Normal 45 2 2 3 3 5 3" xfId="22968"/>
    <cellStyle name="Normal 45 2 2 3 3 6" xfId="33180"/>
    <cellStyle name="Normal 45 2 2 3 3 7" xfId="17955"/>
    <cellStyle name="Normal 45 2 2 3 4" xfId="3648"/>
    <cellStyle name="Normal 45 2 2 3 4 2" xfId="13722"/>
    <cellStyle name="Normal 45 2 2 3 4 2 2" xfId="44044"/>
    <cellStyle name="Normal 45 2 2 3 4 2 3" xfId="28820"/>
    <cellStyle name="Normal 45 2 2 3 4 3" xfId="8702"/>
    <cellStyle name="Normal 45 2 2 3 4 3 2" xfId="39027"/>
    <cellStyle name="Normal 45 2 2 3 4 3 3" xfId="23803"/>
    <cellStyle name="Normal 45 2 2 3 4 4" xfId="34014"/>
    <cellStyle name="Normal 45 2 2 3 4 5" xfId="18790"/>
    <cellStyle name="Normal 45 2 2 3 5" xfId="5341"/>
    <cellStyle name="Normal 45 2 2 3 5 2" xfId="15393"/>
    <cellStyle name="Normal 45 2 2 3 5 2 2" xfId="45715"/>
    <cellStyle name="Normal 45 2 2 3 5 2 3" xfId="30491"/>
    <cellStyle name="Normal 45 2 2 3 5 3" xfId="10373"/>
    <cellStyle name="Normal 45 2 2 3 5 3 2" xfId="40698"/>
    <cellStyle name="Normal 45 2 2 3 5 3 3" xfId="25474"/>
    <cellStyle name="Normal 45 2 2 3 5 4" xfId="35685"/>
    <cellStyle name="Normal 45 2 2 3 5 5" xfId="20461"/>
    <cellStyle name="Normal 45 2 2 3 6" xfId="12051"/>
    <cellStyle name="Normal 45 2 2 3 6 2" xfId="42373"/>
    <cellStyle name="Normal 45 2 2 3 6 3" xfId="27149"/>
    <cellStyle name="Normal 45 2 2 3 7" xfId="7030"/>
    <cellStyle name="Normal 45 2 2 3 7 2" xfId="37356"/>
    <cellStyle name="Normal 45 2 2 3 7 3" xfId="22132"/>
    <cellStyle name="Normal 45 2 2 3 8" xfId="32344"/>
    <cellStyle name="Normal 45 2 2 3 9" xfId="17119"/>
    <cellStyle name="Normal 45 2 2 4" xfId="2166"/>
    <cellStyle name="Normal 45 2 2 4 2" xfId="3005"/>
    <cellStyle name="Normal 45 2 2 4 2 2" xfId="4695"/>
    <cellStyle name="Normal 45 2 2 4 2 2 2" xfId="14768"/>
    <cellStyle name="Normal 45 2 2 4 2 2 2 2" xfId="45090"/>
    <cellStyle name="Normal 45 2 2 4 2 2 2 3" xfId="29866"/>
    <cellStyle name="Normal 45 2 2 4 2 2 3" xfId="9748"/>
    <cellStyle name="Normal 45 2 2 4 2 2 3 2" xfId="40073"/>
    <cellStyle name="Normal 45 2 2 4 2 2 3 3" xfId="24849"/>
    <cellStyle name="Normal 45 2 2 4 2 2 4" xfId="35060"/>
    <cellStyle name="Normal 45 2 2 4 2 2 5" xfId="19836"/>
    <cellStyle name="Normal 45 2 2 4 2 3" xfId="6387"/>
    <cellStyle name="Normal 45 2 2 4 2 3 2" xfId="16439"/>
    <cellStyle name="Normal 45 2 2 4 2 3 2 2" xfId="46761"/>
    <cellStyle name="Normal 45 2 2 4 2 3 2 3" xfId="31537"/>
    <cellStyle name="Normal 45 2 2 4 2 3 3" xfId="11419"/>
    <cellStyle name="Normal 45 2 2 4 2 3 3 2" xfId="41744"/>
    <cellStyle name="Normal 45 2 2 4 2 3 3 3" xfId="26520"/>
    <cellStyle name="Normal 45 2 2 4 2 3 4" xfId="36731"/>
    <cellStyle name="Normal 45 2 2 4 2 3 5" xfId="21507"/>
    <cellStyle name="Normal 45 2 2 4 2 4" xfId="13097"/>
    <cellStyle name="Normal 45 2 2 4 2 4 2" xfId="43419"/>
    <cellStyle name="Normal 45 2 2 4 2 4 3" xfId="28195"/>
    <cellStyle name="Normal 45 2 2 4 2 5" xfId="8076"/>
    <cellStyle name="Normal 45 2 2 4 2 5 2" xfId="38402"/>
    <cellStyle name="Normal 45 2 2 4 2 5 3" xfId="23178"/>
    <cellStyle name="Normal 45 2 2 4 2 6" xfId="33390"/>
    <cellStyle name="Normal 45 2 2 4 2 7" xfId="18165"/>
    <cellStyle name="Normal 45 2 2 4 3" xfId="3858"/>
    <cellStyle name="Normal 45 2 2 4 3 2" xfId="13932"/>
    <cellStyle name="Normal 45 2 2 4 3 2 2" xfId="44254"/>
    <cellStyle name="Normal 45 2 2 4 3 2 3" xfId="29030"/>
    <cellStyle name="Normal 45 2 2 4 3 3" xfId="8912"/>
    <cellStyle name="Normal 45 2 2 4 3 3 2" xfId="39237"/>
    <cellStyle name="Normal 45 2 2 4 3 3 3" xfId="24013"/>
    <cellStyle name="Normal 45 2 2 4 3 4" xfId="34224"/>
    <cellStyle name="Normal 45 2 2 4 3 5" xfId="19000"/>
    <cellStyle name="Normal 45 2 2 4 4" xfId="5551"/>
    <cellStyle name="Normal 45 2 2 4 4 2" xfId="15603"/>
    <cellStyle name="Normal 45 2 2 4 4 2 2" xfId="45925"/>
    <cellStyle name="Normal 45 2 2 4 4 2 3" xfId="30701"/>
    <cellStyle name="Normal 45 2 2 4 4 3" xfId="10583"/>
    <cellStyle name="Normal 45 2 2 4 4 3 2" xfId="40908"/>
    <cellStyle name="Normal 45 2 2 4 4 3 3" xfId="25684"/>
    <cellStyle name="Normal 45 2 2 4 4 4" xfId="35895"/>
    <cellStyle name="Normal 45 2 2 4 4 5" xfId="20671"/>
    <cellStyle name="Normal 45 2 2 4 5" xfId="12261"/>
    <cellStyle name="Normal 45 2 2 4 5 2" xfId="42583"/>
    <cellStyle name="Normal 45 2 2 4 5 3" xfId="27359"/>
    <cellStyle name="Normal 45 2 2 4 6" xfId="7240"/>
    <cellStyle name="Normal 45 2 2 4 6 2" xfId="37566"/>
    <cellStyle name="Normal 45 2 2 4 6 3" xfId="22342"/>
    <cellStyle name="Normal 45 2 2 4 7" xfId="32554"/>
    <cellStyle name="Normal 45 2 2 4 8" xfId="17329"/>
    <cellStyle name="Normal 45 2 2 5" xfId="2587"/>
    <cellStyle name="Normal 45 2 2 5 2" xfId="4277"/>
    <cellStyle name="Normal 45 2 2 5 2 2" xfId="14350"/>
    <cellStyle name="Normal 45 2 2 5 2 2 2" xfId="44672"/>
    <cellStyle name="Normal 45 2 2 5 2 2 3" xfId="29448"/>
    <cellStyle name="Normal 45 2 2 5 2 3" xfId="9330"/>
    <cellStyle name="Normal 45 2 2 5 2 3 2" xfId="39655"/>
    <cellStyle name="Normal 45 2 2 5 2 3 3" xfId="24431"/>
    <cellStyle name="Normal 45 2 2 5 2 4" xfId="34642"/>
    <cellStyle name="Normal 45 2 2 5 2 5" xfId="19418"/>
    <cellStyle name="Normal 45 2 2 5 3" xfId="5969"/>
    <cellStyle name="Normal 45 2 2 5 3 2" xfId="16021"/>
    <cellStyle name="Normal 45 2 2 5 3 2 2" xfId="46343"/>
    <cellStyle name="Normal 45 2 2 5 3 2 3" xfId="31119"/>
    <cellStyle name="Normal 45 2 2 5 3 3" xfId="11001"/>
    <cellStyle name="Normal 45 2 2 5 3 3 2" xfId="41326"/>
    <cellStyle name="Normal 45 2 2 5 3 3 3" xfId="26102"/>
    <cellStyle name="Normal 45 2 2 5 3 4" xfId="36313"/>
    <cellStyle name="Normal 45 2 2 5 3 5" xfId="21089"/>
    <cellStyle name="Normal 45 2 2 5 4" xfId="12679"/>
    <cellStyle name="Normal 45 2 2 5 4 2" xfId="43001"/>
    <cellStyle name="Normal 45 2 2 5 4 3" xfId="27777"/>
    <cellStyle name="Normal 45 2 2 5 5" xfId="7658"/>
    <cellStyle name="Normal 45 2 2 5 5 2" xfId="37984"/>
    <cellStyle name="Normal 45 2 2 5 5 3" xfId="22760"/>
    <cellStyle name="Normal 45 2 2 5 6" xfId="32972"/>
    <cellStyle name="Normal 45 2 2 5 7" xfId="17747"/>
    <cellStyle name="Normal 45 2 2 6" xfId="3440"/>
    <cellStyle name="Normal 45 2 2 6 2" xfId="13514"/>
    <cellStyle name="Normal 45 2 2 6 2 2" xfId="43836"/>
    <cellStyle name="Normal 45 2 2 6 2 3" xfId="28612"/>
    <cellStyle name="Normal 45 2 2 6 3" xfId="8494"/>
    <cellStyle name="Normal 45 2 2 6 3 2" xfId="38819"/>
    <cellStyle name="Normal 45 2 2 6 3 3" xfId="23595"/>
    <cellStyle name="Normal 45 2 2 6 4" xfId="33806"/>
    <cellStyle name="Normal 45 2 2 6 5" xfId="18582"/>
    <cellStyle name="Normal 45 2 2 7" xfId="5133"/>
    <cellStyle name="Normal 45 2 2 7 2" xfId="15185"/>
    <cellStyle name="Normal 45 2 2 7 2 2" xfId="45507"/>
    <cellStyle name="Normal 45 2 2 7 2 3" xfId="30283"/>
    <cellStyle name="Normal 45 2 2 7 3" xfId="10165"/>
    <cellStyle name="Normal 45 2 2 7 3 2" xfId="40490"/>
    <cellStyle name="Normal 45 2 2 7 3 3" xfId="25266"/>
    <cellStyle name="Normal 45 2 2 7 4" xfId="35477"/>
    <cellStyle name="Normal 45 2 2 7 5" xfId="20253"/>
    <cellStyle name="Normal 45 2 2 8" xfId="11843"/>
    <cellStyle name="Normal 45 2 2 8 2" xfId="42165"/>
    <cellStyle name="Normal 45 2 2 8 3" xfId="26941"/>
    <cellStyle name="Normal 45 2 2 9" xfId="6822"/>
    <cellStyle name="Normal 45 2 2 9 2" xfId="37148"/>
    <cellStyle name="Normal 45 2 2 9 3" xfId="21924"/>
    <cellStyle name="Normal 45 2 3" xfId="1786"/>
    <cellStyle name="Normal 45 2 3 10" xfId="16963"/>
    <cellStyle name="Normal 45 2 3 2" xfId="2005"/>
    <cellStyle name="Normal 45 2 3 2 2" xfId="2426"/>
    <cellStyle name="Normal 45 2 3 2 2 2" xfId="3265"/>
    <cellStyle name="Normal 45 2 3 2 2 2 2" xfId="4955"/>
    <cellStyle name="Normal 45 2 3 2 2 2 2 2" xfId="15028"/>
    <cellStyle name="Normal 45 2 3 2 2 2 2 2 2" xfId="45350"/>
    <cellStyle name="Normal 45 2 3 2 2 2 2 2 3" xfId="30126"/>
    <cellStyle name="Normal 45 2 3 2 2 2 2 3" xfId="10008"/>
    <cellStyle name="Normal 45 2 3 2 2 2 2 3 2" xfId="40333"/>
    <cellStyle name="Normal 45 2 3 2 2 2 2 3 3" xfId="25109"/>
    <cellStyle name="Normal 45 2 3 2 2 2 2 4" xfId="35320"/>
    <cellStyle name="Normal 45 2 3 2 2 2 2 5" xfId="20096"/>
    <cellStyle name="Normal 45 2 3 2 2 2 3" xfId="6647"/>
    <cellStyle name="Normal 45 2 3 2 2 2 3 2" xfId="16699"/>
    <cellStyle name="Normal 45 2 3 2 2 2 3 2 2" xfId="47021"/>
    <cellStyle name="Normal 45 2 3 2 2 2 3 2 3" xfId="31797"/>
    <cellStyle name="Normal 45 2 3 2 2 2 3 3" xfId="11679"/>
    <cellStyle name="Normal 45 2 3 2 2 2 3 3 2" xfId="42004"/>
    <cellStyle name="Normal 45 2 3 2 2 2 3 3 3" xfId="26780"/>
    <cellStyle name="Normal 45 2 3 2 2 2 3 4" xfId="36991"/>
    <cellStyle name="Normal 45 2 3 2 2 2 3 5" xfId="21767"/>
    <cellStyle name="Normal 45 2 3 2 2 2 4" xfId="13357"/>
    <cellStyle name="Normal 45 2 3 2 2 2 4 2" xfId="43679"/>
    <cellStyle name="Normal 45 2 3 2 2 2 4 3" xfId="28455"/>
    <cellStyle name="Normal 45 2 3 2 2 2 5" xfId="8336"/>
    <cellStyle name="Normal 45 2 3 2 2 2 5 2" xfId="38662"/>
    <cellStyle name="Normal 45 2 3 2 2 2 5 3" xfId="23438"/>
    <cellStyle name="Normal 45 2 3 2 2 2 6" xfId="33650"/>
    <cellStyle name="Normal 45 2 3 2 2 2 7" xfId="18425"/>
    <cellStyle name="Normal 45 2 3 2 2 3" xfId="4118"/>
    <cellStyle name="Normal 45 2 3 2 2 3 2" xfId="14192"/>
    <cellStyle name="Normal 45 2 3 2 2 3 2 2" xfId="44514"/>
    <cellStyle name="Normal 45 2 3 2 2 3 2 3" xfId="29290"/>
    <cellStyle name="Normal 45 2 3 2 2 3 3" xfId="9172"/>
    <cellStyle name="Normal 45 2 3 2 2 3 3 2" xfId="39497"/>
    <cellStyle name="Normal 45 2 3 2 2 3 3 3" xfId="24273"/>
    <cellStyle name="Normal 45 2 3 2 2 3 4" xfId="34484"/>
    <cellStyle name="Normal 45 2 3 2 2 3 5" xfId="19260"/>
    <cellStyle name="Normal 45 2 3 2 2 4" xfId="5811"/>
    <cellStyle name="Normal 45 2 3 2 2 4 2" xfId="15863"/>
    <cellStyle name="Normal 45 2 3 2 2 4 2 2" xfId="46185"/>
    <cellStyle name="Normal 45 2 3 2 2 4 2 3" xfId="30961"/>
    <cellStyle name="Normal 45 2 3 2 2 4 3" xfId="10843"/>
    <cellStyle name="Normal 45 2 3 2 2 4 3 2" xfId="41168"/>
    <cellStyle name="Normal 45 2 3 2 2 4 3 3" xfId="25944"/>
    <cellStyle name="Normal 45 2 3 2 2 4 4" xfId="36155"/>
    <cellStyle name="Normal 45 2 3 2 2 4 5" xfId="20931"/>
    <cellStyle name="Normal 45 2 3 2 2 5" xfId="12521"/>
    <cellStyle name="Normal 45 2 3 2 2 5 2" xfId="42843"/>
    <cellStyle name="Normal 45 2 3 2 2 5 3" xfId="27619"/>
    <cellStyle name="Normal 45 2 3 2 2 6" xfId="7500"/>
    <cellStyle name="Normal 45 2 3 2 2 6 2" xfId="37826"/>
    <cellStyle name="Normal 45 2 3 2 2 6 3" xfId="22602"/>
    <cellStyle name="Normal 45 2 3 2 2 7" xfId="32814"/>
    <cellStyle name="Normal 45 2 3 2 2 8" xfId="17589"/>
    <cellStyle name="Normal 45 2 3 2 3" xfId="2847"/>
    <cellStyle name="Normal 45 2 3 2 3 2" xfId="4537"/>
    <cellStyle name="Normal 45 2 3 2 3 2 2" xfId="14610"/>
    <cellStyle name="Normal 45 2 3 2 3 2 2 2" xfId="44932"/>
    <cellStyle name="Normal 45 2 3 2 3 2 2 3" xfId="29708"/>
    <cellStyle name="Normal 45 2 3 2 3 2 3" xfId="9590"/>
    <cellStyle name="Normal 45 2 3 2 3 2 3 2" xfId="39915"/>
    <cellStyle name="Normal 45 2 3 2 3 2 3 3" xfId="24691"/>
    <cellStyle name="Normal 45 2 3 2 3 2 4" xfId="34902"/>
    <cellStyle name="Normal 45 2 3 2 3 2 5" xfId="19678"/>
    <cellStyle name="Normal 45 2 3 2 3 3" xfId="6229"/>
    <cellStyle name="Normal 45 2 3 2 3 3 2" xfId="16281"/>
    <cellStyle name="Normal 45 2 3 2 3 3 2 2" xfId="46603"/>
    <cellStyle name="Normal 45 2 3 2 3 3 2 3" xfId="31379"/>
    <cellStyle name="Normal 45 2 3 2 3 3 3" xfId="11261"/>
    <cellStyle name="Normal 45 2 3 2 3 3 3 2" xfId="41586"/>
    <cellStyle name="Normal 45 2 3 2 3 3 3 3" xfId="26362"/>
    <cellStyle name="Normal 45 2 3 2 3 3 4" xfId="36573"/>
    <cellStyle name="Normal 45 2 3 2 3 3 5" xfId="21349"/>
    <cellStyle name="Normal 45 2 3 2 3 4" xfId="12939"/>
    <cellStyle name="Normal 45 2 3 2 3 4 2" xfId="43261"/>
    <cellStyle name="Normal 45 2 3 2 3 4 3" xfId="28037"/>
    <cellStyle name="Normal 45 2 3 2 3 5" xfId="7918"/>
    <cellStyle name="Normal 45 2 3 2 3 5 2" xfId="38244"/>
    <cellStyle name="Normal 45 2 3 2 3 5 3" xfId="23020"/>
    <cellStyle name="Normal 45 2 3 2 3 6" xfId="33232"/>
    <cellStyle name="Normal 45 2 3 2 3 7" xfId="18007"/>
    <cellStyle name="Normal 45 2 3 2 4" xfId="3700"/>
    <cellStyle name="Normal 45 2 3 2 4 2" xfId="13774"/>
    <cellStyle name="Normal 45 2 3 2 4 2 2" xfId="44096"/>
    <cellStyle name="Normal 45 2 3 2 4 2 3" xfId="28872"/>
    <cellStyle name="Normal 45 2 3 2 4 3" xfId="8754"/>
    <cellStyle name="Normal 45 2 3 2 4 3 2" xfId="39079"/>
    <cellStyle name="Normal 45 2 3 2 4 3 3" xfId="23855"/>
    <cellStyle name="Normal 45 2 3 2 4 4" xfId="34066"/>
    <cellStyle name="Normal 45 2 3 2 4 5" xfId="18842"/>
    <cellStyle name="Normal 45 2 3 2 5" xfId="5393"/>
    <cellStyle name="Normal 45 2 3 2 5 2" xfId="15445"/>
    <cellStyle name="Normal 45 2 3 2 5 2 2" xfId="45767"/>
    <cellStyle name="Normal 45 2 3 2 5 2 3" xfId="30543"/>
    <cellStyle name="Normal 45 2 3 2 5 3" xfId="10425"/>
    <cellStyle name="Normal 45 2 3 2 5 3 2" xfId="40750"/>
    <cellStyle name="Normal 45 2 3 2 5 3 3" xfId="25526"/>
    <cellStyle name="Normal 45 2 3 2 5 4" xfId="35737"/>
    <cellStyle name="Normal 45 2 3 2 5 5" xfId="20513"/>
    <cellStyle name="Normal 45 2 3 2 6" xfId="12103"/>
    <cellStyle name="Normal 45 2 3 2 6 2" xfId="42425"/>
    <cellStyle name="Normal 45 2 3 2 6 3" xfId="27201"/>
    <cellStyle name="Normal 45 2 3 2 7" xfId="7082"/>
    <cellStyle name="Normal 45 2 3 2 7 2" xfId="37408"/>
    <cellStyle name="Normal 45 2 3 2 7 3" xfId="22184"/>
    <cellStyle name="Normal 45 2 3 2 8" xfId="32396"/>
    <cellStyle name="Normal 45 2 3 2 9" xfId="17171"/>
    <cellStyle name="Normal 45 2 3 3" xfId="2218"/>
    <cellStyle name="Normal 45 2 3 3 2" xfId="3057"/>
    <cellStyle name="Normal 45 2 3 3 2 2" xfId="4747"/>
    <cellStyle name="Normal 45 2 3 3 2 2 2" xfId="14820"/>
    <cellStyle name="Normal 45 2 3 3 2 2 2 2" xfId="45142"/>
    <cellStyle name="Normal 45 2 3 3 2 2 2 3" xfId="29918"/>
    <cellStyle name="Normal 45 2 3 3 2 2 3" xfId="9800"/>
    <cellStyle name="Normal 45 2 3 3 2 2 3 2" xfId="40125"/>
    <cellStyle name="Normal 45 2 3 3 2 2 3 3" xfId="24901"/>
    <cellStyle name="Normal 45 2 3 3 2 2 4" xfId="35112"/>
    <cellStyle name="Normal 45 2 3 3 2 2 5" xfId="19888"/>
    <cellStyle name="Normal 45 2 3 3 2 3" xfId="6439"/>
    <cellStyle name="Normal 45 2 3 3 2 3 2" xfId="16491"/>
    <cellStyle name="Normal 45 2 3 3 2 3 2 2" xfId="46813"/>
    <cellStyle name="Normal 45 2 3 3 2 3 2 3" xfId="31589"/>
    <cellStyle name="Normal 45 2 3 3 2 3 3" xfId="11471"/>
    <cellStyle name="Normal 45 2 3 3 2 3 3 2" xfId="41796"/>
    <cellStyle name="Normal 45 2 3 3 2 3 3 3" xfId="26572"/>
    <cellStyle name="Normal 45 2 3 3 2 3 4" xfId="36783"/>
    <cellStyle name="Normal 45 2 3 3 2 3 5" xfId="21559"/>
    <cellStyle name="Normal 45 2 3 3 2 4" xfId="13149"/>
    <cellStyle name="Normal 45 2 3 3 2 4 2" xfId="43471"/>
    <cellStyle name="Normal 45 2 3 3 2 4 3" xfId="28247"/>
    <cellStyle name="Normal 45 2 3 3 2 5" xfId="8128"/>
    <cellStyle name="Normal 45 2 3 3 2 5 2" xfId="38454"/>
    <cellStyle name="Normal 45 2 3 3 2 5 3" xfId="23230"/>
    <cellStyle name="Normal 45 2 3 3 2 6" xfId="33442"/>
    <cellStyle name="Normal 45 2 3 3 2 7" xfId="18217"/>
    <cellStyle name="Normal 45 2 3 3 3" xfId="3910"/>
    <cellStyle name="Normal 45 2 3 3 3 2" xfId="13984"/>
    <cellStyle name="Normal 45 2 3 3 3 2 2" xfId="44306"/>
    <cellStyle name="Normal 45 2 3 3 3 2 3" xfId="29082"/>
    <cellStyle name="Normal 45 2 3 3 3 3" xfId="8964"/>
    <cellStyle name="Normal 45 2 3 3 3 3 2" xfId="39289"/>
    <cellStyle name="Normal 45 2 3 3 3 3 3" xfId="24065"/>
    <cellStyle name="Normal 45 2 3 3 3 4" xfId="34276"/>
    <cellStyle name="Normal 45 2 3 3 3 5" xfId="19052"/>
    <cellStyle name="Normal 45 2 3 3 4" xfId="5603"/>
    <cellStyle name="Normal 45 2 3 3 4 2" xfId="15655"/>
    <cellStyle name="Normal 45 2 3 3 4 2 2" xfId="45977"/>
    <cellStyle name="Normal 45 2 3 3 4 2 3" xfId="30753"/>
    <cellStyle name="Normal 45 2 3 3 4 3" xfId="10635"/>
    <cellStyle name="Normal 45 2 3 3 4 3 2" xfId="40960"/>
    <cellStyle name="Normal 45 2 3 3 4 3 3" xfId="25736"/>
    <cellStyle name="Normal 45 2 3 3 4 4" xfId="35947"/>
    <cellStyle name="Normal 45 2 3 3 4 5" xfId="20723"/>
    <cellStyle name="Normal 45 2 3 3 5" xfId="12313"/>
    <cellStyle name="Normal 45 2 3 3 5 2" xfId="42635"/>
    <cellStyle name="Normal 45 2 3 3 5 3" xfId="27411"/>
    <cellStyle name="Normal 45 2 3 3 6" xfId="7292"/>
    <cellStyle name="Normal 45 2 3 3 6 2" xfId="37618"/>
    <cellStyle name="Normal 45 2 3 3 6 3" xfId="22394"/>
    <cellStyle name="Normal 45 2 3 3 7" xfId="32606"/>
    <cellStyle name="Normal 45 2 3 3 8" xfId="17381"/>
    <cellStyle name="Normal 45 2 3 4" xfId="2639"/>
    <cellStyle name="Normal 45 2 3 4 2" xfId="4329"/>
    <cellStyle name="Normal 45 2 3 4 2 2" xfId="14402"/>
    <cellStyle name="Normal 45 2 3 4 2 2 2" xfId="44724"/>
    <cellStyle name="Normal 45 2 3 4 2 2 3" xfId="29500"/>
    <cellStyle name="Normal 45 2 3 4 2 3" xfId="9382"/>
    <cellStyle name="Normal 45 2 3 4 2 3 2" xfId="39707"/>
    <cellStyle name="Normal 45 2 3 4 2 3 3" xfId="24483"/>
    <cellStyle name="Normal 45 2 3 4 2 4" xfId="34694"/>
    <cellStyle name="Normal 45 2 3 4 2 5" xfId="19470"/>
    <cellStyle name="Normal 45 2 3 4 3" xfId="6021"/>
    <cellStyle name="Normal 45 2 3 4 3 2" xfId="16073"/>
    <cellStyle name="Normal 45 2 3 4 3 2 2" xfId="46395"/>
    <cellStyle name="Normal 45 2 3 4 3 2 3" xfId="31171"/>
    <cellStyle name="Normal 45 2 3 4 3 3" xfId="11053"/>
    <cellStyle name="Normal 45 2 3 4 3 3 2" xfId="41378"/>
    <cellStyle name="Normal 45 2 3 4 3 3 3" xfId="26154"/>
    <cellStyle name="Normal 45 2 3 4 3 4" xfId="36365"/>
    <cellStyle name="Normal 45 2 3 4 3 5" xfId="21141"/>
    <cellStyle name="Normal 45 2 3 4 4" xfId="12731"/>
    <cellStyle name="Normal 45 2 3 4 4 2" xfId="43053"/>
    <cellStyle name="Normal 45 2 3 4 4 3" xfId="27829"/>
    <cellStyle name="Normal 45 2 3 4 5" xfId="7710"/>
    <cellStyle name="Normal 45 2 3 4 5 2" xfId="38036"/>
    <cellStyle name="Normal 45 2 3 4 5 3" xfId="22812"/>
    <cellStyle name="Normal 45 2 3 4 6" xfId="33024"/>
    <cellStyle name="Normal 45 2 3 4 7" xfId="17799"/>
    <cellStyle name="Normal 45 2 3 5" xfId="3492"/>
    <cellStyle name="Normal 45 2 3 5 2" xfId="13566"/>
    <cellStyle name="Normal 45 2 3 5 2 2" xfId="43888"/>
    <cellStyle name="Normal 45 2 3 5 2 3" xfId="28664"/>
    <cellStyle name="Normal 45 2 3 5 3" xfId="8546"/>
    <cellStyle name="Normal 45 2 3 5 3 2" xfId="38871"/>
    <cellStyle name="Normal 45 2 3 5 3 3" xfId="23647"/>
    <cellStyle name="Normal 45 2 3 5 4" xfId="33858"/>
    <cellStyle name="Normal 45 2 3 5 5" xfId="18634"/>
    <cellStyle name="Normal 45 2 3 6" xfId="5185"/>
    <cellStyle name="Normal 45 2 3 6 2" xfId="15237"/>
    <cellStyle name="Normal 45 2 3 6 2 2" xfId="45559"/>
    <cellStyle name="Normal 45 2 3 6 2 3" xfId="30335"/>
    <cellStyle name="Normal 45 2 3 6 3" xfId="10217"/>
    <cellStyle name="Normal 45 2 3 6 3 2" xfId="40542"/>
    <cellStyle name="Normal 45 2 3 6 3 3" xfId="25318"/>
    <cellStyle name="Normal 45 2 3 6 4" xfId="35529"/>
    <cellStyle name="Normal 45 2 3 6 5" xfId="20305"/>
    <cellStyle name="Normal 45 2 3 7" xfId="11895"/>
    <cellStyle name="Normal 45 2 3 7 2" xfId="42217"/>
    <cellStyle name="Normal 45 2 3 7 3" xfId="26993"/>
    <cellStyle name="Normal 45 2 3 8" xfId="6874"/>
    <cellStyle name="Normal 45 2 3 8 2" xfId="37200"/>
    <cellStyle name="Normal 45 2 3 8 3" xfId="21976"/>
    <cellStyle name="Normal 45 2 3 9" xfId="32189"/>
    <cellStyle name="Normal 45 2 4" xfId="1899"/>
    <cellStyle name="Normal 45 2 4 2" xfId="2322"/>
    <cellStyle name="Normal 45 2 4 2 2" xfId="3161"/>
    <cellStyle name="Normal 45 2 4 2 2 2" xfId="4851"/>
    <cellStyle name="Normal 45 2 4 2 2 2 2" xfId="14924"/>
    <cellStyle name="Normal 45 2 4 2 2 2 2 2" xfId="45246"/>
    <cellStyle name="Normal 45 2 4 2 2 2 2 3" xfId="30022"/>
    <cellStyle name="Normal 45 2 4 2 2 2 3" xfId="9904"/>
    <cellStyle name="Normal 45 2 4 2 2 2 3 2" xfId="40229"/>
    <cellStyle name="Normal 45 2 4 2 2 2 3 3" xfId="25005"/>
    <cellStyle name="Normal 45 2 4 2 2 2 4" xfId="35216"/>
    <cellStyle name="Normal 45 2 4 2 2 2 5" xfId="19992"/>
    <cellStyle name="Normal 45 2 4 2 2 3" xfId="6543"/>
    <cellStyle name="Normal 45 2 4 2 2 3 2" xfId="16595"/>
    <cellStyle name="Normal 45 2 4 2 2 3 2 2" xfId="46917"/>
    <cellStyle name="Normal 45 2 4 2 2 3 2 3" xfId="31693"/>
    <cellStyle name="Normal 45 2 4 2 2 3 3" xfId="11575"/>
    <cellStyle name="Normal 45 2 4 2 2 3 3 2" xfId="41900"/>
    <cellStyle name="Normal 45 2 4 2 2 3 3 3" xfId="26676"/>
    <cellStyle name="Normal 45 2 4 2 2 3 4" xfId="36887"/>
    <cellStyle name="Normal 45 2 4 2 2 3 5" xfId="21663"/>
    <cellStyle name="Normal 45 2 4 2 2 4" xfId="13253"/>
    <cellStyle name="Normal 45 2 4 2 2 4 2" xfId="43575"/>
    <cellStyle name="Normal 45 2 4 2 2 4 3" xfId="28351"/>
    <cellStyle name="Normal 45 2 4 2 2 5" xfId="8232"/>
    <cellStyle name="Normal 45 2 4 2 2 5 2" xfId="38558"/>
    <cellStyle name="Normal 45 2 4 2 2 5 3" xfId="23334"/>
    <cellStyle name="Normal 45 2 4 2 2 6" xfId="33546"/>
    <cellStyle name="Normal 45 2 4 2 2 7" xfId="18321"/>
    <cellStyle name="Normal 45 2 4 2 3" xfId="4014"/>
    <cellStyle name="Normal 45 2 4 2 3 2" xfId="14088"/>
    <cellStyle name="Normal 45 2 4 2 3 2 2" xfId="44410"/>
    <cellStyle name="Normal 45 2 4 2 3 2 3" xfId="29186"/>
    <cellStyle name="Normal 45 2 4 2 3 3" xfId="9068"/>
    <cellStyle name="Normal 45 2 4 2 3 3 2" xfId="39393"/>
    <cellStyle name="Normal 45 2 4 2 3 3 3" xfId="24169"/>
    <cellStyle name="Normal 45 2 4 2 3 4" xfId="34380"/>
    <cellStyle name="Normal 45 2 4 2 3 5" xfId="19156"/>
    <cellStyle name="Normal 45 2 4 2 4" xfId="5707"/>
    <cellStyle name="Normal 45 2 4 2 4 2" xfId="15759"/>
    <cellStyle name="Normal 45 2 4 2 4 2 2" xfId="46081"/>
    <cellStyle name="Normal 45 2 4 2 4 2 3" xfId="30857"/>
    <cellStyle name="Normal 45 2 4 2 4 3" xfId="10739"/>
    <cellStyle name="Normal 45 2 4 2 4 3 2" xfId="41064"/>
    <cellStyle name="Normal 45 2 4 2 4 3 3" xfId="25840"/>
    <cellStyle name="Normal 45 2 4 2 4 4" xfId="36051"/>
    <cellStyle name="Normal 45 2 4 2 4 5" xfId="20827"/>
    <cellStyle name="Normal 45 2 4 2 5" xfId="12417"/>
    <cellStyle name="Normal 45 2 4 2 5 2" xfId="42739"/>
    <cellStyle name="Normal 45 2 4 2 5 3" xfId="27515"/>
    <cellStyle name="Normal 45 2 4 2 6" xfId="7396"/>
    <cellStyle name="Normal 45 2 4 2 6 2" xfId="37722"/>
    <cellStyle name="Normal 45 2 4 2 6 3" xfId="22498"/>
    <cellStyle name="Normal 45 2 4 2 7" xfId="32710"/>
    <cellStyle name="Normal 45 2 4 2 8" xfId="17485"/>
    <cellStyle name="Normal 45 2 4 3" xfId="2743"/>
    <cellStyle name="Normal 45 2 4 3 2" xfId="4433"/>
    <cellStyle name="Normal 45 2 4 3 2 2" xfId="14506"/>
    <cellStyle name="Normal 45 2 4 3 2 2 2" xfId="44828"/>
    <cellStyle name="Normal 45 2 4 3 2 2 3" xfId="29604"/>
    <cellStyle name="Normal 45 2 4 3 2 3" xfId="9486"/>
    <cellStyle name="Normal 45 2 4 3 2 3 2" xfId="39811"/>
    <cellStyle name="Normal 45 2 4 3 2 3 3" xfId="24587"/>
    <cellStyle name="Normal 45 2 4 3 2 4" xfId="34798"/>
    <cellStyle name="Normal 45 2 4 3 2 5" xfId="19574"/>
    <cellStyle name="Normal 45 2 4 3 3" xfId="6125"/>
    <cellStyle name="Normal 45 2 4 3 3 2" xfId="16177"/>
    <cellStyle name="Normal 45 2 4 3 3 2 2" xfId="46499"/>
    <cellStyle name="Normal 45 2 4 3 3 2 3" xfId="31275"/>
    <cellStyle name="Normal 45 2 4 3 3 3" xfId="11157"/>
    <cellStyle name="Normal 45 2 4 3 3 3 2" xfId="41482"/>
    <cellStyle name="Normal 45 2 4 3 3 3 3" xfId="26258"/>
    <cellStyle name="Normal 45 2 4 3 3 4" xfId="36469"/>
    <cellStyle name="Normal 45 2 4 3 3 5" xfId="21245"/>
    <cellStyle name="Normal 45 2 4 3 4" xfId="12835"/>
    <cellStyle name="Normal 45 2 4 3 4 2" xfId="43157"/>
    <cellStyle name="Normal 45 2 4 3 4 3" xfId="27933"/>
    <cellStyle name="Normal 45 2 4 3 5" xfId="7814"/>
    <cellStyle name="Normal 45 2 4 3 5 2" xfId="38140"/>
    <cellStyle name="Normal 45 2 4 3 5 3" xfId="22916"/>
    <cellStyle name="Normal 45 2 4 3 6" xfId="33128"/>
    <cellStyle name="Normal 45 2 4 3 7" xfId="17903"/>
    <cellStyle name="Normal 45 2 4 4" xfId="3596"/>
    <cellStyle name="Normal 45 2 4 4 2" xfId="13670"/>
    <cellStyle name="Normal 45 2 4 4 2 2" xfId="43992"/>
    <cellStyle name="Normal 45 2 4 4 2 3" xfId="28768"/>
    <cellStyle name="Normal 45 2 4 4 3" xfId="8650"/>
    <cellStyle name="Normal 45 2 4 4 3 2" xfId="38975"/>
    <cellStyle name="Normal 45 2 4 4 3 3" xfId="23751"/>
    <cellStyle name="Normal 45 2 4 4 4" xfId="33962"/>
    <cellStyle name="Normal 45 2 4 4 5" xfId="18738"/>
    <cellStyle name="Normal 45 2 4 5" xfId="5289"/>
    <cellStyle name="Normal 45 2 4 5 2" xfId="15341"/>
    <cellStyle name="Normal 45 2 4 5 2 2" xfId="45663"/>
    <cellStyle name="Normal 45 2 4 5 2 3" xfId="30439"/>
    <cellStyle name="Normal 45 2 4 5 3" xfId="10321"/>
    <cellStyle name="Normal 45 2 4 5 3 2" xfId="40646"/>
    <cellStyle name="Normal 45 2 4 5 3 3" xfId="25422"/>
    <cellStyle name="Normal 45 2 4 5 4" xfId="35633"/>
    <cellStyle name="Normal 45 2 4 5 5" xfId="20409"/>
    <cellStyle name="Normal 45 2 4 6" xfId="11999"/>
    <cellStyle name="Normal 45 2 4 6 2" xfId="42321"/>
    <cellStyle name="Normal 45 2 4 6 3" xfId="27097"/>
    <cellStyle name="Normal 45 2 4 7" xfId="6978"/>
    <cellStyle name="Normal 45 2 4 7 2" xfId="37304"/>
    <cellStyle name="Normal 45 2 4 7 3" xfId="22080"/>
    <cellStyle name="Normal 45 2 4 8" xfId="32292"/>
    <cellStyle name="Normal 45 2 4 9" xfId="17067"/>
    <cellStyle name="Normal 45 2 5" xfId="2112"/>
    <cellStyle name="Normal 45 2 5 2" xfId="2953"/>
    <cellStyle name="Normal 45 2 5 2 2" xfId="4643"/>
    <cellStyle name="Normal 45 2 5 2 2 2" xfId="14716"/>
    <cellStyle name="Normal 45 2 5 2 2 2 2" xfId="45038"/>
    <cellStyle name="Normal 45 2 5 2 2 2 3" xfId="29814"/>
    <cellStyle name="Normal 45 2 5 2 2 3" xfId="9696"/>
    <cellStyle name="Normal 45 2 5 2 2 3 2" xfId="40021"/>
    <cellStyle name="Normal 45 2 5 2 2 3 3" xfId="24797"/>
    <cellStyle name="Normal 45 2 5 2 2 4" xfId="35008"/>
    <cellStyle name="Normal 45 2 5 2 2 5" xfId="19784"/>
    <cellStyle name="Normal 45 2 5 2 3" xfId="6335"/>
    <cellStyle name="Normal 45 2 5 2 3 2" xfId="16387"/>
    <cellStyle name="Normal 45 2 5 2 3 2 2" xfId="46709"/>
    <cellStyle name="Normal 45 2 5 2 3 2 3" xfId="31485"/>
    <cellStyle name="Normal 45 2 5 2 3 3" xfId="11367"/>
    <cellStyle name="Normal 45 2 5 2 3 3 2" xfId="41692"/>
    <cellStyle name="Normal 45 2 5 2 3 3 3" xfId="26468"/>
    <cellStyle name="Normal 45 2 5 2 3 4" xfId="36679"/>
    <cellStyle name="Normal 45 2 5 2 3 5" xfId="21455"/>
    <cellStyle name="Normal 45 2 5 2 4" xfId="13045"/>
    <cellStyle name="Normal 45 2 5 2 4 2" xfId="43367"/>
    <cellStyle name="Normal 45 2 5 2 4 3" xfId="28143"/>
    <cellStyle name="Normal 45 2 5 2 5" xfId="8024"/>
    <cellStyle name="Normal 45 2 5 2 5 2" xfId="38350"/>
    <cellStyle name="Normal 45 2 5 2 5 3" xfId="23126"/>
    <cellStyle name="Normal 45 2 5 2 6" xfId="33338"/>
    <cellStyle name="Normal 45 2 5 2 7" xfId="18113"/>
    <cellStyle name="Normal 45 2 5 3" xfId="3806"/>
    <cellStyle name="Normal 45 2 5 3 2" xfId="13880"/>
    <cellStyle name="Normal 45 2 5 3 2 2" xfId="44202"/>
    <cellStyle name="Normal 45 2 5 3 2 3" xfId="28978"/>
    <cellStyle name="Normal 45 2 5 3 3" xfId="8860"/>
    <cellStyle name="Normal 45 2 5 3 3 2" xfId="39185"/>
    <cellStyle name="Normal 45 2 5 3 3 3" xfId="23961"/>
    <cellStyle name="Normal 45 2 5 3 4" xfId="34172"/>
    <cellStyle name="Normal 45 2 5 3 5" xfId="18948"/>
    <cellStyle name="Normal 45 2 5 4" xfId="5499"/>
    <cellStyle name="Normal 45 2 5 4 2" xfId="15551"/>
    <cellStyle name="Normal 45 2 5 4 2 2" xfId="45873"/>
    <cellStyle name="Normal 45 2 5 4 2 3" xfId="30649"/>
    <cellStyle name="Normal 45 2 5 4 3" xfId="10531"/>
    <cellStyle name="Normal 45 2 5 4 3 2" xfId="40856"/>
    <cellStyle name="Normal 45 2 5 4 3 3" xfId="25632"/>
    <cellStyle name="Normal 45 2 5 4 4" xfId="35843"/>
    <cellStyle name="Normal 45 2 5 4 5" xfId="20619"/>
    <cellStyle name="Normal 45 2 5 5" xfId="12209"/>
    <cellStyle name="Normal 45 2 5 5 2" xfId="42531"/>
    <cellStyle name="Normal 45 2 5 5 3" xfId="27307"/>
    <cellStyle name="Normal 45 2 5 6" xfId="7188"/>
    <cellStyle name="Normal 45 2 5 6 2" xfId="37514"/>
    <cellStyle name="Normal 45 2 5 6 3" xfId="22290"/>
    <cellStyle name="Normal 45 2 5 7" xfId="32502"/>
    <cellStyle name="Normal 45 2 5 8" xfId="17277"/>
    <cellStyle name="Normal 45 2 6" xfId="2533"/>
    <cellStyle name="Normal 45 2 6 2" xfId="4225"/>
    <cellStyle name="Normal 45 2 6 2 2" xfId="14298"/>
    <cellStyle name="Normal 45 2 6 2 2 2" xfId="44620"/>
    <cellStyle name="Normal 45 2 6 2 2 3" xfId="29396"/>
    <cellStyle name="Normal 45 2 6 2 3" xfId="9278"/>
    <cellStyle name="Normal 45 2 6 2 3 2" xfId="39603"/>
    <cellStyle name="Normal 45 2 6 2 3 3" xfId="24379"/>
    <cellStyle name="Normal 45 2 6 2 4" xfId="34590"/>
    <cellStyle name="Normal 45 2 6 2 5" xfId="19366"/>
    <cellStyle name="Normal 45 2 6 3" xfId="5917"/>
    <cellStyle name="Normal 45 2 6 3 2" xfId="15969"/>
    <cellStyle name="Normal 45 2 6 3 2 2" xfId="46291"/>
    <cellStyle name="Normal 45 2 6 3 2 3" xfId="31067"/>
    <cellStyle name="Normal 45 2 6 3 3" xfId="10949"/>
    <cellStyle name="Normal 45 2 6 3 3 2" xfId="41274"/>
    <cellStyle name="Normal 45 2 6 3 3 3" xfId="26050"/>
    <cellStyle name="Normal 45 2 6 3 4" xfId="36261"/>
    <cellStyle name="Normal 45 2 6 3 5" xfId="21037"/>
    <cellStyle name="Normal 45 2 6 4" xfId="12627"/>
    <cellStyle name="Normal 45 2 6 4 2" xfId="42949"/>
    <cellStyle name="Normal 45 2 6 4 3" xfId="27725"/>
    <cellStyle name="Normal 45 2 6 5" xfId="7606"/>
    <cellStyle name="Normal 45 2 6 5 2" xfId="37932"/>
    <cellStyle name="Normal 45 2 6 5 3" xfId="22708"/>
    <cellStyle name="Normal 45 2 6 6" xfId="32920"/>
    <cellStyle name="Normal 45 2 6 7" xfId="17695"/>
    <cellStyle name="Normal 45 2 7" xfId="3384"/>
    <cellStyle name="Normal 45 2 7 2" xfId="13462"/>
    <cellStyle name="Normal 45 2 7 2 2" xfId="43784"/>
    <cellStyle name="Normal 45 2 7 2 3" xfId="28560"/>
    <cellStyle name="Normal 45 2 7 3" xfId="8442"/>
    <cellStyle name="Normal 45 2 7 3 2" xfId="38767"/>
    <cellStyle name="Normal 45 2 7 3 3" xfId="23543"/>
    <cellStyle name="Normal 45 2 7 4" xfId="33754"/>
    <cellStyle name="Normal 45 2 7 5" xfId="18530"/>
    <cellStyle name="Normal 45 2 8" xfId="5078"/>
    <cellStyle name="Normal 45 2 8 2" xfId="15133"/>
    <cellStyle name="Normal 45 2 8 2 2" xfId="45455"/>
    <cellStyle name="Normal 45 2 8 2 3" xfId="30231"/>
    <cellStyle name="Normal 45 2 8 3" xfId="10113"/>
    <cellStyle name="Normal 45 2 8 3 2" xfId="40438"/>
    <cellStyle name="Normal 45 2 8 3 3" xfId="25214"/>
    <cellStyle name="Normal 45 2 8 4" xfId="35425"/>
    <cellStyle name="Normal 45 2 8 5" xfId="20201"/>
    <cellStyle name="Normal 45 2 9" xfId="11789"/>
    <cellStyle name="Normal 45 2 9 2" xfId="42113"/>
    <cellStyle name="Normal 45 2 9 3" xfId="26889"/>
    <cellStyle name="Normal 45 3" xfId="47296"/>
    <cellStyle name="Normal 46" xfId="1042"/>
    <cellStyle name="Normal 46 2" xfId="1445"/>
    <cellStyle name="Normal 46 2 10" xfId="6769"/>
    <cellStyle name="Normal 46 2 10 2" xfId="37097"/>
    <cellStyle name="Normal 46 2 10 3" xfId="21873"/>
    <cellStyle name="Normal 46 2 11" xfId="32088"/>
    <cellStyle name="Normal 46 2 12" xfId="16858"/>
    <cellStyle name="Normal 46 2 2" xfId="1733"/>
    <cellStyle name="Normal 46 2 2 10" xfId="32140"/>
    <cellStyle name="Normal 46 2 2 11" xfId="16912"/>
    <cellStyle name="Normal 46 2 2 2" xfId="1841"/>
    <cellStyle name="Normal 46 2 2 2 10" xfId="17016"/>
    <cellStyle name="Normal 46 2 2 2 2" xfId="2058"/>
    <cellStyle name="Normal 46 2 2 2 2 2" xfId="2479"/>
    <cellStyle name="Normal 46 2 2 2 2 2 2" xfId="3318"/>
    <cellStyle name="Normal 46 2 2 2 2 2 2 2" xfId="5008"/>
    <cellStyle name="Normal 46 2 2 2 2 2 2 2 2" xfId="15081"/>
    <cellStyle name="Normal 46 2 2 2 2 2 2 2 2 2" xfId="45403"/>
    <cellStyle name="Normal 46 2 2 2 2 2 2 2 2 3" xfId="30179"/>
    <cellStyle name="Normal 46 2 2 2 2 2 2 2 3" xfId="10061"/>
    <cellStyle name="Normal 46 2 2 2 2 2 2 2 3 2" xfId="40386"/>
    <cellStyle name="Normal 46 2 2 2 2 2 2 2 3 3" xfId="25162"/>
    <cellStyle name="Normal 46 2 2 2 2 2 2 2 4" xfId="35373"/>
    <cellStyle name="Normal 46 2 2 2 2 2 2 2 5" xfId="20149"/>
    <cellStyle name="Normal 46 2 2 2 2 2 2 3" xfId="6700"/>
    <cellStyle name="Normal 46 2 2 2 2 2 2 3 2" xfId="16752"/>
    <cellStyle name="Normal 46 2 2 2 2 2 2 3 2 2" xfId="47074"/>
    <cellStyle name="Normal 46 2 2 2 2 2 2 3 2 3" xfId="31850"/>
    <cellStyle name="Normal 46 2 2 2 2 2 2 3 3" xfId="11732"/>
    <cellStyle name="Normal 46 2 2 2 2 2 2 3 3 2" xfId="42057"/>
    <cellStyle name="Normal 46 2 2 2 2 2 2 3 3 3" xfId="26833"/>
    <cellStyle name="Normal 46 2 2 2 2 2 2 3 4" xfId="37044"/>
    <cellStyle name="Normal 46 2 2 2 2 2 2 3 5" xfId="21820"/>
    <cellStyle name="Normal 46 2 2 2 2 2 2 4" xfId="13410"/>
    <cellStyle name="Normal 46 2 2 2 2 2 2 4 2" xfId="43732"/>
    <cellStyle name="Normal 46 2 2 2 2 2 2 4 3" xfId="28508"/>
    <cellStyle name="Normal 46 2 2 2 2 2 2 5" xfId="8389"/>
    <cellStyle name="Normal 46 2 2 2 2 2 2 5 2" xfId="38715"/>
    <cellStyle name="Normal 46 2 2 2 2 2 2 5 3" xfId="23491"/>
    <cellStyle name="Normal 46 2 2 2 2 2 2 6" xfId="33703"/>
    <cellStyle name="Normal 46 2 2 2 2 2 2 7" xfId="18478"/>
    <cellStyle name="Normal 46 2 2 2 2 2 3" xfId="4171"/>
    <cellStyle name="Normal 46 2 2 2 2 2 3 2" xfId="14245"/>
    <cellStyle name="Normal 46 2 2 2 2 2 3 2 2" xfId="44567"/>
    <cellStyle name="Normal 46 2 2 2 2 2 3 2 3" xfId="29343"/>
    <cellStyle name="Normal 46 2 2 2 2 2 3 3" xfId="9225"/>
    <cellStyle name="Normal 46 2 2 2 2 2 3 3 2" xfId="39550"/>
    <cellStyle name="Normal 46 2 2 2 2 2 3 3 3" xfId="24326"/>
    <cellStyle name="Normal 46 2 2 2 2 2 3 4" xfId="34537"/>
    <cellStyle name="Normal 46 2 2 2 2 2 3 5" xfId="19313"/>
    <cellStyle name="Normal 46 2 2 2 2 2 4" xfId="5864"/>
    <cellStyle name="Normal 46 2 2 2 2 2 4 2" xfId="15916"/>
    <cellStyle name="Normal 46 2 2 2 2 2 4 2 2" xfId="46238"/>
    <cellStyle name="Normal 46 2 2 2 2 2 4 2 3" xfId="31014"/>
    <cellStyle name="Normal 46 2 2 2 2 2 4 3" xfId="10896"/>
    <cellStyle name="Normal 46 2 2 2 2 2 4 3 2" xfId="41221"/>
    <cellStyle name="Normal 46 2 2 2 2 2 4 3 3" xfId="25997"/>
    <cellStyle name="Normal 46 2 2 2 2 2 4 4" xfId="36208"/>
    <cellStyle name="Normal 46 2 2 2 2 2 4 5" xfId="20984"/>
    <cellStyle name="Normal 46 2 2 2 2 2 5" xfId="12574"/>
    <cellStyle name="Normal 46 2 2 2 2 2 5 2" xfId="42896"/>
    <cellStyle name="Normal 46 2 2 2 2 2 5 3" xfId="27672"/>
    <cellStyle name="Normal 46 2 2 2 2 2 6" xfId="7553"/>
    <cellStyle name="Normal 46 2 2 2 2 2 6 2" xfId="37879"/>
    <cellStyle name="Normal 46 2 2 2 2 2 6 3" xfId="22655"/>
    <cellStyle name="Normal 46 2 2 2 2 2 7" xfId="32867"/>
    <cellStyle name="Normal 46 2 2 2 2 2 8" xfId="17642"/>
    <cellStyle name="Normal 46 2 2 2 2 3" xfId="2900"/>
    <cellStyle name="Normal 46 2 2 2 2 3 2" xfId="4590"/>
    <cellStyle name="Normal 46 2 2 2 2 3 2 2" xfId="14663"/>
    <cellStyle name="Normal 46 2 2 2 2 3 2 2 2" xfId="44985"/>
    <cellStyle name="Normal 46 2 2 2 2 3 2 2 3" xfId="29761"/>
    <cellStyle name="Normal 46 2 2 2 2 3 2 3" xfId="9643"/>
    <cellStyle name="Normal 46 2 2 2 2 3 2 3 2" xfId="39968"/>
    <cellStyle name="Normal 46 2 2 2 2 3 2 3 3" xfId="24744"/>
    <cellStyle name="Normal 46 2 2 2 2 3 2 4" xfId="34955"/>
    <cellStyle name="Normal 46 2 2 2 2 3 2 5" xfId="19731"/>
    <cellStyle name="Normal 46 2 2 2 2 3 3" xfId="6282"/>
    <cellStyle name="Normal 46 2 2 2 2 3 3 2" xfId="16334"/>
    <cellStyle name="Normal 46 2 2 2 2 3 3 2 2" xfId="46656"/>
    <cellStyle name="Normal 46 2 2 2 2 3 3 2 3" xfId="31432"/>
    <cellStyle name="Normal 46 2 2 2 2 3 3 3" xfId="11314"/>
    <cellStyle name="Normal 46 2 2 2 2 3 3 3 2" xfId="41639"/>
    <cellStyle name="Normal 46 2 2 2 2 3 3 3 3" xfId="26415"/>
    <cellStyle name="Normal 46 2 2 2 2 3 3 4" xfId="36626"/>
    <cellStyle name="Normal 46 2 2 2 2 3 3 5" xfId="21402"/>
    <cellStyle name="Normal 46 2 2 2 2 3 4" xfId="12992"/>
    <cellStyle name="Normal 46 2 2 2 2 3 4 2" xfId="43314"/>
    <cellStyle name="Normal 46 2 2 2 2 3 4 3" xfId="28090"/>
    <cellStyle name="Normal 46 2 2 2 2 3 5" xfId="7971"/>
    <cellStyle name="Normal 46 2 2 2 2 3 5 2" xfId="38297"/>
    <cellStyle name="Normal 46 2 2 2 2 3 5 3" xfId="23073"/>
    <cellStyle name="Normal 46 2 2 2 2 3 6" xfId="33285"/>
    <cellStyle name="Normal 46 2 2 2 2 3 7" xfId="18060"/>
    <cellStyle name="Normal 46 2 2 2 2 4" xfId="3753"/>
    <cellStyle name="Normal 46 2 2 2 2 4 2" xfId="13827"/>
    <cellStyle name="Normal 46 2 2 2 2 4 2 2" xfId="44149"/>
    <cellStyle name="Normal 46 2 2 2 2 4 2 3" xfId="28925"/>
    <cellStyle name="Normal 46 2 2 2 2 4 3" xfId="8807"/>
    <cellStyle name="Normal 46 2 2 2 2 4 3 2" xfId="39132"/>
    <cellStyle name="Normal 46 2 2 2 2 4 3 3" xfId="23908"/>
    <cellStyle name="Normal 46 2 2 2 2 4 4" xfId="34119"/>
    <cellStyle name="Normal 46 2 2 2 2 4 5" xfId="18895"/>
    <cellStyle name="Normal 46 2 2 2 2 5" xfId="5446"/>
    <cellStyle name="Normal 46 2 2 2 2 5 2" xfId="15498"/>
    <cellStyle name="Normal 46 2 2 2 2 5 2 2" xfId="45820"/>
    <cellStyle name="Normal 46 2 2 2 2 5 2 3" xfId="30596"/>
    <cellStyle name="Normal 46 2 2 2 2 5 3" xfId="10478"/>
    <cellStyle name="Normal 46 2 2 2 2 5 3 2" xfId="40803"/>
    <cellStyle name="Normal 46 2 2 2 2 5 3 3" xfId="25579"/>
    <cellStyle name="Normal 46 2 2 2 2 5 4" xfId="35790"/>
    <cellStyle name="Normal 46 2 2 2 2 5 5" xfId="20566"/>
    <cellStyle name="Normal 46 2 2 2 2 6" xfId="12156"/>
    <cellStyle name="Normal 46 2 2 2 2 6 2" xfId="42478"/>
    <cellStyle name="Normal 46 2 2 2 2 6 3" xfId="27254"/>
    <cellStyle name="Normal 46 2 2 2 2 7" xfId="7135"/>
    <cellStyle name="Normal 46 2 2 2 2 7 2" xfId="37461"/>
    <cellStyle name="Normal 46 2 2 2 2 7 3" xfId="22237"/>
    <cellStyle name="Normal 46 2 2 2 2 8" xfId="32449"/>
    <cellStyle name="Normal 46 2 2 2 2 9" xfId="17224"/>
    <cellStyle name="Normal 46 2 2 2 3" xfId="2271"/>
    <cellStyle name="Normal 46 2 2 2 3 2" xfId="3110"/>
    <cellStyle name="Normal 46 2 2 2 3 2 2" xfId="4800"/>
    <cellStyle name="Normal 46 2 2 2 3 2 2 2" xfId="14873"/>
    <cellStyle name="Normal 46 2 2 2 3 2 2 2 2" xfId="45195"/>
    <cellStyle name="Normal 46 2 2 2 3 2 2 2 3" xfId="29971"/>
    <cellStyle name="Normal 46 2 2 2 3 2 2 3" xfId="9853"/>
    <cellStyle name="Normal 46 2 2 2 3 2 2 3 2" xfId="40178"/>
    <cellStyle name="Normal 46 2 2 2 3 2 2 3 3" xfId="24954"/>
    <cellStyle name="Normal 46 2 2 2 3 2 2 4" xfId="35165"/>
    <cellStyle name="Normal 46 2 2 2 3 2 2 5" xfId="19941"/>
    <cellStyle name="Normal 46 2 2 2 3 2 3" xfId="6492"/>
    <cellStyle name="Normal 46 2 2 2 3 2 3 2" xfId="16544"/>
    <cellStyle name="Normal 46 2 2 2 3 2 3 2 2" xfId="46866"/>
    <cellStyle name="Normal 46 2 2 2 3 2 3 2 3" xfId="31642"/>
    <cellStyle name="Normal 46 2 2 2 3 2 3 3" xfId="11524"/>
    <cellStyle name="Normal 46 2 2 2 3 2 3 3 2" xfId="41849"/>
    <cellStyle name="Normal 46 2 2 2 3 2 3 3 3" xfId="26625"/>
    <cellStyle name="Normal 46 2 2 2 3 2 3 4" xfId="36836"/>
    <cellStyle name="Normal 46 2 2 2 3 2 3 5" xfId="21612"/>
    <cellStyle name="Normal 46 2 2 2 3 2 4" xfId="13202"/>
    <cellStyle name="Normal 46 2 2 2 3 2 4 2" xfId="43524"/>
    <cellStyle name="Normal 46 2 2 2 3 2 4 3" xfId="28300"/>
    <cellStyle name="Normal 46 2 2 2 3 2 5" xfId="8181"/>
    <cellStyle name="Normal 46 2 2 2 3 2 5 2" xfId="38507"/>
    <cellStyle name="Normal 46 2 2 2 3 2 5 3" xfId="23283"/>
    <cellStyle name="Normal 46 2 2 2 3 2 6" xfId="33495"/>
    <cellStyle name="Normal 46 2 2 2 3 2 7" xfId="18270"/>
    <cellStyle name="Normal 46 2 2 2 3 3" xfId="3963"/>
    <cellStyle name="Normal 46 2 2 2 3 3 2" xfId="14037"/>
    <cellStyle name="Normal 46 2 2 2 3 3 2 2" xfId="44359"/>
    <cellStyle name="Normal 46 2 2 2 3 3 2 3" xfId="29135"/>
    <cellStyle name="Normal 46 2 2 2 3 3 3" xfId="9017"/>
    <cellStyle name="Normal 46 2 2 2 3 3 3 2" xfId="39342"/>
    <cellStyle name="Normal 46 2 2 2 3 3 3 3" xfId="24118"/>
    <cellStyle name="Normal 46 2 2 2 3 3 4" xfId="34329"/>
    <cellStyle name="Normal 46 2 2 2 3 3 5" xfId="19105"/>
    <cellStyle name="Normal 46 2 2 2 3 4" xfId="5656"/>
    <cellStyle name="Normal 46 2 2 2 3 4 2" xfId="15708"/>
    <cellStyle name="Normal 46 2 2 2 3 4 2 2" xfId="46030"/>
    <cellStyle name="Normal 46 2 2 2 3 4 2 3" xfId="30806"/>
    <cellStyle name="Normal 46 2 2 2 3 4 3" xfId="10688"/>
    <cellStyle name="Normal 46 2 2 2 3 4 3 2" xfId="41013"/>
    <cellStyle name="Normal 46 2 2 2 3 4 3 3" xfId="25789"/>
    <cellStyle name="Normal 46 2 2 2 3 4 4" xfId="36000"/>
    <cellStyle name="Normal 46 2 2 2 3 4 5" xfId="20776"/>
    <cellStyle name="Normal 46 2 2 2 3 5" xfId="12366"/>
    <cellStyle name="Normal 46 2 2 2 3 5 2" xfId="42688"/>
    <cellStyle name="Normal 46 2 2 2 3 5 3" xfId="27464"/>
    <cellStyle name="Normal 46 2 2 2 3 6" xfId="7345"/>
    <cellStyle name="Normal 46 2 2 2 3 6 2" xfId="37671"/>
    <cellStyle name="Normal 46 2 2 2 3 6 3" xfId="22447"/>
    <cellStyle name="Normal 46 2 2 2 3 7" xfId="32659"/>
    <cellStyle name="Normal 46 2 2 2 3 8" xfId="17434"/>
    <cellStyle name="Normal 46 2 2 2 4" xfId="2692"/>
    <cellStyle name="Normal 46 2 2 2 4 2" xfId="4382"/>
    <cellStyle name="Normal 46 2 2 2 4 2 2" xfId="14455"/>
    <cellStyle name="Normal 46 2 2 2 4 2 2 2" xfId="44777"/>
    <cellStyle name="Normal 46 2 2 2 4 2 2 3" xfId="29553"/>
    <cellStyle name="Normal 46 2 2 2 4 2 3" xfId="9435"/>
    <cellStyle name="Normal 46 2 2 2 4 2 3 2" xfId="39760"/>
    <cellStyle name="Normal 46 2 2 2 4 2 3 3" xfId="24536"/>
    <cellStyle name="Normal 46 2 2 2 4 2 4" xfId="34747"/>
    <cellStyle name="Normal 46 2 2 2 4 2 5" xfId="19523"/>
    <cellStyle name="Normal 46 2 2 2 4 3" xfId="6074"/>
    <cellStyle name="Normal 46 2 2 2 4 3 2" xfId="16126"/>
    <cellStyle name="Normal 46 2 2 2 4 3 2 2" xfId="46448"/>
    <cellStyle name="Normal 46 2 2 2 4 3 2 3" xfId="31224"/>
    <cellStyle name="Normal 46 2 2 2 4 3 3" xfId="11106"/>
    <cellStyle name="Normal 46 2 2 2 4 3 3 2" xfId="41431"/>
    <cellStyle name="Normal 46 2 2 2 4 3 3 3" xfId="26207"/>
    <cellStyle name="Normal 46 2 2 2 4 3 4" xfId="36418"/>
    <cellStyle name="Normal 46 2 2 2 4 3 5" xfId="21194"/>
    <cellStyle name="Normal 46 2 2 2 4 4" xfId="12784"/>
    <cellStyle name="Normal 46 2 2 2 4 4 2" xfId="43106"/>
    <cellStyle name="Normal 46 2 2 2 4 4 3" xfId="27882"/>
    <cellStyle name="Normal 46 2 2 2 4 5" xfId="7763"/>
    <cellStyle name="Normal 46 2 2 2 4 5 2" xfId="38089"/>
    <cellStyle name="Normal 46 2 2 2 4 5 3" xfId="22865"/>
    <cellStyle name="Normal 46 2 2 2 4 6" xfId="33077"/>
    <cellStyle name="Normal 46 2 2 2 4 7" xfId="17852"/>
    <cellStyle name="Normal 46 2 2 2 5" xfId="3545"/>
    <cellStyle name="Normal 46 2 2 2 5 2" xfId="13619"/>
    <cellStyle name="Normal 46 2 2 2 5 2 2" xfId="43941"/>
    <cellStyle name="Normal 46 2 2 2 5 2 3" xfId="28717"/>
    <cellStyle name="Normal 46 2 2 2 5 3" xfId="8599"/>
    <cellStyle name="Normal 46 2 2 2 5 3 2" xfId="38924"/>
    <cellStyle name="Normal 46 2 2 2 5 3 3" xfId="23700"/>
    <cellStyle name="Normal 46 2 2 2 5 4" xfId="33911"/>
    <cellStyle name="Normal 46 2 2 2 5 5" xfId="18687"/>
    <cellStyle name="Normal 46 2 2 2 6" xfId="5238"/>
    <cellStyle name="Normal 46 2 2 2 6 2" xfId="15290"/>
    <cellStyle name="Normal 46 2 2 2 6 2 2" xfId="45612"/>
    <cellStyle name="Normal 46 2 2 2 6 2 3" xfId="30388"/>
    <cellStyle name="Normal 46 2 2 2 6 3" xfId="10270"/>
    <cellStyle name="Normal 46 2 2 2 6 3 2" xfId="40595"/>
    <cellStyle name="Normal 46 2 2 2 6 3 3" xfId="25371"/>
    <cellStyle name="Normal 46 2 2 2 6 4" xfId="35582"/>
    <cellStyle name="Normal 46 2 2 2 6 5" xfId="20358"/>
    <cellStyle name="Normal 46 2 2 2 7" xfId="11948"/>
    <cellStyle name="Normal 46 2 2 2 7 2" xfId="42270"/>
    <cellStyle name="Normal 46 2 2 2 7 3" xfId="27046"/>
    <cellStyle name="Normal 46 2 2 2 8" xfId="6927"/>
    <cellStyle name="Normal 46 2 2 2 8 2" xfId="37253"/>
    <cellStyle name="Normal 46 2 2 2 8 3" xfId="22029"/>
    <cellStyle name="Normal 46 2 2 2 9" xfId="32241"/>
    <cellStyle name="Normal 46 2 2 3" xfId="1954"/>
    <cellStyle name="Normal 46 2 2 3 2" xfId="2375"/>
    <cellStyle name="Normal 46 2 2 3 2 2" xfId="3214"/>
    <cellStyle name="Normal 46 2 2 3 2 2 2" xfId="4904"/>
    <cellStyle name="Normal 46 2 2 3 2 2 2 2" xfId="14977"/>
    <cellStyle name="Normal 46 2 2 3 2 2 2 2 2" xfId="45299"/>
    <cellStyle name="Normal 46 2 2 3 2 2 2 2 3" xfId="30075"/>
    <cellStyle name="Normal 46 2 2 3 2 2 2 3" xfId="9957"/>
    <cellStyle name="Normal 46 2 2 3 2 2 2 3 2" xfId="40282"/>
    <cellStyle name="Normal 46 2 2 3 2 2 2 3 3" xfId="25058"/>
    <cellStyle name="Normal 46 2 2 3 2 2 2 4" xfId="35269"/>
    <cellStyle name="Normal 46 2 2 3 2 2 2 5" xfId="20045"/>
    <cellStyle name="Normal 46 2 2 3 2 2 3" xfId="6596"/>
    <cellStyle name="Normal 46 2 2 3 2 2 3 2" xfId="16648"/>
    <cellStyle name="Normal 46 2 2 3 2 2 3 2 2" xfId="46970"/>
    <cellStyle name="Normal 46 2 2 3 2 2 3 2 3" xfId="31746"/>
    <cellStyle name="Normal 46 2 2 3 2 2 3 3" xfId="11628"/>
    <cellStyle name="Normal 46 2 2 3 2 2 3 3 2" xfId="41953"/>
    <cellStyle name="Normal 46 2 2 3 2 2 3 3 3" xfId="26729"/>
    <cellStyle name="Normal 46 2 2 3 2 2 3 4" xfId="36940"/>
    <cellStyle name="Normal 46 2 2 3 2 2 3 5" xfId="21716"/>
    <cellStyle name="Normal 46 2 2 3 2 2 4" xfId="13306"/>
    <cellStyle name="Normal 46 2 2 3 2 2 4 2" xfId="43628"/>
    <cellStyle name="Normal 46 2 2 3 2 2 4 3" xfId="28404"/>
    <cellStyle name="Normal 46 2 2 3 2 2 5" xfId="8285"/>
    <cellStyle name="Normal 46 2 2 3 2 2 5 2" xfId="38611"/>
    <cellStyle name="Normal 46 2 2 3 2 2 5 3" xfId="23387"/>
    <cellStyle name="Normal 46 2 2 3 2 2 6" xfId="33599"/>
    <cellStyle name="Normal 46 2 2 3 2 2 7" xfId="18374"/>
    <cellStyle name="Normal 46 2 2 3 2 3" xfId="4067"/>
    <cellStyle name="Normal 46 2 2 3 2 3 2" xfId="14141"/>
    <cellStyle name="Normal 46 2 2 3 2 3 2 2" xfId="44463"/>
    <cellStyle name="Normal 46 2 2 3 2 3 2 3" xfId="29239"/>
    <cellStyle name="Normal 46 2 2 3 2 3 3" xfId="9121"/>
    <cellStyle name="Normal 46 2 2 3 2 3 3 2" xfId="39446"/>
    <cellStyle name="Normal 46 2 2 3 2 3 3 3" xfId="24222"/>
    <cellStyle name="Normal 46 2 2 3 2 3 4" xfId="34433"/>
    <cellStyle name="Normal 46 2 2 3 2 3 5" xfId="19209"/>
    <cellStyle name="Normal 46 2 2 3 2 4" xfId="5760"/>
    <cellStyle name="Normal 46 2 2 3 2 4 2" xfId="15812"/>
    <cellStyle name="Normal 46 2 2 3 2 4 2 2" xfId="46134"/>
    <cellStyle name="Normal 46 2 2 3 2 4 2 3" xfId="30910"/>
    <cellStyle name="Normal 46 2 2 3 2 4 3" xfId="10792"/>
    <cellStyle name="Normal 46 2 2 3 2 4 3 2" xfId="41117"/>
    <cellStyle name="Normal 46 2 2 3 2 4 3 3" xfId="25893"/>
    <cellStyle name="Normal 46 2 2 3 2 4 4" xfId="36104"/>
    <cellStyle name="Normal 46 2 2 3 2 4 5" xfId="20880"/>
    <cellStyle name="Normal 46 2 2 3 2 5" xfId="12470"/>
    <cellStyle name="Normal 46 2 2 3 2 5 2" xfId="42792"/>
    <cellStyle name="Normal 46 2 2 3 2 5 3" xfId="27568"/>
    <cellStyle name="Normal 46 2 2 3 2 6" xfId="7449"/>
    <cellStyle name="Normal 46 2 2 3 2 6 2" xfId="37775"/>
    <cellStyle name="Normal 46 2 2 3 2 6 3" xfId="22551"/>
    <cellStyle name="Normal 46 2 2 3 2 7" xfId="32763"/>
    <cellStyle name="Normal 46 2 2 3 2 8" xfId="17538"/>
    <cellStyle name="Normal 46 2 2 3 3" xfId="2796"/>
    <cellStyle name="Normal 46 2 2 3 3 2" xfId="4486"/>
    <cellStyle name="Normal 46 2 2 3 3 2 2" xfId="14559"/>
    <cellStyle name="Normal 46 2 2 3 3 2 2 2" xfId="44881"/>
    <cellStyle name="Normal 46 2 2 3 3 2 2 3" xfId="29657"/>
    <cellStyle name="Normal 46 2 2 3 3 2 3" xfId="9539"/>
    <cellStyle name="Normal 46 2 2 3 3 2 3 2" xfId="39864"/>
    <cellStyle name="Normal 46 2 2 3 3 2 3 3" xfId="24640"/>
    <cellStyle name="Normal 46 2 2 3 3 2 4" xfId="34851"/>
    <cellStyle name="Normal 46 2 2 3 3 2 5" xfId="19627"/>
    <cellStyle name="Normal 46 2 2 3 3 3" xfId="6178"/>
    <cellStyle name="Normal 46 2 2 3 3 3 2" xfId="16230"/>
    <cellStyle name="Normal 46 2 2 3 3 3 2 2" xfId="46552"/>
    <cellStyle name="Normal 46 2 2 3 3 3 2 3" xfId="31328"/>
    <cellStyle name="Normal 46 2 2 3 3 3 3" xfId="11210"/>
    <cellStyle name="Normal 46 2 2 3 3 3 3 2" xfId="41535"/>
    <cellStyle name="Normal 46 2 2 3 3 3 3 3" xfId="26311"/>
    <cellStyle name="Normal 46 2 2 3 3 3 4" xfId="36522"/>
    <cellStyle name="Normal 46 2 2 3 3 3 5" xfId="21298"/>
    <cellStyle name="Normal 46 2 2 3 3 4" xfId="12888"/>
    <cellStyle name="Normal 46 2 2 3 3 4 2" xfId="43210"/>
    <cellStyle name="Normal 46 2 2 3 3 4 3" xfId="27986"/>
    <cellStyle name="Normal 46 2 2 3 3 5" xfId="7867"/>
    <cellStyle name="Normal 46 2 2 3 3 5 2" xfId="38193"/>
    <cellStyle name="Normal 46 2 2 3 3 5 3" xfId="22969"/>
    <cellStyle name="Normal 46 2 2 3 3 6" xfId="33181"/>
    <cellStyle name="Normal 46 2 2 3 3 7" xfId="17956"/>
    <cellStyle name="Normal 46 2 2 3 4" xfId="3649"/>
    <cellStyle name="Normal 46 2 2 3 4 2" xfId="13723"/>
    <cellStyle name="Normal 46 2 2 3 4 2 2" xfId="44045"/>
    <cellStyle name="Normal 46 2 2 3 4 2 3" xfId="28821"/>
    <cellStyle name="Normal 46 2 2 3 4 3" xfId="8703"/>
    <cellStyle name="Normal 46 2 2 3 4 3 2" xfId="39028"/>
    <cellStyle name="Normal 46 2 2 3 4 3 3" xfId="23804"/>
    <cellStyle name="Normal 46 2 2 3 4 4" xfId="34015"/>
    <cellStyle name="Normal 46 2 2 3 4 5" xfId="18791"/>
    <cellStyle name="Normal 46 2 2 3 5" xfId="5342"/>
    <cellStyle name="Normal 46 2 2 3 5 2" xfId="15394"/>
    <cellStyle name="Normal 46 2 2 3 5 2 2" xfId="45716"/>
    <cellStyle name="Normal 46 2 2 3 5 2 3" xfId="30492"/>
    <cellStyle name="Normal 46 2 2 3 5 3" xfId="10374"/>
    <cellStyle name="Normal 46 2 2 3 5 3 2" xfId="40699"/>
    <cellStyle name="Normal 46 2 2 3 5 3 3" xfId="25475"/>
    <cellStyle name="Normal 46 2 2 3 5 4" xfId="35686"/>
    <cellStyle name="Normal 46 2 2 3 5 5" xfId="20462"/>
    <cellStyle name="Normal 46 2 2 3 6" xfId="12052"/>
    <cellStyle name="Normal 46 2 2 3 6 2" xfId="42374"/>
    <cellStyle name="Normal 46 2 2 3 6 3" xfId="27150"/>
    <cellStyle name="Normal 46 2 2 3 7" xfId="7031"/>
    <cellStyle name="Normal 46 2 2 3 7 2" xfId="37357"/>
    <cellStyle name="Normal 46 2 2 3 7 3" xfId="22133"/>
    <cellStyle name="Normal 46 2 2 3 8" xfId="32345"/>
    <cellStyle name="Normal 46 2 2 3 9" xfId="17120"/>
    <cellStyle name="Normal 46 2 2 4" xfId="2167"/>
    <cellStyle name="Normal 46 2 2 4 2" xfId="3006"/>
    <cellStyle name="Normal 46 2 2 4 2 2" xfId="4696"/>
    <cellStyle name="Normal 46 2 2 4 2 2 2" xfId="14769"/>
    <cellStyle name="Normal 46 2 2 4 2 2 2 2" xfId="45091"/>
    <cellStyle name="Normal 46 2 2 4 2 2 2 3" xfId="29867"/>
    <cellStyle name="Normal 46 2 2 4 2 2 3" xfId="9749"/>
    <cellStyle name="Normal 46 2 2 4 2 2 3 2" xfId="40074"/>
    <cellStyle name="Normal 46 2 2 4 2 2 3 3" xfId="24850"/>
    <cellStyle name="Normal 46 2 2 4 2 2 4" xfId="35061"/>
    <cellStyle name="Normal 46 2 2 4 2 2 5" xfId="19837"/>
    <cellStyle name="Normal 46 2 2 4 2 3" xfId="6388"/>
    <cellStyle name="Normal 46 2 2 4 2 3 2" xfId="16440"/>
    <cellStyle name="Normal 46 2 2 4 2 3 2 2" xfId="46762"/>
    <cellStyle name="Normal 46 2 2 4 2 3 2 3" xfId="31538"/>
    <cellStyle name="Normal 46 2 2 4 2 3 3" xfId="11420"/>
    <cellStyle name="Normal 46 2 2 4 2 3 3 2" xfId="41745"/>
    <cellStyle name="Normal 46 2 2 4 2 3 3 3" xfId="26521"/>
    <cellStyle name="Normal 46 2 2 4 2 3 4" xfId="36732"/>
    <cellStyle name="Normal 46 2 2 4 2 3 5" xfId="21508"/>
    <cellStyle name="Normal 46 2 2 4 2 4" xfId="13098"/>
    <cellStyle name="Normal 46 2 2 4 2 4 2" xfId="43420"/>
    <cellStyle name="Normal 46 2 2 4 2 4 3" xfId="28196"/>
    <cellStyle name="Normal 46 2 2 4 2 5" xfId="8077"/>
    <cellStyle name="Normal 46 2 2 4 2 5 2" xfId="38403"/>
    <cellStyle name="Normal 46 2 2 4 2 5 3" xfId="23179"/>
    <cellStyle name="Normal 46 2 2 4 2 6" xfId="33391"/>
    <cellStyle name="Normal 46 2 2 4 2 7" xfId="18166"/>
    <cellStyle name="Normal 46 2 2 4 3" xfId="3859"/>
    <cellStyle name="Normal 46 2 2 4 3 2" xfId="13933"/>
    <cellStyle name="Normal 46 2 2 4 3 2 2" xfId="44255"/>
    <cellStyle name="Normal 46 2 2 4 3 2 3" xfId="29031"/>
    <cellStyle name="Normal 46 2 2 4 3 3" xfId="8913"/>
    <cellStyle name="Normal 46 2 2 4 3 3 2" xfId="39238"/>
    <cellStyle name="Normal 46 2 2 4 3 3 3" xfId="24014"/>
    <cellStyle name="Normal 46 2 2 4 3 4" xfId="34225"/>
    <cellStyle name="Normal 46 2 2 4 3 5" xfId="19001"/>
    <cellStyle name="Normal 46 2 2 4 4" xfId="5552"/>
    <cellStyle name="Normal 46 2 2 4 4 2" xfId="15604"/>
    <cellStyle name="Normal 46 2 2 4 4 2 2" xfId="45926"/>
    <cellStyle name="Normal 46 2 2 4 4 2 3" xfId="30702"/>
    <cellStyle name="Normal 46 2 2 4 4 3" xfId="10584"/>
    <cellStyle name="Normal 46 2 2 4 4 3 2" xfId="40909"/>
    <cellStyle name="Normal 46 2 2 4 4 3 3" xfId="25685"/>
    <cellStyle name="Normal 46 2 2 4 4 4" xfId="35896"/>
    <cellStyle name="Normal 46 2 2 4 4 5" xfId="20672"/>
    <cellStyle name="Normal 46 2 2 4 5" xfId="12262"/>
    <cellStyle name="Normal 46 2 2 4 5 2" xfId="42584"/>
    <cellStyle name="Normal 46 2 2 4 5 3" xfId="27360"/>
    <cellStyle name="Normal 46 2 2 4 6" xfId="7241"/>
    <cellStyle name="Normal 46 2 2 4 6 2" xfId="37567"/>
    <cellStyle name="Normal 46 2 2 4 6 3" xfId="22343"/>
    <cellStyle name="Normal 46 2 2 4 7" xfId="32555"/>
    <cellStyle name="Normal 46 2 2 4 8" xfId="17330"/>
    <cellStyle name="Normal 46 2 2 5" xfId="2588"/>
    <cellStyle name="Normal 46 2 2 5 2" xfId="4278"/>
    <cellStyle name="Normal 46 2 2 5 2 2" xfId="14351"/>
    <cellStyle name="Normal 46 2 2 5 2 2 2" xfId="44673"/>
    <cellStyle name="Normal 46 2 2 5 2 2 3" xfId="29449"/>
    <cellStyle name="Normal 46 2 2 5 2 3" xfId="9331"/>
    <cellStyle name="Normal 46 2 2 5 2 3 2" xfId="39656"/>
    <cellStyle name="Normal 46 2 2 5 2 3 3" xfId="24432"/>
    <cellStyle name="Normal 46 2 2 5 2 4" xfId="34643"/>
    <cellStyle name="Normal 46 2 2 5 2 5" xfId="19419"/>
    <cellStyle name="Normal 46 2 2 5 3" xfId="5970"/>
    <cellStyle name="Normal 46 2 2 5 3 2" xfId="16022"/>
    <cellStyle name="Normal 46 2 2 5 3 2 2" xfId="46344"/>
    <cellStyle name="Normal 46 2 2 5 3 2 3" xfId="31120"/>
    <cellStyle name="Normal 46 2 2 5 3 3" xfId="11002"/>
    <cellStyle name="Normal 46 2 2 5 3 3 2" xfId="41327"/>
    <cellStyle name="Normal 46 2 2 5 3 3 3" xfId="26103"/>
    <cellStyle name="Normal 46 2 2 5 3 4" xfId="36314"/>
    <cellStyle name="Normal 46 2 2 5 3 5" xfId="21090"/>
    <cellStyle name="Normal 46 2 2 5 4" xfId="12680"/>
    <cellStyle name="Normal 46 2 2 5 4 2" xfId="43002"/>
    <cellStyle name="Normal 46 2 2 5 4 3" xfId="27778"/>
    <cellStyle name="Normal 46 2 2 5 5" xfId="7659"/>
    <cellStyle name="Normal 46 2 2 5 5 2" xfId="37985"/>
    <cellStyle name="Normal 46 2 2 5 5 3" xfId="22761"/>
    <cellStyle name="Normal 46 2 2 5 6" xfId="32973"/>
    <cellStyle name="Normal 46 2 2 5 7" xfId="17748"/>
    <cellStyle name="Normal 46 2 2 6" xfId="3441"/>
    <cellStyle name="Normal 46 2 2 6 2" xfId="13515"/>
    <cellStyle name="Normal 46 2 2 6 2 2" xfId="43837"/>
    <cellStyle name="Normal 46 2 2 6 2 3" xfId="28613"/>
    <cellStyle name="Normal 46 2 2 6 3" xfId="8495"/>
    <cellStyle name="Normal 46 2 2 6 3 2" xfId="38820"/>
    <cellStyle name="Normal 46 2 2 6 3 3" xfId="23596"/>
    <cellStyle name="Normal 46 2 2 6 4" xfId="33807"/>
    <cellStyle name="Normal 46 2 2 6 5" xfId="18583"/>
    <cellStyle name="Normal 46 2 2 7" xfId="5134"/>
    <cellStyle name="Normal 46 2 2 7 2" xfId="15186"/>
    <cellStyle name="Normal 46 2 2 7 2 2" xfId="45508"/>
    <cellStyle name="Normal 46 2 2 7 2 3" xfId="30284"/>
    <cellStyle name="Normal 46 2 2 7 3" xfId="10166"/>
    <cellStyle name="Normal 46 2 2 7 3 2" xfId="40491"/>
    <cellStyle name="Normal 46 2 2 7 3 3" xfId="25267"/>
    <cellStyle name="Normal 46 2 2 7 4" xfId="35478"/>
    <cellStyle name="Normal 46 2 2 7 5" xfId="20254"/>
    <cellStyle name="Normal 46 2 2 8" xfId="11844"/>
    <cellStyle name="Normal 46 2 2 8 2" xfId="42166"/>
    <cellStyle name="Normal 46 2 2 8 3" xfId="26942"/>
    <cellStyle name="Normal 46 2 2 9" xfId="6823"/>
    <cellStyle name="Normal 46 2 2 9 2" xfId="37149"/>
    <cellStyle name="Normal 46 2 2 9 3" xfId="21925"/>
    <cellStyle name="Normal 46 2 3" xfId="1787"/>
    <cellStyle name="Normal 46 2 3 10" xfId="16964"/>
    <cellStyle name="Normal 46 2 3 2" xfId="2006"/>
    <cellStyle name="Normal 46 2 3 2 2" xfId="2427"/>
    <cellStyle name="Normal 46 2 3 2 2 2" xfId="3266"/>
    <cellStyle name="Normal 46 2 3 2 2 2 2" xfId="4956"/>
    <cellStyle name="Normal 46 2 3 2 2 2 2 2" xfId="15029"/>
    <cellStyle name="Normal 46 2 3 2 2 2 2 2 2" xfId="45351"/>
    <cellStyle name="Normal 46 2 3 2 2 2 2 2 3" xfId="30127"/>
    <cellStyle name="Normal 46 2 3 2 2 2 2 3" xfId="10009"/>
    <cellStyle name="Normal 46 2 3 2 2 2 2 3 2" xfId="40334"/>
    <cellStyle name="Normal 46 2 3 2 2 2 2 3 3" xfId="25110"/>
    <cellStyle name="Normal 46 2 3 2 2 2 2 4" xfId="35321"/>
    <cellStyle name="Normal 46 2 3 2 2 2 2 5" xfId="20097"/>
    <cellStyle name="Normal 46 2 3 2 2 2 3" xfId="6648"/>
    <cellStyle name="Normal 46 2 3 2 2 2 3 2" xfId="16700"/>
    <cellStyle name="Normal 46 2 3 2 2 2 3 2 2" xfId="47022"/>
    <cellStyle name="Normal 46 2 3 2 2 2 3 2 3" xfId="31798"/>
    <cellStyle name="Normal 46 2 3 2 2 2 3 3" xfId="11680"/>
    <cellStyle name="Normal 46 2 3 2 2 2 3 3 2" xfId="42005"/>
    <cellStyle name="Normal 46 2 3 2 2 2 3 3 3" xfId="26781"/>
    <cellStyle name="Normal 46 2 3 2 2 2 3 4" xfId="36992"/>
    <cellStyle name="Normal 46 2 3 2 2 2 3 5" xfId="21768"/>
    <cellStyle name="Normal 46 2 3 2 2 2 4" xfId="13358"/>
    <cellStyle name="Normal 46 2 3 2 2 2 4 2" xfId="43680"/>
    <cellStyle name="Normal 46 2 3 2 2 2 4 3" xfId="28456"/>
    <cellStyle name="Normal 46 2 3 2 2 2 5" xfId="8337"/>
    <cellStyle name="Normal 46 2 3 2 2 2 5 2" xfId="38663"/>
    <cellStyle name="Normal 46 2 3 2 2 2 5 3" xfId="23439"/>
    <cellStyle name="Normal 46 2 3 2 2 2 6" xfId="33651"/>
    <cellStyle name="Normal 46 2 3 2 2 2 7" xfId="18426"/>
    <cellStyle name="Normal 46 2 3 2 2 3" xfId="4119"/>
    <cellStyle name="Normal 46 2 3 2 2 3 2" xfId="14193"/>
    <cellStyle name="Normal 46 2 3 2 2 3 2 2" xfId="44515"/>
    <cellStyle name="Normal 46 2 3 2 2 3 2 3" xfId="29291"/>
    <cellStyle name="Normal 46 2 3 2 2 3 3" xfId="9173"/>
    <cellStyle name="Normal 46 2 3 2 2 3 3 2" xfId="39498"/>
    <cellStyle name="Normal 46 2 3 2 2 3 3 3" xfId="24274"/>
    <cellStyle name="Normal 46 2 3 2 2 3 4" xfId="34485"/>
    <cellStyle name="Normal 46 2 3 2 2 3 5" xfId="19261"/>
    <cellStyle name="Normal 46 2 3 2 2 4" xfId="5812"/>
    <cellStyle name="Normal 46 2 3 2 2 4 2" xfId="15864"/>
    <cellStyle name="Normal 46 2 3 2 2 4 2 2" xfId="46186"/>
    <cellStyle name="Normal 46 2 3 2 2 4 2 3" xfId="30962"/>
    <cellStyle name="Normal 46 2 3 2 2 4 3" xfId="10844"/>
    <cellStyle name="Normal 46 2 3 2 2 4 3 2" xfId="41169"/>
    <cellStyle name="Normal 46 2 3 2 2 4 3 3" xfId="25945"/>
    <cellStyle name="Normal 46 2 3 2 2 4 4" xfId="36156"/>
    <cellStyle name="Normal 46 2 3 2 2 4 5" xfId="20932"/>
    <cellStyle name="Normal 46 2 3 2 2 5" xfId="12522"/>
    <cellStyle name="Normal 46 2 3 2 2 5 2" xfId="42844"/>
    <cellStyle name="Normal 46 2 3 2 2 5 3" xfId="27620"/>
    <cellStyle name="Normal 46 2 3 2 2 6" xfId="7501"/>
    <cellStyle name="Normal 46 2 3 2 2 6 2" xfId="37827"/>
    <cellStyle name="Normal 46 2 3 2 2 6 3" xfId="22603"/>
    <cellStyle name="Normal 46 2 3 2 2 7" xfId="32815"/>
    <cellStyle name="Normal 46 2 3 2 2 8" xfId="17590"/>
    <cellStyle name="Normal 46 2 3 2 3" xfId="2848"/>
    <cellStyle name="Normal 46 2 3 2 3 2" xfId="4538"/>
    <cellStyle name="Normal 46 2 3 2 3 2 2" xfId="14611"/>
    <cellStyle name="Normal 46 2 3 2 3 2 2 2" xfId="44933"/>
    <cellStyle name="Normal 46 2 3 2 3 2 2 3" xfId="29709"/>
    <cellStyle name="Normal 46 2 3 2 3 2 3" xfId="9591"/>
    <cellStyle name="Normal 46 2 3 2 3 2 3 2" xfId="39916"/>
    <cellStyle name="Normal 46 2 3 2 3 2 3 3" xfId="24692"/>
    <cellStyle name="Normal 46 2 3 2 3 2 4" xfId="34903"/>
    <cellStyle name="Normal 46 2 3 2 3 2 5" xfId="19679"/>
    <cellStyle name="Normal 46 2 3 2 3 3" xfId="6230"/>
    <cellStyle name="Normal 46 2 3 2 3 3 2" xfId="16282"/>
    <cellStyle name="Normal 46 2 3 2 3 3 2 2" xfId="46604"/>
    <cellStyle name="Normal 46 2 3 2 3 3 2 3" xfId="31380"/>
    <cellStyle name="Normal 46 2 3 2 3 3 3" xfId="11262"/>
    <cellStyle name="Normal 46 2 3 2 3 3 3 2" xfId="41587"/>
    <cellStyle name="Normal 46 2 3 2 3 3 3 3" xfId="26363"/>
    <cellStyle name="Normal 46 2 3 2 3 3 4" xfId="36574"/>
    <cellStyle name="Normal 46 2 3 2 3 3 5" xfId="21350"/>
    <cellStyle name="Normal 46 2 3 2 3 4" xfId="12940"/>
    <cellStyle name="Normal 46 2 3 2 3 4 2" xfId="43262"/>
    <cellStyle name="Normal 46 2 3 2 3 4 3" xfId="28038"/>
    <cellStyle name="Normal 46 2 3 2 3 5" xfId="7919"/>
    <cellStyle name="Normal 46 2 3 2 3 5 2" xfId="38245"/>
    <cellStyle name="Normal 46 2 3 2 3 5 3" xfId="23021"/>
    <cellStyle name="Normal 46 2 3 2 3 6" xfId="33233"/>
    <cellStyle name="Normal 46 2 3 2 3 7" xfId="18008"/>
    <cellStyle name="Normal 46 2 3 2 4" xfId="3701"/>
    <cellStyle name="Normal 46 2 3 2 4 2" xfId="13775"/>
    <cellStyle name="Normal 46 2 3 2 4 2 2" xfId="44097"/>
    <cellStyle name="Normal 46 2 3 2 4 2 3" xfId="28873"/>
    <cellStyle name="Normal 46 2 3 2 4 3" xfId="8755"/>
    <cellStyle name="Normal 46 2 3 2 4 3 2" xfId="39080"/>
    <cellStyle name="Normal 46 2 3 2 4 3 3" xfId="23856"/>
    <cellStyle name="Normal 46 2 3 2 4 4" xfId="34067"/>
    <cellStyle name="Normal 46 2 3 2 4 5" xfId="18843"/>
    <cellStyle name="Normal 46 2 3 2 5" xfId="5394"/>
    <cellStyle name="Normal 46 2 3 2 5 2" xfId="15446"/>
    <cellStyle name="Normal 46 2 3 2 5 2 2" xfId="45768"/>
    <cellStyle name="Normal 46 2 3 2 5 2 3" xfId="30544"/>
    <cellStyle name="Normal 46 2 3 2 5 3" xfId="10426"/>
    <cellStyle name="Normal 46 2 3 2 5 3 2" xfId="40751"/>
    <cellStyle name="Normal 46 2 3 2 5 3 3" xfId="25527"/>
    <cellStyle name="Normal 46 2 3 2 5 4" xfId="35738"/>
    <cellStyle name="Normal 46 2 3 2 5 5" xfId="20514"/>
    <cellStyle name="Normal 46 2 3 2 6" xfId="12104"/>
    <cellStyle name="Normal 46 2 3 2 6 2" xfId="42426"/>
    <cellStyle name="Normal 46 2 3 2 6 3" xfId="27202"/>
    <cellStyle name="Normal 46 2 3 2 7" xfId="7083"/>
    <cellStyle name="Normal 46 2 3 2 7 2" xfId="37409"/>
    <cellStyle name="Normal 46 2 3 2 7 3" xfId="22185"/>
    <cellStyle name="Normal 46 2 3 2 8" xfId="32397"/>
    <cellStyle name="Normal 46 2 3 2 9" xfId="17172"/>
    <cellStyle name="Normal 46 2 3 3" xfId="2219"/>
    <cellStyle name="Normal 46 2 3 3 2" xfId="3058"/>
    <cellStyle name="Normal 46 2 3 3 2 2" xfId="4748"/>
    <cellStyle name="Normal 46 2 3 3 2 2 2" xfId="14821"/>
    <cellStyle name="Normal 46 2 3 3 2 2 2 2" xfId="45143"/>
    <cellStyle name="Normal 46 2 3 3 2 2 2 3" xfId="29919"/>
    <cellStyle name="Normal 46 2 3 3 2 2 3" xfId="9801"/>
    <cellStyle name="Normal 46 2 3 3 2 2 3 2" xfId="40126"/>
    <cellStyle name="Normal 46 2 3 3 2 2 3 3" xfId="24902"/>
    <cellStyle name="Normal 46 2 3 3 2 2 4" xfId="35113"/>
    <cellStyle name="Normal 46 2 3 3 2 2 5" xfId="19889"/>
    <cellStyle name="Normal 46 2 3 3 2 3" xfId="6440"/>
    <cellStyle name="Normal 46 2 3 3 2 3 2" xfId="16492"/>
    <cellStyle name="Normal 46 2 3 3 2 3 2 2" xfId="46814"/>
    <cellStyle name="Normal 46 2 3 3 2 3 2 3" xfId="31590"/>
    <cellStyle name="Normal 46 2 3 3 2 3 3" xfId="11472"/>
    <cellStyle name="Normal 46 2 3 3 2 3 3 2" xfId="41797"/>
    <cellStyle name="Normal 46 2 3 3 2 3 3 3" xfId="26573"/>
    <cellStyle name="Normal 46 2 3 3 2 3 4" xfId="36784"/>
    <cellStyle name="Normal 46 2 3 3 2 3 5" xfId="21560"/>
    <cellStyle name="Normal 46 2 3 3 2 4" xfId="13150"/>
    <cellStyle name="Normal 46 2 3 3 2 4 2" xfId="43472"/>
    <cellStyle name="Normal 46 2 3 3 2 4 3" xfId="28248"/>
    <cellStyle name="Normal 46 2 3 3 2 5" xfId="8129"/>
    <cellStyle name="Normal 46 2 3 3 2 5 2" xfId="38455"/>
    <cellStyle name="Normal 46 2 3 3 2 5 3" xfId="23231"/>
    <cellStyle name="Normal 46 2 3 3 2 6" xfId="33443"/>
    <cellStyle name="Normal 46 2 3 3 2 7" xfId="18218"/>
    <cellStyle name="Normal 46 2 3 3 3" xfId="3911"/>
    <cellStyle name="Normal 46 2 3 3 3 2" xfId="13985"/>
    <cellStyle name="Normal 46 2 3 3 3 2 2" xfId="44307"/>
    <cellStyle name="Normal 46 2 3 3 3 2 3" xfId="29083"/>
    <cellStyle name="Normal 46 2 3 3 3 3" xfId="8965"/>
    <cellStyle name="Normal 46 2 3 3 3 3 2" xfId="39290"/>
    <cellStyle name="Normal 46 2 3 3 3 3 3" xfId="24066"/>
    <cellStyle name="Normal 46 2 3 3 3 4" xfId="34277"/>
    <cellStyle name="Normal 46 2 3 3 3 5" xfId="19053"/>
    <cellStyle name="Normal 46 2 3 3 4" xfId="5604"/>
    <cellStyle name="Normal 46 2 3 3 4 2" xfId="15656"/>
    <cellStyle name="Normal 46 2 3 3 4 2 2" xfId="45978"/>
    <cellStyle name="Normal 46 2 3 3 4 2 3" xfId="30754"/>
    <cellStyle name="Normal 46 2 3 3 4 3" xfId="10636"/>
    <cellStyle name="Normal 46 2 3 3 4 3 2" xfId="40961"/>
    <cellStyle name="Normal 46 2 3 3 4 3 3" xfId="25737"/>
    <cellStyle name="Normal 46 2 3 3 4 4" xfId="35948"/>
    <cellStyle name="Normal 46 2 3 3 4 5" xfId="20724"/>
    <cellStyle name="Normal 46 2 3 3 5" xfId="12314"/>
    <cellStyle name="Normal 46 2 3 3 5 2" xfId="42636"/>
    <cellStyle name="Normal 46 2 3 3 5 3" xfId="27412"/>
    <cellStyle name="Normal 46 2 3 3 6" xfId="7293"/>
    <cellStyle name="Normal 46 2 3 3 6 2" xfId="37619"/>
    <cellStyle name="Normal 46 2 3 3 6 3" xfId="22395"/>
    <cellStyle name="Normal 46 2 3 3 7" xfId="32607"/>
    <cellStyle name="Normal 46 2 3 3 8" xfId="17382"/>
    <cellStyle name="Normal 46 2 3 4" xfId="2640"/>
    <cellStyle name="Normal 46 2 3 4 2" xfId="4330"/>
    <cellStyle name="Normal 46 2 3 4 2 2" xfId="14403"/>
    <cellStyle name="Normal 46 2 3 4 2 2 2" xfId="44725"/>
    <cellStyle name="Normal 46 2 3 4 2 2 3" xfId="29501"/>
    <cellStyle name="Normal 46 2 3 4 2 3" xfId="9383"/>
    <cellStyle name="Normal 46 2 3 4 2 3 2" xfId="39708"/>
    <cellStyle name="Normal 46 2 3 4 2 3 3" xfId="24484"/>
    <cellStyle name="Normal 46 2 3 4 2 4" xfId="34695"/>
    <cellStyle name="Normal 46 2 3 4 2 5" xfId="19471"/>
    <cellStyle name="Normal 46 2 3 4 3" xfId="6022"/>
    <cellStyle name="Normal 46 2 3 4 3 2" xfId="16074"/>
    <cellStyle name="Normal 46 2 3 4 3 2 2" xfId="46396"/>
    <cellStyle name="Normal 46 2 3 4 3 2 3" xfId="31172"/>
    <cellStyle name="Normal 46 2 3 4 3 3" xfId="11054"/>
    <cellStyle name="Normal 46 2 3 4 3 3 2" xfId="41379"/>
    <cellStyle name="Normal 46 2 3 4 3 3 3" xfId="26155"/>
    <cellStyle name="Normal 46 2 3 4 3 4" xfId="36366"/>
    <cellStyle name="Normal 46 2 3 4 3 5" xfId="21142"/>
    <cellStyle name="Normal 46 2 3 4 4" xfId="12732"/>
    <cellStyle name="Normal 46 2 3 4 4 2" xfId="43054"/>
    <cellStyle name="Normal 46 2 3 4 4 3" xfId="27830"/>
    <cellStyle name="Normal 46 2 3 4 5" xfId="7711"/>
    <cellStyle name="Normal 46 2 3 4 5 2" xfId="38037"/>
    <cellStyle name="Normal 46 2 3 4 5 3" xfId="22813"/>
    <cellStyle name="Normal 46 2 3 4 6" xfId="33025"/>
    <cellStyle name="Normal 46 2 3 4 7" xfId="17800"/>
    <cellStyle name="Normal 46 2 3 5" xfId="3493"/>
    <cellStyle name="Normal 46 2 3 5 2" xfId="13567"/>
    <cellStyle name="Normal 46 2 3 5 2 2" xfId="43889"/>
    <cellStyle name="Normal 46 2 3 5 2 3" xfId="28665"/>
    <cellStyle name="Normal 46 2 3 5 3" xfId="8547"/>
    <cellStyle name="Normal 46 2 3 5 3 2" xfId="38872"/>
    <cellStyle name="Normal 46 2 3 5 3 3" xfId="23648"/>
    <cellStyle name="Normal 46 2 3 5 4" xfId="33859"/>
    <cellStyle name="Normal 46 2 3 5 5" xfId="18635"/>
    <cellStyle name="Normal 46 2 3 6" xfId="5186"/>
    <cellStyle name="Normal 46 2 3 6 2" xfId="15238"/>
    <cellStyle name="Normal 46 2 3 6 2 2" xfId="45560"/>
    <cellStyle name="Normal 46 2 3 6 2 3" xfId="30336"/>
    <cellStyle name="Normal 46 2 3 6 3" xfId="10218"/>
    <cellStyle name="Normal 46 2 3 6 3 2" xfId="40543"/>
    <cellStyle name="Normal 46 2 3 6 3 3" xfId="25319"/>
    <cellStyle name="Normal 46 2 3 6 4" xfId="35530"/>
    <cellStyle name="Normal 46 2 3 6 5" xfId="20306"/>
    <cellStyle name="Normal 46 2 3 7" xfId="11896"/>
    <cellStyle name="Normal 46 2 3 7 2" xfId="42218"/>
    <cellStyle name="Normal 46 2 3 7 3" xfId="26994"/>
    <cellStyle name="Normal 46 2 3 8" xfId="6875"/>
    <cellStyle name="Normal 46 2 3 8 2" xfId="37201"/>
    <cellStyle name="Normal 46 2 3 8 3" xfId="21977"/>
    <cellStyle name="Normal 46 2 3 9" xfId="32190"/>
    <cellStyle name="Normal 46 2 4" xfId="1900"/>
    <cellStyle name="Normal 46 2 4 2" xfId="2323"/>
    <cellStyle name="Normal 46 2 4 2 2" xfId="3162"/>
    <cellStyle name="Normal 46 2 4 2 2 2" xfId="4852"/>
    <cellStyle name="Normal 46 2 4 2 2 2 2" xfId="14925"/>
    <cellStyle name="Normal 46 2 4 2 2 2 2 2" xfId="45247"/>
    <cellStyle name="Normal 46 2 4 2 2 2 2 3" xfId="30023"/>
    <cellStyle name="Normal 46 2 4 2 2 2 3" xfId="9905"/>
    <cellStyle name="Normal 46 2 4 2 2 2 3 2" xfId="40230"/>
    <cellStyle name="Normal 46 2 4 2 2 2 3 3" xfId="25006"/>
    <cellStyle name="Normal 46 2 4 2 2 2 4" xfId="35217"/>
    <cellStyle name="Normal 46 2 4 2 2 2 5" xfId="19993"/>
    <cellStyle name="Normal 46 2 4 2 2 3" xfId="6544"/>
    <cellStyle name="Normal 46 2 4 2 2 3 2" xfId="16596"/>
    <cellStyle name="Normal 46 2 4 2 2 3 2 2" xfId="46918"/>
    <cellStyle name="Normal 46 2 4 2 2 3 2 3" xfId="31694"/>
    <cellStyle name="Normal 46 2 4 2 2 3 3" xfId="11576"/>
    <cellStyle name="Normal 46 2 4 2 2 3 3 2" xfId="41901"/>
    <cellStyle name="Normal 46 2 4 2 2 3 3 3" xfId="26677"/>
    <cellStyle name="Normal 46 2 4 2 2 3 4" xfId="36888"/>
    <cellStyle name="Normal 46 2 4 2 2 3 5" xfId="21664"/>
    <cellStyle name="Normal 46 2 4 2 2 4" xfId="13254"/>
    <cellStyle name="Normal 46 2 4 2 2 4 2" xfId="43576"/>
    <cellStyle name="Normal 46 2 4 2 2 4 3" xfId="28352"/>
    <cellStyle name="Normal 46 2 4 2 2 5" xfId="8233"/>
    <cellStyle name="Normal 46 2 4 2 2 5 2" xfId="38559"/>
    <cellStyle name="Normal 46 2 4 2 2 5 3" xfId="23335"/>
    <cellStyle name="Normal 46 2 4 2 2 6" xfId="33547"/>
    <cellStyle name="Normal 46 2 4 2 2 7" xfId="18322"/>
    <cellStyle name="Normal 46 2 4 2 3" xfId="4015"/>
    <cellStyle name="Normal 46 2 4 2 3 2" xfId="14089"/>
    <cellStyle name="Normal 46 2 4 2 3 2 2" xfId="44411"/>
    <cellStyle name="Normal 46 2 4 2 3 2 3" xfId="29187"/>
    <cellStyle name="Normal 46 2 4 2 3 3" xfId="9069"/>
    <cellStyle name="Normal 46 2 4 2 3 3 2" xfId="39394"/>
    <cellStyle name="Normal 46 2 4 2 3 3 3" xfId="24170"/>
    <cellStyle name="Normal 46 2 4 2 3 4" xfId="34381"/>
    <cellStyle name="Normal 46 2 4 2 3 5" xfId="19157"/>
    <cellStyle name="Normal 46 2 4 2 4" xfId="5708"/>
    <cellStyle name="Normal 46 2 4 2 4 2" xfId="15760"/>
    <cellStyle name="Normal 46 2 4 2 4 2 2" xfId="46082"/>
    <cellStyle name="Normal 46 2 4 2 4 2 3" xfId="30858"/>
    <cellStyle name="Normal 46 2 4 2 4 3" xfId="10740"/>
    <cellStyle name="Normal 46 2 4 2 4 3 2" xfId="41065"/>
    <cellStyle name="Normal 46 2 4 2 4 3 3" xfId="25841"/>
    <cellStyle name="Normal 46 2 4 2 4 4" xfId="36052"/>
    <cellStyle name="Normal 46 2 4 2 4 5" xfId="20828"/>
    <cellStyle name="Normal 46 2 4 2 5" xfId="12418"/>
    <cellStyle name="Normal 46 2 4 2 5 2" xfId="42740"/>
    <cellStyle name="Normal 46 2 4 2 5 3" xfId="27516"/>
    <cellStyle name="Normal 46 2 4 2 6" xfId="7397"/>
    <cellStyle name="Normal 46 2 4 2 6 2" xfId="37723"/>
    <cellStyle name="Normal 46 2 4 2 6 3" xfId="22499"/>
    <cellStyle name="Normal 46 2 4 2 7" xfId="32711"/>
    <cellStyle name="Normal 46 2 4 2 8" xfId="17486"/>
    <cellStyle name="Normal 46 2 4 3" xfId="2744"/>
    <cellStyle name="Normal 46 2 4 3 2" xfId="4434"/>
    <cellStyle name="Normal 46 2 4 3 2 2" xfId="14507"/>
    <cellStyle name="Normal 46 2 4 3 2 2 2" xfId="44829"/>
    <cellStyle name="Normal 46 2 4 3 2 2 3" xfId="29605"/>
    <cellStyle name="Normal 46 2 4 3 2 3" xfId="9487"/>
    <cellStyle name="Normal 46 2 4 3 2 3 2" xfId="39812"/>
    <cellStyle name="Normal 46 2 4 3 2 3 3" xfId="24588"/>
    <cellStyle name="Normal 46 2 4 3 2 4" xfId="34799"/>
    <cellStyle name="Normal 46 2 4 3 2 5" xfId="19575"/>
    <cellStyle name="Normal 46 2 4 3 3" xfId="6126"/>
    <cellStyle name="Normal 46 2 4 3 3 2" xfId="16178"/>
    <cellStyle name="Normal 46 2 4 3 3 2 2" xfId="46500"/>
    <cellStyle name="Normal 46 2 4 3 3 2 3" xfId="31276"/>
    <cellStyle name="Normal 46 2 4 3 3 3" xfId="11158"/>
    <cellStyle name="Normal 46 2 4 3 3 3 2" xfId="41483"/>
    <cellStyle name="Normal 46 2 4 3 3 3 3" xfId="26259"/>
    <cellStyle name="Normal 46 2 4 3 3 4" xfId="36470"/>
    <cellStyle name="Normal 46 2 4 3 3 5" xfId="21246"/>
    <cellStyle name="Normal 46 2 4 3 4" xfId="12836"/>
    <cellStyle name="Normal 46 2 4 3 4 2" xfId="43158"/>
    <cellStyle name="Normal 46 2 4 3 4 3" xfId="27934"/>
    <cellStyle name="Normal 46 2 4 3 5" xfId="7815"/>
    <cellStyle name="Normal 46 2 4 3 5 2" xfId="38141"/>
    <cellStyle name="Normal 46 2 4 3 5 3" xfId="22917"/>
    <cellStyle name="Normal 46 2 4 3 6" xfId="33129"/>
    <cellStyle name="Normal 46 2 4 3 7" xfId="17904"/>
    <cellStyle name="Normal 46 2 4 4" xfId="3597"/>
    <cellStyle name="Normal 46 2 4 4 2" xfId="13671"/>
    <cellStyle name="Normal 46 2 4 4 2 2" xfId="43993"/>
    <cellStyle name="Normal 46 2 4 4 2 3" xfId="28769"/>
    <cellStyle name="Normal 46 2 4 4 3" xfId="8651"/>
    <cellStyle name="Normal 46 2 4 4 3 2" xfId="38976"/>
    <cellStyle name="Normal 46 2 4 4 3 3" xfId="23752"/>
    <cellStyle name="Normal 46 2 4 4 4" xfId="33963"/>
    <cellStyle name="Normal 46 2 4 4 5" xfId="18739"/>
    <cellStyle name="Normal 46 2 4 5" xfId="5290"/>
    <cellStyle name="Normal 46 2 4 5 2" xfId="15342"/>
    <cellStyle name="Normal 46 2 4 5 2 2" xfId="45664"/>
    <cellStyle name="Normal 46 2 4 5 2 3" xfId="30440"/>
    <cellStyle name="Normal 46 2 4 5 3" xfId="10322"/>
    <cellStyle name="Normal 46 2 4 5 3 2" xfId="40647"/>
    <cellStyle name="Normal 46 2 4 5 3 3" xfId="25423"/>
    <cellStyle name="Normal 46 2 4 5 4" xfId="35634"/>
    <cellStyle name="Normal 46 2 4 5 5" xfId="20410"/>
    <cellStyle name="Normal 46 2 4 6" xfId="12000"/>
    <cellStyle name="Normal 46 2 4 6 2" xfId="42322"/>
    <cellStyle name="Normal 46 2 4 6 3" xfId="27098"/>
    <cellStyle name="Normal 46 2 4 7" xfId="6979"/>
    <cellStyle name="Normal 46 2 4 7 2" xfId="37305"/>
    <cellStyle name="Normal 46 2 4 7 3" xfId="22081"/>
    <cellStyle name="Normal 46 2 4 8" xfId="32293"/>
    <cellStyle name="Normal 46 2 4 9" xfId="17068"/>
    <cellStyle name="Normal 46 2 5" xfId="2113"/>
    <cellStyle name="Normal 46 2 5 2" xfId="2954"/>
    <cellStyle name="Normal 46 2 5 2 2" xfId="4644"/>
    <cellStyle name="Normal 46 2 5 2 2 2" xfId="14717"/>
    <cellStyle name="Normal 46 2 5 2 2 2 2" xfId="45039"/>
    <cellStyle name="Normal 46 2 5 2 2 2 3" xfId="29815"/>
    <cellStyle name="Normal 46 2 5 2 2 3" xfId="9697"/>
    <cellStyle name="Normal 46 2 5 2 2 3 2" xfId="40022"/>
    <cellStyle name="Normal 46 2 5 2 2 3 3" xfId="24798"/>
    <cellStyle name="Normal 46 2 5 2 2 4" xfId="35009"/>
    <cellStyle name="Normal 46 2 5 2 2 5" xfId="19785"/>
    <cellStyle name="Normal 46 2 5 2 3" xfId="6336"/>
    <cellStyle name="Normal 46 2 5 2 3 2" xfId="16388"/>
    <cellStyle name="Normal 46 2 5 2 3 2 2" xfId="46710"/>
    <cellStyle name="Normal 46 2 5 2 3 2 3" xfId="31486"/>
    <cellStyle name="Normal 46 2 5 2 3 3" xfId="11368"/>
    <cellStyle name="Normal 46 2 5 2 3 3 2" xfId="41693"/>
    <cellStyle name="Normal 46 2 5 2 3 3 3" xfId="26469"/>
    <cellStyle name="Normal 46 2 5 2 3 4" xfId="36680"/>
    <cellStyle name="Normal 46 2 5 2 3 5" xfId="21456"/>
    <cellStyle name="Normal 46 2 5 2 4" xfId="13046"/>
    <cellStyle name="Normal 46 2 5 2 4 2" xfId="43368"/>
    <cellStyle name="Normal 46 2 5 2 4 3" xfId="28144"/>
    <cellStyle name="Normal 46 2 5 2 5" xfId="8025"/>
    <cellStyle name="Normal 46 2 5 2 5 2" xfId="38351"/>
    <cellStyle name="Normal 46 2 5 2 5 3" xfId="23127"/>
    <cellStyle name="Normal 46 2 5 2 6" xfId="33339"/>
    <cellStyle name="Normal 46 2 5 2 7" xfId="18114"/>
    <cellStyle name="Normal 46 2 5 3" xfId="3807"/>
    <cellStyle name="Normal 46 2 5 3 2" xfId="13881"/>
    <cellStyle name="Normal 46 2 5 3 2 2" xfId="44203"/>
    <cellStyle name="Normal 46 2 5 3 2 3" xfId="28979"/>
    <cellStyle name="Normal 46 2 5 3 3" xfId="8861"/>
    <cellStyle name="Normal 46 2 5 3 3 2" xfId="39186"/>
    <cellStyle name="Normal 46 2 5 3 3 3" xfId="23962"/>
    <cellStyle name="Normal 46 2 5 3 4" xfId="34173"/>
    <cellStyle name="Normal 46 2 5 3 5" xfId="18949"/>
    <cellStyle name="Normal 46 2 5 4" xfId="5500"/>
    <cellStyle name="Normal 46 2 5 4 2" xfId="15552"/>
    <cellStyle name="Normal 46 2 5 4 2 2" xfId="45874"/>
    <cellStyle name="Normal 46 2 5 4 2 3" xfId="30650"/>
    <cellStyle name="Normal 46 2 5 4 3" xfId="10532"/>
    <cellStyle name="Normal 46 2 5 4 3 2" xfId="40857"/>
    <cellStyle name="Normal 46 2 5 4 3 3" xfId="25633"/>
    <cellStyle name="Normal 46 2 5 4 4" xfId="35844"/>
    <cellStyle name="Normal 46 2 5 4 5" xfId="20620"/>
    <cellStyle name="Normal 46 2 5 5" xfId="12210"/>
    <cellStyle name="Normal 46 2 5 5 2" xfId="42532"/>
    <cellStyle name="Normal 46 2 5 5 3" xfId="27308"/>
    <cellStyle name="Normal 46 2 5 6" xfId="7189"/>
    <cellStyle name="Normal 46 2 5 6 2" xfId="37515"/>
    <cellStyle name="Normal 46 2 5 6 3" xfId="22291"/>
    <cellStyle name="Normal 46 2 5 7" xfId="32503"/>
    <cellStyle name="Normal 46 2 5 8" xfId="17278"/>
    <cellStyle name="Normal 46 2 6" xfId="2534"/>
    <cellStyle name="Normal 46 2 6 2" xfId="4226"/>
    <cellStyle name="Normal 46 2 6 2 2" xfId="14299"/>
    <cellStyle name="Normal 46 2 6 2 2 2" xfId="44621"/>
    <cellStyle name="Normal 46 2 6 2 2 3" xfId="29397"/>
    <cellStyle name="Normal 46 2 6 2 3" xfId="9279"/>
    <cellStyle name="Normal 46 2 6 2 3 2" xfId="39604"/>
    <cellStyle name="Normal 46 2 6 2 3 3" xfId="24380"/>
    <cellStyle name="Normal 46 2 6 2 4" xfId="34591"/>
    <cellStyle name="Normal 46 2 6 2 5" xfId="19367"/>
    <cellStyle name="Normal 46 2 6 3" xfId="5918"/>
    <cellStyle name="Normal 46 2 6 3 2" xfId="15970"/>
    <cellStyle name="Normal 46 2 6 3 2 2" xfId="46292"/>
    <cellStyle name="Normal 46 2 6 3 2 3" xfId="31068"/>
    <cellStyle name="Normal 46 2 6 3 3" xfId="10950"/>
    <cellStyle name="Normal 46 2 6 3 3 2" xfId="41275"/>
    <cellStyle name="Normal 46 2 6 3 3 3" xfId="26051"/>
    <cellStyle name="Normal 46 2 6 3 4" xfId="36262"/>
    <cellStyle name="Normal 46 2 6 3 5" xfId="21038"/>
    <cellStyle name="Normal 46 2 6 4" xfId="12628"/>
    <cellStyle name="Normal 46 2 6 4 2" xfId="42950"/>
    <cellStyle name="Normal 46 2 6 4 3" xfId="27726"/>
    <cellStyle name="Normal 46 2 6 5" xfId="7607"/>
    <cellStyle name="Normal 46 2 6 5 2" xfId="37933"/>
    <cellStyle name="Normal 46 2 6 5 3" xfId="22709"/>
    <cellStyle name="Normal 46 2 6 6" xfId="32921"/>
    <cellStyle name="Normal 46 2 6 7" xfId="17696"/>
    <cellStyle name="Normal 46 2 7" xfId="3385"/>
    <cellStyle name="Normal 46 2 7 2" xfId="13463"/>
    <cellStyle name="Normal 46 2 7 2 2" xfId="43785"/>
    <cellStyle name="Normal 46 2 7 2 3" xfId="28561"/>
    <cellStyle name="Normal 46 2 7 3" xfId="8443"/>
    <cellStyle name="Normal 46 2 7 3 2" xfId="38768"/>
    <cellStyle name="Normal 46 2 7 3 3" xfId="23544"/>
    <cellStyle name="Normal 46 2 7 4" xfId="33755"/>
    <cellStyle name="Normal 46 2 7 5" xfId="18531"/>
    <cellStyle name="Normal 46 2 8" xfId="5079"/>
    <cellStyle name="Normal 46 2 8 2" xfId="15134"/>
    <cellStyle name="Normal 46 2 8 2 2" xfId="45456"/>
    <cellStyle name="Normal 46 2 8 2 3" xfId="30232"/>
    <cellStyle name="Normal 46 2 8 3" xfId="10114"/>
    <cellStyle name="Normal 46 2 8 3 2" xfId="40439"/>
    <cellStyle name="Normal 46 2 8 3 3" xfId="25215"/>
    <cellStyle name="Normal 46 2 8 4" xfId="35426"/>
    <cellStyle name="Normal 46 2 8 5" xfId="20202"/>
    <cellStyle name="Normal 46 2 9" xfId="11790"/>
    <cellStyle name="Normal 46 2 9 2" xfId="42114"/>
    <cellStyle name="Normal 46 2 9 3" xfId="26890"/>
    <cellStyle name="Normal 46 3" xfId="47297"/>
    <cellStyle name="Normal 47" xfId="1050"/>
    <cellStyle name="Normal 47 2" xfId="1446"/>
    <cellStyle name="Normal 47 2 10" xfId="6770"/>
    <cellStyle name="Normal 47 2 10 2" xfId="37098"/>
    <cellStyle name="Normal 47 2 10 3" xfId="21874"/>
    <cellStyle name="Normal 47 2 11" xfId="32089"/>
    <cellStyle name="Normal 47 2 12" xfId="16859"/>
    <cellStyle name="Normal 47 2 2" xfId="1734"/>
    <cellStyle name="Normal 47 2 2 10" xfId="32141"/>
    <cellStyle name="Normal 47 2 2 11" xfId="16913"/>
    <cellStyle name="Normal 47 2 2 2" xfId="1842"/>
    <cellStyle name="Normal 47 2 2 2 10" xfId="17017"/>
    <cellStyle name="Normal 47 2 2 2 2" xfId="2059"/>
    <cellStyle name="Normal 47 2 2 2 2 2" xfId="2480"/>
    <cellStyle name="Normal 47 2 2 2 2 2 2" xfId="3319"/>
    <cellStyle name="Normal 47 2 2 2 2 2 2 2" xfId="5009"/>
    <cellStyle name="Normal 47 2 2 2 2 2 2 2 2" xfId="15082"/>
    <cellStyle name="Normal 47 2 2 2 2 2 2 2 2 2" xfId="45404"/>
    <cellStyle name="Normal 47 2 2 2 2 2 2 2 2 3" xfId="30180"/>
    <cellStyle name="Normal 47 2 2 2 2 2 2 2 3" xfId="10062"/>
    <cellStyle name="Normal 47 2 2 2 2 2 2 2 3 2" xfId="40387"/>
    <cellStyle name="Normal 47 2 2 2 2 2 2 2 3 3" xfId="25163"/>
    <cellStyle name="Normal 47 2 2 2 2 2 2 2 4" xfId="35374"/>
    <cellStyle name="Normal 47 2 2 2 2 2 2 2 5" xfId="20150"/>
    <cellStyle name="Normal 47 2 2 2 2 2 2 3" xfId="6701"/>
    <cellStyle name="Normal 47 2 2 2 2 2 2 3 2" xfId="16753"/>
    <cellStyle name="Normal 47 2 2 2 2 2 2 3 2 2" xfId="47075"/>
    <cellStyle name="Normal 47 2 2 2 2 2 2 3 2 3" xfId="31851"/>
    <cellStyle name="Normal 47 2 2 2 2 2 2 3 3" xfId="11733"/>
    <cellStyle name="Normal 47 2 2 2 2 2 2 3 3 2" xfId="42058"/>
    <cellStyle name="Normal 47 2 2 2 2 2 2 3 3 3" xfId="26834"/>
    <cellStyle name="Normal 47 2 2 2 2 2 2 3 4" xfId="37045"/>
    <cellStyle name="Normal 47 2 2 2 2 2 2 3 5" xfId="21821"/>
    <cellStyle name="Normal 47 2 2 2 2 2 2 4" xfId="13411"/>
    <cellStyle name="Normal 47 2 2 2 2 2 2 4 2" xfId="43733"/>
    <cellStyle name="Normal 47 2 2 2 2 2 2 4 3" xfId="28509"/>
    <cellStyle name="Normal 47 2 2 2 2 2 2 5" xfId="8390"/>
    <cellStyle name="Normal 47 2 2 2 2 2 2 5 2" xfId="38716"/>
    <cellStyle name="Normal 47 2 2 2 2 2 2 5 3" xfId="23492"/>
    <cellStyle name="Normal 47 2 2 2 2 2 2 6" xfId="33704"/>
    <cellStyle name="Normal 47 2 2 2 2 2 2 7" xfId="18479"/>
    <cellStyle name="Normal 47 2 2 2 2 2 3" xfId="4172"/>
    <cellStyle name="Normal 47 2 2 2 2 2 3 2" xfId="14246"/>
    <cellStyle name="Normal 47 2 2 2 2 2 3 2 2" xfId="44568"/>
    <cellStyle name="Normal 47 2 2 2 2 2 3 2 3" xfId="29344"/>
    <cellStyle name="Normal 47 2 2 2 2 2 3 3" xfId="9226"/>
    <cellStyle name="Normal 47 2 2 2 2 2 3 3 2" xfId="39551"/>
    <cellStyle name="Normal 47 2 2 2 2 2 3 3 3" xfId="24327"/>
    <cellStyle name="Normal 47 2 2 2 2 2 3 4" xfId="34538"/>
    <cellStyle name="Normal 47 2 2 2 2 2 3 5" xfId="19314"/>
    <cellStyle name="Normal 47 2 2 2 2 2 4" xfId="5865"/>
    <cellStyle name="Normal 47 2 2 2 2 2 4 2" xfId="15917"/>
    <cellStyle name="Normal 47 2 2 2 2 2 4 2 2" xfId="46239"/>
    <cellStyle name="Normal 47 2 2 2 2 2 4 2 3" xfId="31015"/>
    <cellStyle name="Normal 47 2 2 2 2 2 4 3" xfId="10897"/>
    <cellStyle name="Normal 47 2 2 2 2 2 4 3 2" xfId="41222"/>
    <cellStyle name="Normal 47 2 2 2 2 2 4 3 3" xfId="25998"/>
    <cellStyle name="Normal 47 2 2 2 2 2 4 4" xfId="36209"/>
    <cellStyle name="Normal 47 2 2 2 2 2 4 5" xfId="20985"/>
    <cellStyle name="Normal 47 2 2 2 2 2 5" xfId="12575"/>
    <cellStyle name="Normal 47 2 2 2 2 2 5 2" xfId="42897"/>
    <cellStyle name="Normal 47 2 2 2 2 2 5 3" xfId="27673"/>
    <cellStyle name="Normal 47 2 2 2 2 2 6" xfId="7554"/>
    <cellStyle name="Normal 47 2 2 2 2 2 6 2" xfId="37880"/>
    <cellStyle name="Normal 47 2 2 2 2 2 6 3" xfId="22656"/>
    <cellStyle name="Normal 47 2 2 2 2 2 7" xfId="32868"/>
    <cellStyle name="Normal 47 2 2 2 2 2 8" xfId="17643"/>
    <cellStyle name="Normal 47 2 2 2 2 3" xfId="2901"/>
    <cellStyle name="Normal 47 2 2 2 2 3 2" xfId="4591"/>
    <cellStyle name="Normal 47 2 2 2 2 3 2 2" xfId="14664"/>
    <cellStyle name="Normal 47 2 2 2 2 3 2 2 2" xfId="44986"/>
    <cellStyle name="Normal 47 2 2 2 2 3 2 2 3" xfId="29762"/>
    <cellStyle name="Normal 47 2 2 2 2 3 2 3" xfId="9644"/>
    <cellStyle name="Normal 47 2 2 2 2 3 2 3 2" xfId="39969"/>
    <cellStyle name="Normal 47 2 2 2 2 3 2 3 3" xfId="24745"/>
    <cellStyle name="Normal 47 2 2 2 2 3 2 4" xfId="34956"/>
    <cellStyle name="Normal 47 2 2 2 2 3 2 5" xfId="19732"/>
    <cellStyle name="Normal 47 2 2 2 2 3 3" xfId="6283"/>
    <cellStyle name="Normal 47 2 2 2 2 3 3 2" xfId="16335"/>
    <cellStyle name="Normal 47 2 2 2 2 3 3 2 2" xfId="46657"/>
    <cellStyle name="Normal 47 2 2 2 2 3 3 2 3" xfId="31433"/>
    <cellStyle name="Normal 47 2 2 2 2 3 3 3" xfId="11315"/>
    <cellStyle name="Normal 47 2 2 2 2 3 3 3 2" xfId="41640"/>
    <cellStyle name="Normal 47 2 2 2 2 3 3 3 3" xfId="26416"/>
    <cellStyle name="Normal 47 2 2 2 2 3 3 4" xfId="36627"/>
    <cellStyle name="Normal 47 2 2 2 2 3 3 5" xfId="21403"/>
    <cellStyle name="Normal 47 2 2 2 2 3 4" xfId="12993"/>
    <cellStyle name="Normal 47 2 2 2 2 3 4 2" xfId="43315"/>
    <cellStyle name="Normal 47 2 2 2 2 3 4 3" xfId="28091"/>
    <cellStyle name="Normal 47 2 2 2 2 3 5" xfId="7972"/>
    <cellStyle name="Normal 47 2 2 2 2 3 5 2" xfId="38298"/>
    <cellStyle name="Normal 47 2 2 2 2 3 5 3" xfId="23074"/>
    <cellStyle name="Normal 47 2 2 2 2 3 6" xfId="33286"/>
    <cellStyle name="Normal 47 2 2 2 2 3 7" xfId="18061"/>
    <cellStyle name="Normal 47 2 2 2 2 4" xfId="3754"/>
    <cellStyle name="Normal 47 2 2 2 2 4 2" xfId="13828"/>
    <cellStyle name="Normal 47 2 2 2 2 4 2 2" xfId="44150"/>
    <cellStyle name="Normal 47 2 2 2 2 4 2 3" xfId="28926"/>
    <cellStyle name="Normal 47 2 2 2 2 4 3" xfId="8808"/>
    <cellStyle name="Normal 47 2 2 2 2 4 3 2" xfId="39133"/>
    <cellStyle name="Normal 47 2 2 2 2 4 3 3" xfId="23909"/>
    <cellStyle name="Normal 47 2 2 2 2 4 4" xfId="34120"/>
    <cellStyle name="Normal 47 2 2 2 2 4 5" xfId="18896"/>
    <cellStyle name="Normal 47 2 2 2 2 5" xfId="5447"/>
    <cellStyle name="Normal 47 2 2 2 2 5 2" xfId="15499"/>
    <cellStyle name="Normal 47 2 2 2 2 5 2 2" xfId="45821"/>
    <cellStyle name="Normal 47 2 2 2 2 5 2 3" xfId="30597"/>
    <cellStyle name="Normal 47 2 2 2 2 5 3" xfId="10479"/>
    <cellStyle name="Normal 47 2 2 2 2 5 3 2" xfId="40804"/>
    <cellStyle name="Normal 47 2 2 2 2 5 3 3" xfId="25580"/>
    <cellStyle name="Normal 47 2 2 2 2 5 4" xfId="35791"/>
    <cellStyle name="Normal 47 2 2 2 2 5 5" xfId="20567"/>
    <cellStyle name="Normal 47 2 2 2 2 6" xfId="12157"/>
    <cellStyle name="Normal 47 2 2 2 2 6 2" xfId="42479"/>
    <cellStyle name="Normal 47 2 2 2 2 6 3" xfId="27255"/>
    <cellStyle name="Normal 47 2 2 2 2 7" xfId="7136"/>
    <cellStyle name="Normal 47 2 2 2 2 7 2" xfId="37462"/>
    <cellStyle name="Normal 47 2 2 2 2 7 3" xfId="22238"/>
    <cellStyle name="Normal 47 2 2 2 2 8" xfId="32450"/>
    <cellStyle name="Normal 47 2 2 2 2 9" xfId="17225"/>
    <cellStyle name="Normal 47 2 2 2 3" xfId="2272"/>
    <cellStyle name="Normal 47 2 2 2 3 2" xfId="3111"/>
    <cellStyle name="Normal 47 2 2 2 3 2 2" xfId="4801"/>
    <cellStyle name="Normal 47 2 2 2 3 2 2 2" xfId="14874"/>
    <cellStyle name="Normal 47 2 2 2 3 2 2 2 2" xfId="45196"/>
    <cellStyle name="Normal 47 2 2 2 3 2 2 2 3" xfId="29972"/>
    <cellStyle name="Normal 47 2 2 2 3 2 2 3" xfId="9854"/>
    <cellStyle name="Normal 47 2 2 2 3 2 2 3 2" xfId="40179"/>
    <cellStyle name="Normal 47 2 2 2 3 2 2 3 3" xfId="24955"/>
    <cellStyle name="Normal 47 2 2 2 3 2 2 4" xfId="35166"/>
    <cellStyle name="Normal 47 2 2 2 3 2 2 5" xfId="19942"/>
    <cellStyle name="Normal 47 2 2 2 3 2 3" xfId="6493"/>
    <cellStyle name="Normal 47 2 2 2 3 2 3 2" xfId="16545"/>
    <cellStyle name="Normal 47 2 2 2 3 2 3 2 2" xfId="46867"/>
    <cellStyle name="Normal 47 2 2 2 3 2 3 2 3" xfId="31643"/>
    <cellStyle name="Normal 47 2 2 2 3 2 3 3" xfId="11525"/>
    <cellStyle name="Normal 47 2 2 2 3 2 3 3 2" xfId="41850"/>
    <cellStyle name="Normal 47 2 2 2 3 2 3 3 3" xfId="26626"/>
    <cellStyle name="Normal 47 2 2 2 3 2 3 4" xfId="36837"/>
    <cellStyle name="Normal 47 2 2 2 3 2 3 5" xfId="21613"/>
    <cellStyle name="Normal 47 2 2 2 3 2 4" xfId="13203"/>
    <cellStyle name="Normal 47 2 2 2 3 2 4 2" xfId="43525"/>
    <cellStyle name="Normal 47 2 2 2 3 2 4 3" xfId="28301"/>
    <cellStyle name="Normal 47 2 2 2 3 2 5" xfId="8182"/>
    <cellStyle name="Normal 47 2 2 2 3 2 5 2" xfId="38508"/>
    <cellStyle name="Normal 47 2 2 2 3 2 5 3" xfId="23284"/>
    <cellStyle name="Normal 47 2 2 2 3 2 6" xfId="33496"/>
    <cellStyle name="Normal 47 2 2 2 3 2 7" xfId="18271"/>
    <cellStyle name="Normal 47 2 2 2 3 3" xfId="3964"/>
    <cellStyle name="Normal 47 2 2 2 3 3 2" xfId="14038"/>
    <cellStyle name="Normal 47 2 2 2 3 3 2 2" xfId="44360"/>
    <cellStyle name="Normal 47 2 2 2 3 3 2 3" xfId="29136"/>
    <cellStyle name="Normal 47 2 2 2 3 3 3" xfId="9018"/>
    <cellStyle name="Normal 47 2 2 2 3 3 3 2" xfId="39343"/>
    <cellStyle name="Normal 47 2 2 2 3 3 3 3" xfId="24119"/>
    <cellStyle name="Normal 47 2 2 2 3 3 4" xfId="34330"/>
    <cellStyle name="Normal 47 2 2 2 3 3 5" xfId="19106"/>
    <cellStyle name="Normal 47 2 2 2 3 4" xfId="5657"/>
    <cellStyle name="Normal 47 2 2 2 3 4 2" xfId="15709"/>
    <cellStyle name="Normal 47 2 2 2 3 4 2 2" xfId="46031"/>
    <cellStyle name="Normal 47 2 2 2 3 4 2 3" xfId="30807"/>
    <cellStyle name="Normal 47 2 2 2 3 4 3" xfId="10689"/>
    <cellStyle name="Normal 47 2 2 2 3 4 3 2" xfId="41014"/>
    <cellStyle name="Normal 47 2 2 2 3 4 3 3" xfId="25790"/>
    <cellStyle name="Normal 47 2 2 2 3 4 4" xfId="36001"/>
    <cellStyle name="Normal 47 2 2 2 3 4 5" xfId="20777"/>
    <cellStyle name="Normal 47 2 2 2 3 5" xfId="12367"/>
    <cellStyle name="Normal 47 2 2 2 3 5 2" xfId="42689"/>
    <cellStyle name="Normal 47 2 2 2 3 5 3" xfId="27465"/>
    <cellStyle name="Normal 47 2 2 2 3 6" xfId="7346"/>
    <cellStyle name="Normal 47 2 2 2 3 6 2" xfId="37672"/>
    <cellStyle name="Normal 47 2 2 2 3 6 3" xfId="22448"/>
    <cellStyle name="Normal 47 2 2 2 3 7" xfId="32660"/>
    <cellStyle name="Normal 47 2 2 2 3 8" xfId="17435"/>
    <cellStyle name="Normal 47 2 2 2 4" xfId="2693"/>
    <cellStyle name="Normal 47 2 2 2 4 2" xfId="4383"/>
    <cellStyle name="Normal 47 2 2 2 4 2 2" xfId="14456"/>
    <cellStyle name="Normal 47 2 2 2 4 2 2 2" xfId="44778"/>
    <cellStyle name="Normal 47 2 2 2 4 2 2 3" xfId="29554"/>
    <cellStyle name="Normal 47 2 2 2 4 2 3" xfId="9436"/>
    <cellStyle name="Normal 47 2 2 2 4 2 3 2" xfId="39761"/>
    <cellStyle name="Normal 47 2 2 2 4 2 3 3" xfId="24537"/>
    <cellStyle name="Normal 47 2 2 2 4 2 4" xfId="34748"/>
    <cellStyle name="Normal 47 2 2 2 4 2 5" xfId="19524"/>
    <cellStyle name="Normal 47 2 2 2 4 3" xfId="6075"/>
    <cellStyle name="Normal 47 2 2 2 4 3 2" xfId="16127"/>
    <cellStyle name="Normal 47 2 2 2 4 3 2 2" xfId="46449"/>
    <cellStyle name="Normal 47 2 2 2 4 3 2 3" xfId="31225"/>
    <cellStyle name="Normal 47 2 2 2 4 3 3" xfId="11107"/>
    <cellStyle name="Normal 47 2 2 2 4 3 3 2" xfId="41432"/>
    <cellStyle name="Normal 47 2 2 2 4 3 3 3" xfId="26208"/>
    <cellStyle name="Normal 47 2 2 2 4 3 4" xfId="36419"/>
    <cellStyle name="Normal 47 2 2 2 4 3 5" xfId="21195"/>
    <cellStyle name="Normal 47 2 2 2 4 4" xfId="12785"/>
    <cellStyle name="Normal 47 2 2 2 4 4 2" xfId="43107"/>
    <cellStyle name="Normal 47 2 2 2 4 4 3" xfId="27883"/>
    <cellStyle name="Normal 47 2 2 2 4 5" xfId="7764"/>
    <cellStyle name="Normal 47 2 2 2 4 5 2" xfId="38090"/>
    <cellStyle name="Normal 47 2 2 2 4 5 3" xfId="22866"/>
    <cellStyle name="Normal 47 2 2 2 4 6" xfId="33078"/>
    <cellStyle name="Normal 47 2 2 2 4 7" xfId="17853"/>
    <cellStyle name="Normal 47 2 2 2 5" xfId="3546"/>
    <cellStyle name="Normal 47 2 2 2 5 2" xfId="13620"/>
    <cellStyle name="Normal 47 2 2 2 5 2 2" xfId="43942"/>
    <cellStyle name="Normal 47 2 2 2 5 2 3" xfId="28718"/>
    <cellStyle name="Normal 47 2 2 2 5 3" xfId="8600"/>
    <cellStyle name="Normal 47 2 2 2 5 3 2" xfId="38925"/>
    <cellStyle name="Normal 47 2 2 2 5 3 3" xfId="23701"/>
    <cellStyle name="Normal 47 2 2 2 5 4" xfId="33912"/>
    <cellStyle name="Normal 47 2 2 2 5 5" xfId="18688"/>
    <cellStyle name="Normal 47 2 2 2 6" xfId="5239"/>
    <cellStyle name="Normal 47 2 2 2 6 2" xfId="15291"/>
    <cellStyle name="Normal 47 2 2 2 6 2 2" xfId="45613"/>
    <cellStyle name="Normal 47 2 2 2 6 2 3" xfId="30389"/>
    <cellStyle name="Normal 47 2 2 2 6 3" xfId="10271"/>
    <cellStyle name="Normal 47 2 2 2 6 3 2" xfId="40596"/>
    <cellStyle name="Normal 47 2 2 2 6 3 3" xfId="25372"/>
    <cellStyle name="Normal 47 2 2 2 6 4" xfId="35583"/>
    <cellStyle name="Normal 47 2 2 2 6 5" xfId="20359"/>
    <cellStyle name="Normal 47 2 2 2 7" xfId="11949"/>
    <cellStyle name="Normal 47 2 2 2 7 2" xfId="42271"/>
    <cellStyle name="Normal 47 2 2 2 7 3" xfId="27047"/>
    <cellStyle name="Normal 47 2 2 2 8" xfId="6928"/>
    <cellStyle name="Normal 47 2 2 2 8 2" xfId="37254"/>
    <cellStyle name="Normal 47 2 2 2 8 3" xfId="22030"/>
    <cellStyle name="Normal 47 2 2 2 9" xfId="32242"/>
    <cellStyle name="Normal 47 2 2 3" xfId="1955"/>
    <cellStyle name="Normal 47 2 2 3 2" xfId="2376"/>
    <cellStyle name="Normal 47 2 2 3 2 2" xfId="3215"/>
    <cellStyle name="Normal 47 2 2 3 2 2 2" xfId="4905"/>
    <cellStyle name="Normal 47 2 2 3 2 2 2 2" xfId="14978"/>
    <cellStyle name="Normal 47 2 2 3 2 2 2 2 2" xfId="45300"/>
    <cellStyle name="Normal 47 2 2 3 2 2 2 2 3" xfId="30076"/>
    <cellStyle name="Normal 47 2 2 3 2 2 2 3" xfId="9958"/>
    <cellStyle name="Normal 47 2 2 3 2 2 2 3 2" xfId="40283"/>
    <cellStyle name="Normal 47 2 2 3 2 2 2 3 3" xfId="25059"/>
    <cellStyle name="Normal 47 2 2 3 2 2 2 4" xfId="35270"/>
    <cellStyle name="Normal 47 2 2 3 2 2 2 5" xfId="20046"/>
    <cellStyle name="Normal 47 2 2 3 2 2 3" xfId="6597"/>
    <cellStyle name="Normal 47 2 2 3 2 2 3 2" xfId="16649"/>
    <cellStyle name="Normal 47 2 2 3 2 2 3 2 2" xfId="46971"/>
    <cellStyle name="Normal 47 2 2 3 2 2 3 2 3" xfId="31747"/>
    <cellStyle name="Normal 47 2 2 3 2 2 3 3" xfId="11629"/>
    <cellStyle name="Normal 47 2 2 3 2 2 3 3 2" xfId="41954"/>
    <cellStyle name="Normal 47 2 2 3 2 2 3 3 3" xfId="26730"/>
    <cellStyle name="Normal 47 2 2 3 2 2 3 4" xfId="36941"/>
    <cellStyle name="Normal 47 2 2 3 2 2 3 5" xfId="21717"/>
    <cellStyle name="Normal 47 2 2 3 2 2 4" xfId="13307"/>
    <cellStyle name="Normal 47 2 2 3 2 2 4 2" xfId="43629"/>
    <cellStyle name="Normal 47 2 2 3 2 2 4 3" xfId="28405"/>
    <cellStyle name="Normal 47 2 2 3 2 2 5" xfId="8286"/>
    <cellStyle name="Normal 47 2 2 3 2 2 5 2" xfId="38612"/>
    <cellStyle name="Normal 47 2 2 3 2 2 5 3" xfId="23388"/>
    <cellStyle name="Normal 47 2 2 3 2 2 6" xfId="33600"/>
    <cellStyle name="Normal 47 2 2 3 2 2 7" xfId="18375"/>
    <cellStyle name="Normal 47 2 2 3 2 3" xfId="4068"/>
    <cellStyle name="Normal 47 2 2 3 2 3 2" xfId="14142"/>
    <cellStyle name="Normal 47 2 2 3 2 3 2 2" xfId="44464"/>
    <cellStyle name="Normal 47 2 2 3 2 3 2 3" xfId="29240"/>
    <cellStyle name="Normal 47 2 2 3 2 3 3" xfId="9122"/>
    <cellStyle name="Normal 47 2 2 3 2 3 3 2" xfId="39447"/>
    <cellStyle name="Normal 47 2 2 3 2 3 3 3" xfId="24223"/>
    <cellStyle name="Normal 47 2 2 3 2 3 4" xfId="34434"/>
    <cellStyle name="Normal 47 2 2 3 2 3 5" xfId="19210"/>
    <cellStyle name="Normal 47 2 2 3 2 4" xfId="5761"/>
    <cellStyle name="Normal 47 2 2 3 2 4 2" xfId="15813"/>
    <cellStyle name="Normal 47 2 2 3 2 4 2 2" xfId="46135"/>
    <cellStyle name="Normal 47 2 2 3 2 4 2 3" xfId="30911"/>
    <cellStyle name="Normal 47 2 2 3 2 4 3" xfId="10793"/>
    <cellStyle name="Normal 47 2 2 3 2 4 3 2" xfId="41118"/>
    <cellStyle name="Normal 47 2 2 3 2 4 3 3" xfId="25894"/>
    <cellStyle name="Normal 47 2 2 3 2 4 4" xfId="36105"/>
    <cellStyle name="Normal 47 2 2 3 2 4 5" xfId="20881"/>
    <cellStyle name="Normal 47 2 2 3 2 5" xfId="12471"/>
    <cellStyle name="Normal 47 2 2 3 2 5 2" xfId="42793"/>
    <cellStyle name="Normal 47 2 2 3 2 5 3" xfId="27569"/>
    <cellStyle name="Normal 47 2 2 3 2 6" xfId="7450"/>
    <cellStyle name="Normal 47 2 2 3 2 6 2" xfId="37776"/>
    <cellStyle name="Normal 47 2 2 3 2 6 3" xfId="22552"/>
    <cellStyle name="Normal 47 2 2 3 2 7" xfId="32764"/>
    <cellStyle name="Normal 47 2 2 3 2 8" xfId="17539"/>
    <cellStyle name="Normal 47 2 2 3 3" xfId="2797"/>
    <cellStyle name="Normal 47 2 2 3 3 2" xfId="4487"/>
    <cellStyle name="Normal 47 2 2 3 3 2 2" xfId="14560"/>
    <cellStyle name="Normal 47 2 2 3 3 2 2 2" xfId="44882"/>
    <cellStyle name="Normal 47 2 2 3 3 2 2 3" xfId="29658"/>
    <cellStyle name="Normal 47 2 2 3 3 2 3" xfId="9540"/>
    <cellStyle name="Normal 47 2 2 3 3 2 3 2" xfId="39865"/>
    <cellStyle name="Normal 47 2 2 3 3 2 3 3" xfId="24641"/>
    <cellStyle name="Normal 47 2 2 3 3 2 4" xfId="34852"/>
    <cellStyle name="Normal 47 2 2 3 3 2 5" xfId="19628"/>
    <cellStyle name="Normal 47 2 2 3 3 3" xfId="6179"/>
    <cellStyle name="Normal 47 2 2 3 3 3 2" xfId="16231"/>
    <cellStyle name="Normal 47 2 2 3 3 3 2 2" xfId="46553"/>
    <cellStyle name="Normal 47 2 2 3 3 3 2 3" xfId="31329"/>
    <cellStyle name="Normal 47 2 2 3 3 3 3" xfId="11211"/>
    <cellStyle name="Normal 47 2 2 3 3 3 3 2" xfId="41536"/>
    <cellStyle name="Normal 47 2 2 3 3 3 3 3" xfId="26312"/>
    <cellStyle name="Normal 47 2 2 3 3 3 4" xfId="36523"/>
    <cellStyle name="Normal 47 2 2 3 3 3 5" xfId="21299"/>
    <cellStyle name="Normal 47 2 2 3 3 4" xfId="12889"/>
    <cellStyle name="Normal 47 2 2 3 3 4 2" xfId="43211"/>
    <cellStyle name="Normal 47 2 2 3 3 4 3" xfId="27987"/>
    <cellStyle name="Normal 47 2 2 3 3 5" xfId="7868"/>
    <cellStyle name="Normal 47 2 2 3 3 5 2" xfId="38194"/>
    <cellStyle name="Normal 47 2 2 3 3 5 3" xfId="22970"/>
    <cellStyle name="Normal 47 2 2 3 3 6" xfId="33182"/>
    <cellStyle name="Normal 47 2 2 3 3 7" xfId="17957"/>
    <cellStyle name="Normal 47 2 2 3 4" xfId="3650"/>
    <cellStyle name="Normal 47 2 2 3 4 2" xfId="13724"/>
    <cellStyle name="Normal 47 2 2 3 4 2 2" xfId="44046"/>
    <cellStyle name="Normal 47 2 2 3 4 2 3" xfId="28822"/>
    <cellStyle name="Normal 47 2 2 3 4 3" xfId="8704"/>
    <cellStyle name="Normal 47 2 2 3 4 3 2" xfId="39029"/>
    <cellStyle name="Normal 47 2 2 3 4 3 3" xfId="23805"/>
    <cellStyle name="Normal 47 2 2 3 4 4" xfId="34016"/>
    <cellStyle name="Normal 47 2 2 3 4 5" xfId="18792"/>
    <cellStyle name="Normal 47 2 2 3 5" xfId="5343"/>
    <cellStyle name="Normal 47 2 2 3 5 2" xfId="15395"/>
    <cellStyle name="Normal 47 2 2 3 5 2 2" xfId="45717"/>
    <cellStyle name="Normal 47 2 2 3 5 2 3" xfId="30493"/>
    <cellStyle name="Normal 47 2 2 3 5 3" xfId="10375"/>
    <cellStyle name="Normal 47 2 2 3 5 3 2" xfId="40700"/>
    <cellStyle name="Normal 47 2 2 3 5 3 3" xfId="25476"/>
    <cellStyle name="Normal 47 2 2 3 5 4" xfId="35687"/>
    <cellStyle name="Normal 47 2 2 3 5 5" xfId="20463"/>
    <cellStyle name="Normal 47 2 2 3 6" xfId="12053"/>
    <cellStyle name="Normal 47 2 2 3 6 2" xfId="42375"/>
    <cellStyle name="Normal 47 2 2 3 6 3" xfId="27151"/>
    <cellStyle name="Normal 47 2 2 3 7" xfId="7032"/>
    <cellStyle name="Normal 47 2 2 3 7 2" xfId="37358"/>
    <cellStyle name="Normal 47 2 2 3 7 3" xfId="22134"/>
    <cellStyle name="Normal 47 2 2 3 8" xfId="32346"/>
    <cellStyle name="Normal 47 2 2 3 9" xfId="17121"/>
    <cellStyle name="Normal 47 2 2 4" xfId="2168"/>
    <cellStyle name="Normal 47 2 2 4 2" xfId="3007"/>
    <cellStyle name="Normal 47 2 2 4 2 2" xfId="4697"/>
    <cellStyle name="Normal 47 2 2 4 2 2 2" xfId="14770"/>
    <cellStyle name="Normal 47 2 2 4 2 2 2 2" xfId="45092"/>
    <cellStyle name="Normal 47 2 2 4 2 2 2 3" xfId="29868"/>
    <cellStyle name="Normal 47 2 2 4 2 2 3" xfId="9750"/>
    <cellStyle name="Normal 47 2 2 4 2 2 3 2" xfId="40075"/>
    <cellStyle name="Normal 47 2 2 4 2 2 3 3" xfId="24851"/>
    <cellStyle name="Normal 47 2 2 4 2 2 4" xfId="35062"/>
    <cellStyle name="Normal 47 2 2 4 2 2 5" xfId="19838"/>
    <cellStyle name="Normal 47 2 2 4 2 3" xfId="6389"/>
    <cellStyle name="Normal 47 2 2 4 2 3 2" xfId="16441"/>
    <cellStyle name="Normal 47 2 2 4 2 3 2 2" xfId="46763"/>
    <cellStyle name="Normal 47 2 2 4 2 3 2 3" xfId="31539"/>
    <cellStyle name="Normal 47 2 2 4 2 3 3" xfId="11421"/>
    <cellStyle name="Normal 47 2 2 4 2 3 3 2" xfId="41746"/>
    <cellStyle name="Normal 47 2 2 4 2 3 3 3" xfId="26522"/>
    <cellStyle name="Normal 47 2 2 4 2 3 4" xfId="36733"/>
    <cellStyle name="Normal 47 2 2 4 2 3 5" xfId="21509"/>
    <cellStyle name="Normal 47 2 2 4 2 4" xfId="13099"/>
    <cellStyle name="Normal 47 2 2 4 2 4 2" xfId="43421"/>
    <cellStyle name="Normal 47 2 2 4 2 4 3" xfId="28197"/>
    <cellStyle name="Normal 47 2 2 4 2 5" xfId="8078"/>
    <cellStyle name="Normal 47 2 2 4 2 5 2" xfId="38404"/>
    <cellStyle name="Normal 47 2 2 4 2 5 3" xfId="23180"/>
    <cellStyle name="Normal 47 2 2 4 2 6" xfId="33392"/>
    <cellStyle name="Normal 47 2 2 4 2 7" xfId="18167"/>
    <cellStyle name="Normal 47 2 2 4 3" xfId="3860"/>
    <cellStyle name="Normal 47 2 2 4 3 2" xfId="13934"/>
    <cellStyle name="Normal 47 2 2 4 3 2 2" xfId="44256"/>
    <cellStyle name="Normal 47 2 2 4 3 2 3" xfId="29032"/>
    <cellStyle name="Normal 47 2 2 4 3 3" xfId="8914"/>
    <cellStyle name="Normal 47 2 2 4 3 3 2" xfId="39239"/>
    <cellStyle name="Normal 47 2 2 4 3 3 3" xfId="24015"/>
    <cellStyle name="Normal 47 2 2 4 3 4" xfId="34226"/>
    <cellStyle name="Normal 47 2 2 4 3 5" xfId="19002"/>
    <cellStyle name="Normal 47 2 2 4 4" xfId="5553"/>
    <cellStyle name="Normal 47 2 2 4 4 2" xfId="15605"/>
    <cellStyle name="Normal 47 2 2 4 4 2 2" xfId="45927"/>
    <cellStyle name="Normal 47 2 2 4 4 2 3" xfId="30703"/>
    <cellStyle name="Normal 47 2 2 4 4 3" xfId="10585"/>
    <cellStyle name="Normal 47 2 2 4 4 3 2" xfId="40910"/>
    <cellStyle name="Normal 47 2 2 4 4 3 3" xfId="25686"/>
    <cellStyle name="Normal 47 2 2 4 4 4" xfId="35897"/>
    <cellStyle name="Normal 47 2 2 4 4 5" xfId="20673"/>
    <cellStyle name="Normal 47 2 2 4 5" xfId="12263"/>
    <cellStyle name="Normal 47 2 2 4 5 2" xfId="42585"/>
    <cellStyle name="Normal 47 2 2 4 5 3" xfId="27361"/>
    <cellStyle name="Normal 47 2 2 4 6" xfId="7242"/>
    <cellStyle name="Normal 47 2 2 4 6 2" xfId="37568"/>
    <cellStyle name="Normal 47 2 2 4 6 3" xfId="22344"/>
    <cellStyle name="Normal 47 2 2 4 7" xfId="32556"/>
    <cellStyle name="Normal 47 2 2 4 8" xfId="17331"/>
    <cellStyle name="Normal 47 2 2 5" xfId="2589"/>
    <cellStyle name="Normal 47 2 2 5 2" xfId="4279"/>
    <cellStyle name="Normal 47 2 2 5 2 2" xfId="14352"/>
    <cellStyle name="Normal 47 2 2 5 2 2 2" xfId="44674"/>
    <cellStyle name="Normal 47 2 2 5 2 2 3" xfId="29450"/>
    <cellStyle name="Normal 47 2 2 5 2 3" xfId="9332"/>
    <cellStyle name="Normal 47 2 2 5 2 3 2" xfId="39657"/>
    <cellStyle name="Normal 47 2 2 5 2 3 3" xfId="24433"/>
    <cellStyle name="Normal 47 2 2 5 2 4" xfId="34644"/>
    <cellStyle name="Normal 47 2 2 5 2 5" xfId="19420"/>
    <cellStyle name="Normal 47 2 2 5 3" xfId="5971"/>
    <cellStyle name="Normal 47 2 2 5 3 2" xfId="16023"/>
    <cellStyle name="Normal 47 2 2 5 3 2 2" xfId="46345"/>
    <cellStyle name="Normal 47 2 2 5 3 2 3" xfId="31121"/>
    <cellStyle name="Normal 47 2 2 5 3 3" xfId="11003"/>
    <cellStyle name="Normal 47 2 2 5 3 3 2" xfId="41328"/>
    <cellStyle name="Normal 47 2 2 5 3 3 3" xfId="26104"/>
    <cellStyle name="Normal 47 2 2 5 3 4" xfId="36315"/>
    <cellStyle name="Normal 47 2 2 5 3 5" xfId="21091"/>
    <cellStyle name="Normal 47 2 2 5 4" xfId="12681"/>
    <cellStyle name="Normal 47 2 2 5 4 2" xfId="43003"/>
    <cellStyle name="Normal 47 2 2 5 4 3" xfId="27779"/>
    <cellStyle name="Normal 47 2 2 5 5" xfId="7660"/>
    <cellStyle name="Normal 47 2 2 5 5 2" xfId="37986"/>
    <cellStyle name="Normal 47 2 2 5 5 3" xfId="22762"/>
    <cellStyle name="Normal 47 2 2 5 6" xfId="32974"/>
    <cellStyle name="Normal 47 2 2 5 7" xfId="17749"/>
    <cellStyle name="Normal 47 2 2 6" xfId="3442"/>
    <cellStyle name="Normal 47 2 2 6 2" xfId="13516"/>
    <cellStyle name="Normal 47 2 2 6 2 2" xfId="43838"/>
    <cellStyle name="Normal 47 2 2 6 2 3" xfId="28614"/>
    <cellStyle name="Normal 47 2 2 6 3" xfId="8496"/>
    <cellStyle name="Normal 47 2 2 6 3 2" xfId="38821"/>
    <cellStyle name="Normal 47 2 2 6 3 3" xfId="23597"/>
    <cellStyle name="Normal 47 2 2 6 4" xfId="33808"/>
    <cellStyle name="Normal 47 2 2 6 5" xfId="18584"/>
    <cellStyle name="Normal 47 2 2 7" xfId="5135"/>
    <cellStyle name="Normal 47 2 2 7 2" xfId="15187"/>
    <cellStyle name="Normal 47 2 2 7 2 2" xfId="45509"/>
    <cellStyle name="Normal 47 2 2 7 2 3" xfId="30285"/>
    <cellStyle name="Normal 47 2 2 7 3" xfId="10167"/>
    <cellStyle name="Normal 47 2 2 7 3 2" xfId="40492"/>
    <cellStyle name="Normal 47 2 2 7 3 3" xfId="25268"/>
    <cellStyle name="Normal 47 2 2 7 4" xfId="35479"/>
    <cellStyle name="Normal 47 2 2 7 5" xfId="20255"/>
    <cellStyle name="Normal 47 2 2 8" xfId="11845"/>
    <cellStyle name="Normal 47 2 2 8 2" xfId="42167"/>
    <cellStyle name="Normal 47 2 2 8 3" xfId="26943"/>
    <cellStyle name="Normal 47 2 2 9" xfId="6824"/>
    <cellStyle name="Normal 47 2 2 9 2" xfId="37150"/>
    <cellStyle name="Normal 47 2 2 9 3" xfId="21926"/>
    <cellStyle name="Normal 47 2 3" xfId="1788"/>
    <cellStyle name="Normal 47 2 3 10" xfId="16965"/>
    <cellStyle name="Normal 47 2 3 2" xfId="2007"/>
    <cellStyle name="Normal 47 2 3 2 2" xfId="2428"/>
    <cellStyle name="Normal 47 2 3 2 2 2" xfId="3267"/>
    <cellStyle name="Normal 47 2 3 2 2 2 2" xfId="4957"/>
    <cellStyle name="Normal 47 2 3 2 2 2 2 2" xfId="15030"/>
    <cellStyle name="Normal 47 2 3 2 2 2 2 2 2" xfId="45352"/>
    <cellStyle name="Normal 47 2 3 2 2 2 2 2 3" xfId="30128"/>
    <cellStyle name="Normal 47 2 3 2 2 2 2 3" xfId="10010"/>
    <cellStyle name="Normal 47 2 3 2 2 2 2 3 2" xfId="40335"/>
    <cellStyle name="Normal 47 2 3 2 2 2 2 3 3" xfId="25111"/>
    <cellStyle name="Normal 47 2 3 2 2 2 2 4" xfId="35322"/>
    <cellStyle name="Normal 47 2 3 2 2 2 2 5" xfId="20098"/>
    <cellStyle name="Normal 47 2 3 2 2 2 3" xfId="6649"/>
    <cellStyle name="Normal 47 2 3 2 2 2 3 2" xfId="16701"/>
    <cellStyle name="Normal 47 2 3 2 2 2 3 2 2" xfId="47023"/>
    <cellStyle name="Normal 47 2 3 2 2 2 3 2 3" xfId="31799"/>
    <cellStyle name="Normal 47 2 3 2 2 2 3 3" xfId="11681"/>
    <cellStyle name="Normal 47 2 3 2 2 2 3 3 2" xfId="42006"/>
    <cellStyle name="Normal 47 2 3 2 2 2 3 3 3" xfId="26782"/>
    <cellStyle name="Normal 47 2 3 2 2 2 3 4" xfId="36993"/>
    <cellStyle name="Normal 47 2 3 2 2 2 3 5" xfId="21769"/>
    <cellStyle name="Normal 47 2 3 2 2 2 4" xfId="13359"/>
    <cellStyle name="Normal 47 2 3 2 2 2 4 2" xfId="43681"/>
    <cellStyle name="Normal 47 2 3 2 2 2 4 3" xfId="28457"/>
    <cellStyle name="Normal 47 2 3 2 2 2 5" xfId="8338"/>
    <cellStyle name="Normal 47 2 3 2 2 2 5 2" xfId="38664"/>
    <cellStyle name="Normal 47 2 3 2 2 2 5 3" xfId="23440"/>
    <cellStyle name="Normal 47 2 3 2 2 2 6" xfId="33652"/>
    <cellStyle name="Normal 47 2 3 2 2 2 7" xfId="18427"/>
    <cellStyle name="Normal 47 2 3 2 2 3" xfId="4120"/>
    <cellStyle name="Normal 47 2 3 2 2 3 2" xfId="14194"/>
    <cellStyle name="Normal 47 2 3 2 2 3 2 2" xfId="44516"/>
    <cellStyle name="Normal 47 2 3 2 2 3 2 3" xfId="29292"/>
    <cellStyle name="Normal 47 2 3 2 2 3 3" xfId="9174"/>
    <cellStyle name="Normal 47 2 3 2 2 3 3 2" xfId="39499"/>
    <cellStyle name="Normal 47 2 3 2 2 3 3 3" xfId="24275"/>
    <cellStyle name="Normal 47 2 3 2 2 3 4" xfId="34486"/>
    <cellStyle name="Normal 47 2 3 2 2 3 5" xfId="19262"/>
    <cellStyle name="Normal 47 2 3 2 2 4" xfId="5813"/>
    <cellStyle name="Normal 47 2 3 2 2 4 2" xfId="15865"/>
    <cellStyle name="Normal 47 2 3 2 2 4 2 2" xfId="46187"/>
    <cellStyle name="Normal 47 2 3 2 2 4 2 3" xfId="30963"/>
    <cellStyle name="Normal 47 2 3 2 2 4 3" xfId="10845"/>
    <cellStyle name="Normal 47 2 3 2 2 4 3 2" xfId="41170"/>
    <cellStyle name="Normal 47 2 3 2 2 4 3 3" xfId="25946"/>
    <cellStyle name="Normal 47 2 3 2 2 4 4" xfId="36157"/>
    <cellStyle name="Normal 47 2 3 2 2 4 5" xfId="20933"/>
    <cellStyle name="Normal 47 2 3 2 2 5" xfId="12523"/>
    <cellStyle name="Normal 47 2 3 2 2 5 2" xfId="42845"/>
    <cellStyle name="Normal 47 2 3 2 2 5 3" xfId="27621"/>
    <cellStyle name="Normal 47 2 3 2 2 6" xfId="7502"/>
    <cellStyle name="Normal 47 2 3 2 2 6 2" xfId="37828"/>
    <cellStyle name="Normal 47 2 3 2 2 6 3" xfId="22604"/>
    <cellStyle name="Normal 47 2 3 2 2 7" xfId="32816"/>
    <cellStyle name="Normal 47 2 3 2 2 8" xfId="17591"/>
    <cellStyle name="Normal 47 2 3 2 3" xfId="2849"/>
    <cellStyle name="Normal 47 2 3 2 3 2" xfId="4539"/>
    <cellStyle name="Normal 47 2 3 2 3 2 2" xfId="14612"/>
    <cellStyle name="Normal 47 2 3 2 3 2 2 2" xfId="44934"/>
    <cellStyle name="Normal 47 2 3 2 3 2 2 3" xfId="29710"/>
    <cellStyle name="Normal 47 2 3 2 3 2 3" xfId="9592"/>
    <cellStyle name="Normal 47 2 3 2 3 2 3 2" xfId="39917"/>
    <cellStyle name="Normal 47 2 3 2 3 2 3 3" xfId="24693"/>
    <cellStyle name="Normal 47 2 3 2 3 2 4" xfId="34904"/>
    <cellStyle name="Normal 47 2 3 2 3 2 5" xfId="19680"/>
    <cellStyle name="Normal 47 2 3 2 3 3" xfId="6231"/>
    <cellStyle name="Normal 47 2 3 2 3 3 2" xfId="16283"/>
    <cellStyle name="Normal 47 2 3 2 3 3 2 2" xfId="46605"/>
    <cellStyle name="Normal 47 2 3 2 3 3 2 3" xfId="31381"/>
    <cellStyle name="Normal 47 2 3 2 3 3 3" xfId="11263"/>
    <cellStyle name="Normal 47 2 3 2 3 3 3 2" xfId="41588"/>
    <cellStyle name="Normal 47 2 3 2 3 3 3 3" xfId="26364"/>
    <cellStyle name="Normal 47 2 3 2 3 3 4" xfId="36575"/>
    <cellStyle name="Normal 47 2 3 2 3 3 5" xfId="21351"/>
    <cellStyle name="Normal 47 2 3 2 3 4" xfId="12941"/>
    <cellStyle name="Normal 47 2 3 2 3 4 2" xfId="43263"/>
    <cellStyle name="Normal 47 2 3 2 3 4 3" xfId="28039"/>
    <cellStyle name="Normal 47 2 3 2 3 5" xfId="7920"/>
    <cellStyle name="Normal 47 2 3 2 3 5 2" xfId="38246"/>
    <cellStyle name="Normal 47 2 3 2 3 5 3" xfId="23022"/>
    <cellStyle name="Normal 47 2 3 2 3 6" xfId="33234"/>
    <cellStyle name="Normal 47 2 3 2 3 7" xfId="18009"/>
    <cellStyle name="Normal 47 2 3 2 4" xfId="3702"/>
    <cellStyle name="Normal 47 2 3 2 4 2" xfId="13776"/>
    <cellStyle name="Normal 47 2 3 2 4 2 2" xfId="44098"/>
    <cellStyle name="Normal 47 2 3 2 4 2 3" xfId="28874"/>
    <cellStyle name="Normal 47 2 3 2 4 3" xfId="8756"/>
    <cellStyle name="Normal 47 2 3 2 4 3 2" xfId="39081"/>
    <cellStyle name="Normal 47 2 3 2 4 3 3" xfId="23857"/>
    <cellStyle name="Normal 47 2 3 2 4 4" xfId="34068"/>
    <cellStyle name="Normal 47 2 3 2 4 5" xfId="18844"/>
    <cellStyle name="Normal 47 2 3 2 5" xfId="5395"/>
    <cellStyle name="Normal 47 2 3 2 5 2" xfId="15447"/>
    <cellStyle name="Normal 47 2 3 2 5 2 2" xfId="45769"/>
    <cellStyle name="Normal 47 2 3 2 5 2 3" xfId="30545"/>
    <cellStyle name="Normal 47 2 3 2 5 3" xfId="10427"/>
    <cellStyle name="Normal 47 2 3 2 5 3 2" xfId="40752"/>
    <cellStyle name="Normal 47 2 3 2 5 3 3" xfId="25528"/>
    <cellStyle name="Normal 47 2 3 2 5 4" xfId="35739"/>
    <cellStyle name="Normal 47 2 3 2 5 5" xfId="20515"/>
    <cellStyle name="Normal 47 2 3 2 6" xfId="12105"/>
    <cellStyle name="Normal 47 2 3 2 6 2" xfId="42427"/>
    <cellStyle name="Normal 47 2 3 2 6 3" xfId="27203"/>
    <cellStyle name="Normal 47 2 3 2 7" xfId="7084"/>
    <cellStyle name="Normal 47 2 3 2 7 2" xfId="37410"/>
    <cellStyle name="Normal 47 2 3 2 7 3" xfId="22186"/>
    <cellStyle name="Normal 47 2 3 2 8" xfId="32398"/>
    <cellStyle name="Normal 47 2 3 2 9" xfId="17173"/>
    <cellStyle name="Normal 47 2 3 3" xfId="2220"/>
    <cellStyle name="Normal 47 2 3 3 2" xfId="3059"/>
    <cellStyle name="Normal 47 2 3 3 2 2" xfId="4749"/>
    <cellStyle name="Normal 47 2 3 3 2 2 2" xfId="14822"/>
    <cellStyle name="Normal 47 2 3 3 2 2 2 2" xfId="45144"/>
    <cellStyle name="Normal 47 2 3 3 2 2 2 3" xfId="29920"/>
    <cellStyle name="Normal 47 2 3 3 2 2 3" xfId="9802"/>
    <cellStyle name="Normal 47 2 3 3 2 2 3 2" xfId="40127"/>
    <cellStyle name="Normal 47 2 3 3 2 2 3 3" xfId="24903"/>
    <cellStyle name="Normal 47 2 3 3 2 2 4" xfId="35114"/>
    <cellStyle name="Normal 47 2 3 3 2 2 5" xfId="19890"/>
    <cellStyle name="Normal 47 2 3 3 2 3" xfId="6441"/>
    <cellStyle name="Normal 47 2 3 3 2 3 2" xfId="16493"/>
    <cellStyle name="Normal 47 2 3 3 2 3 2 2" xfId="46815"/>
    <cellStyle name="Normal 47 2 3 3 2 3 2 3" xfId="31591"/>
    <cellStyle name="Normal 47 2 3 3 2 3 3" xfId="11473"/>
    <cellStyle name="Normal 47 2 3 3 2 3 3 2" xfId="41798"/>
    <cellStyle name="Normal 47 2 3 3 2 3 3 3" xfId="26574"/>
    <cellStyle name="Normal 47 2 3 3 2 3 4" xfId="36785"/>
    <cellStyle name="Normal 47 2 3 3 2 3 5" xfId="21561"/>
    <cellStyle name="Normal 47 2 3 3 2 4" xfId="13151"/>
    <cellStyle name="Normal 47 2 3 3 2 4 2" xfId="43473"/>
    <cellStyle name="Normal 47 2 3 3 2 4 3" xfId="28249"/>
    <cellStyle name="Normal 47 2 3 3 2 5" xfId="8130"/>
    <cellStyle name="Normal 47 2 3 3 2 5 2" xfId="38456"/>
    <cellStyle name="Normal 47 2 3 3 2 5 3" xfId="23232"/>
    <cellStyle name="Normal 47 2 3 3 2 6" xfId="33444"/>
    <cellStyle name="Normal 47 2 3 3 2 7" xfId="18219"/>
    <cellStyle name="Normal 47 2 3 3 3" xfId="3912"/>
    <cellStyle name="Normal 47 2 3 3 3 2" xfId="13986"/>
    <cellStyle name="Normal 47 2 3 3 3 2 2" xfId="44308"/>
    <cellStyle name="Normal 47 2 3 3 3 2 3" xfId="29084"/>
    <cellStyle name="Normal 47 2 3 3 3 3" xfId="8966"/>
    <cellStyle name="Normal 47 2 3 3 3 3 2" xfId="39291"/>
    <cellStyle name="Normal 47 2 3 3 3 3 3" xfId="24067"/>
    <cellStyle name="Normal 47 2 3 3 3 4" xfId="34278"/>
    <cellStyle name="Normal 47 2 3 3 3 5" xfId="19054"/>
    <cellStyle name="Normal 47 2 3 3 4" xfId="5605"/>
    <cellStyle name="Normal 47 2 3 3 4 2" xfId="15657"/>
    <cellStyle name="Normal 47 2 3 3 4 2 2" xfId="45979"/>
    <cellStyle name="Normal 47 2 3 3 4 2 3" xfId="30755"/>
    <cellStyle name="Normal 47 2 3 3 4 3" xfId="10637"/>
    <cellStyle name="Normal 47 2 3 3 4 3 2" xfId="40962"/>
    <cellStyle name="Normal 47 2 3 3 4 3 3" xfId="25738"/>
    <cellStyle name="Normal 47 2 3 3 4 4" xfId="35949"/>
    <cellStyle name="Normal 47 2 3 3 4 5" xfId="20725"/>
    <cellStyle name="Normal 47 2 3 3 5" xfId="12315"/>
    <cellStyle name="Normal 47 2 3 3 5 2" xfId="42637"/>
    <cellStyle name="Normal 47 2 3 3 5 3" xfId="27413"/>
    <cellStyle name="Normal 47 2 3 3 6" xfId="7294"/>
    <cellStyle name="Normal 47 2 3 3 6 2" xfId="37620"/>
    <cellStyle name="Normal 47 2 3 3 6 3" xfId="22396"/>
    <cellStyle name="Normal 47 2 3 3 7" xfId="32608"/>
    <cellStyle name="Normal 47 2 3 3 8" xfId="17383"/>
    <cellStyle name="Normal 47 2 3 4" xfId="2641"/>
    <cellStyle name="Normal 47 2 3 4 2" xfId="4331"/>
    <cellStyle name="Normal 47 2 3 4 2 2" xfId="14404"/>
    <cellStyle name="Normal 47 2 3 4 2 2 2" xfId="44726"/>
    <cellStyle name="Normal 47 2 3 4 2 2 3" xfId="29502"/>
    <cellStyle name="Normal 47 2 3 4 2 3" xfId="9384"/>
    <cellStyle name="Normal 47 2 3 4 2 3 2" xfId="39709"/>
    <cellStyle name="Normal 47 2 3 4 2 3 3" xfId="24485"/>
    <cellStyle name="Normal 47 2 3 4 2 4" xfId="34696"/>
    <cellStyle name="Normal 47 2 3 4 2 5" xfId="19472"/>
    <cellStyle name="Normal 47 2 3 4 3" xfId="6023"/>
    <cellStyle name="Normal 47 2 3 4 3 2" xfId="16075"/>
    <cellStyle name="Normal 47 2 3 4 3 2 2" xfId="46397"/>
    <cellStyle name="Normal 47 2 3 4 3 2 3" xfId="31173"/>
    <cellStyle name="Normal 47 2 3 4 3 3" xfId="11055"/>
    <cellStyle name="Normal 47 2 3 4 3 3 2" xfId="41380"/>
    <cellStyle name="Normal 47 2 3 4 3 3 3" xfId="26156"/>
    <cellStyle name="Normal 47 2 3 4 3 4" xfId="36367"/>
    <cellStyle name="Normal 47 2 3 4 3 5" xfId="21143"/>
    <cellStyle name="Normal 47 2 3 4 4" xfId="12733"/>
    <cellStyle name="Normal 47 2 3 4 4 2" xfId="43055"/>
    <cellStyle name="Normal 47 2 3 4 4 3" xfId="27831"/>
    <cellStyle name="Normal 47 2 3 4 5" xfId="7712"/>
    <cellStyle name="Normal 47 2 3 4 5 2" xfId="38038"/>
    <cellStyle name="Normal 47 2 3 4 5 3" xfId="22814"/>
    <cellStyle name="Normal 47 2 3 4 6" xfId="33026"/>
    <cellStyle name="Normal 47 2 3 4 7" xfId="17801"/>
    <cellStyle name="Normal 47 2 3 5" xfId="3494"/>
    <cellStyle name="Normal 47 2 3 5 2" xfId="13568"/>
    <cellStyle name="Normal 47 2 3 5 2 2" xfId="43890"/>
    <cellStyle name="Normal 47 2 3 5 2 3" xfId="28666"/>
    <cellStyle name="Normal 47 2 3 5 3" xfId="8548"/>
    <cellStyle name="Normal 47 2 3 5 3 2" xfId="38873"/>
    <cellStyle name="Normal 47 2 3 5 3 3" xfId="23649"/>
    <cellStyle name="Normal 47 2 3 5 4" xfId="33860"/>
    <cellStyle name="Normal 47 2 3 5 5" xfId="18636"/>
    <cellStyle name="Normal 47 2 3 6" xfId="5187"/>
    <cellStyle name="Normal 47 2 3 6 2" xfId="15239"/>
    <cellStyle name="Normal 47 2 3 6 2 2" xfId="45561"/>
    <cellStyle name="Normal 47 2 3 6 2 3" xfId="30337"/>
    <cellStyle name="Normal 47 2 3 6 3" xfId="10219"/>
    <cellStyle name="Normal 47 2 3 6 3 2" xfId="40544"/>
    <cellStyle name="Normal 47 2 3 6 3 3" xfId="25320"/>
    <cellStyle name="Normal 47 2 3 6 4" xfId="35531"/>
    <cellStyle name="Normal 47 2 3 6 5" xfId="20307"/>
    <cellStyle name="Normal 47 2 3 7" xfId="11897"/>
    <cellStyle name="Normal 47 2 3 7 2" xfId="42219"/>
    <cellStyle name="Normal 47 2 3 7 3" xfId="26995"/>
    <cellStyle name="Normal 47 2 3 8" xfId="6876"/>
    <cellStyle name="Normal 47 2 3 8 2" xfId="37202"/>
    <cellStyle name="Normal 47 2 3 8 3" xfId="21978"/>
    <cellStyle name="Normal 47 2 3 9" xfId="32191"/>
    <cellStyle name="Normal 47 2 4" xfId="1901"/>
    <cellStyle name="Normal 47 2 4 2" xfId="2324"/>
    <cellStyle name="Normal 47 2 4 2 2" xfId="3163"/>
    <cellStyle name="Normal 47 2 4 2 2 2" xfId="4853"/>
    <cellStyle name="Normal 47 2 4 2 2 2 2" xfId="14926"/>
    <cellStyle name="Normal 47 2 4 2 2 2 2 2" xfId="45248"/>
    <cellStyle name="Normal 47 2 4 2 2 2 2 3" xfId="30024"/>
    <cellStyle name="Normal 47 2 4 2 2 2 3" xfId="9906"/>
    <cellStyle name="Normal 47 2 4 2 2 2 3 2" xfId="40231"/>
    <cellStyle name="Normal 47 2 4 2 2 2 3 3" xfId="25007"/>
    <cellStyle name="Normal 47 2 4 2 2 2 4" xfId="35218"/>
    <cellStyle name="Normal 47 2 4 2 2 2 5" xfId="19994"/>
    <cellStyle name="Normal 47 2 4 2 2 3" xfId="6545"/>
    <cellStyle name="Normal 47 2 4 2 2 3 2" xfId="16597"/>
    <cellStyle name="Normal 47 2 4 2 2 3 2 2" xfId="46919"/>
    <cellStyle name="Normal 47 2 4 2 2 3 2 3" xfId="31695"/>
    <cellStyle name="Normal 47 2 4 2 2 3 3" xfId="11577"/>
    <cellStyle name="Normal 47 2 4 2 2 3 3 2" xfId="41902"/>
    <cellStyle name="Normal 47 2 4 2 2 3 3 3" xfId="26678"/>
    <cellStyle name="Normal 47 2 4 2 2 3 4" xfId="36889"/>
    <cellStyle name="Normal 47 2 4 2 2 3 5" xfId="21665"/>
    <cellStyle name="Normal 47 2 4 2 2 4" xfId="13255"/>
    <cellStyle name="Normal 47 2 4 2 2 4 2" xfId="43577"/>
    <cellStyle name="Normal 47 2 4 2 2 4 3" xfId="28353"/>
    <cellStyle name="Normal 47 2 4 2 2 5" xfId="8234"/>
    <cellStyle name="Normal 47 2 4 2 2 5 2" xfId="38560"/>
    <cellStyle name="Normal 47 2 4 2 2 5 3" xfId="23336"/>
    <cellStyle name="Normal 47 2 4 2 2 6" xfId="33548"/>
    <cellStyle name="Normal 47 2 4 2 2 7" xfId="18323"/>
    <cellStyle name="Normal 47 2 4 2 3" xfId="4016"/>
    <cellStyle name="Normal 47 2 4 2 3 2" xfId="14090"/>
    <cellStyle name="Normal 47 2 4 2 3 2 2" xfId="44412"/>
    <cellStyle name="Normal 47 2 4 2 3 2 3" xfId="29188"/>
    <cellStyle name="Normal 47 2 4 2 3 3" xfId="9070"/>
    <cellStyle name="Normal 47 2 4 2 3 3 2" xfId="39395"/>
    <cellStyle name="Normal 47 2 4 2 3 3 3" xfId="24171"/>
    <cellStyle name="Normal 47 2 4 2 3 4" xfId="34382"/>
    <cellStyle name="Normal 47 2 4 2 3 5" xfId="19158"/>
    <cellStyle name="Normal 47 2 4 2 4" xfId="5709"/>
    <cellStyle name="Normal 47 2 4 2 4 2" xfId="15761"/>
    <cellStyle name="Normal 47 2 4 2 4 2 2" xfId="46083"/>
    <cellStyle name="Normal 47 2 4 2 4 2 3" xfId="30859"/>
    <cellStyle name="Normal 47 2 4 2 4 3" xfId="10741"/>
    <cellStyle name="Normal 47 2 4 2 4 3 2" xfId="41066"/>
    <cellStyle name="Normal 47 2 4 2 4 3 3" xfId="25842"/>
    <cellStyle name="Normal 47 2 4 2 4 4" xfId="36053"/>
    <cellStyle name="Normal 47 2 4 2 4 5" xfId="20829"/>
    <cellStyle name="Normal 47 2 4 2 5" xfId="12419"/>
    <cellStyle name="Normal 47 2 4 2 5 2" xfId="42741"/>
    <cellStyle name="Normal 47 2 4 2 5 3" xfId="27517"/>
    <cellStyle name="Normal 47 2 4 2 6" xfId="7398"/>
    <cellStyle name="Normal 47 2 4 2 6 2" xfId="37724"/>
    <cellStyle name="Normal 47 2 4 2 6 3" xfId="22500"/>
    <cellStyle name="Normal 47 2 4 2 7" xfId="32712"/>
    <cellStyle name="Normal 47 2 4 2 8" xfId="17487"/>
    <cellStyle name="Normal 47 2 4 3" xfId="2745"/>
    <cellStyle name="Normal 47 2 4 3 2" xfId="4435"/>
    <cellStyle name="Normal 47 2 4 3 2 2" xfId="14508"/>
    <cellStyle name="Normal 47 2 4 3 2 2 2" xfId="44830"/>
    <cellStyle name="Normal 47 2 4 3 2 2 3" xfId="29606"/>
    <cellStyle name="Normal 47 2 4 3 2 3" xfId="9488"/>
    <cellStyle name="Normal 47 2 4 3 2 3 2" xfId="39813"/>
    <cellStyle name="Normal 47 2 4 3 2 3 3" xfId="24589"/>
    <cellStyle name="Normal 47 2 4 3 2 4" xfId="34800"/>
    <cellStyle name="Normal 47 2 4 3 2 5" xfId="19576"/>
    <cellStyle name="Normal 47 2 4 3 3" xfId="6127"/>
    <cellStyle name="Normal 47 2 4 3 3 2" xfId="16179"/>
    <cellStyle name="Normal 47 2 4 3 3 2 2" xfId="46501"/>
    <cellStyle name="Normal 47 2 4 3 3 2 3" xfId="31277"/>
    <cellStyle name="Normal 47 2 4 3 3 3" xfId="11159"/>
    <cellStyle name="Normal 47 2 4 3 3 3 2" xfId="41484"/>
    <cellStyle name="Normal 47 2 4 3 3 3 3" xfId="26260"/>
    <cellStyle name="Normal 47 2 4 3 3 4" xfId="36471"/>
    <cellStyle name="Normal 47 2 4 3 3 5" xfId="21247"/>
    <cellStyle name="Normal 47 2 4 3 4" xfId="12837"/>
    <cellStyle name="Normal 47 2 4 3 4 2" xfId="43159"/>
    <cellStyle name="Normal 47 2 4 3 4 3" xfId="27935"/>
    <cellStyle name="Normal 47 2 4 3 5" xfId="7816"/>
    <cellStyle name="Normal 47 2 4 3 5 2" xfId="38142"/>
    <cellStyle name="Normal 47 2 4 3 5 3" xfId="22918"/>
    <cellStyle name="Normal 47 2 4 3 6" xfId="33130"/>
    <cellStyle name="Normal 47 2 4 3 7" xfId="17905"/>
    <cellStyle name="Normal 47 2 4 4" xfId="3598"/>
    <cellStyle name="Normal 47 2 4 4 2" xfId="13672"/>
    <cellStyle name="Normal 47 2 4 4 2 2" xfId="43994"/>
    <cellStyle name="Normal 47 2 4 4 2 3" xfId="28770"/>
    <cellStyle name="Normal 47 2 4 4 3" xfId="8652"/>
    <cellStyle name="Normal 47 2 4 4 3 2" xfId="38977"/>
    <cellStyle name="Normal 47 2 4 4 3 3" xfId="23753"/>
    <cellStyle name="Normal 47 2 4 4 4" xfId="33964"/>
    <cellStyle name="Normal 47 2 4 4 5" xfId="18740"/>
    <cellStyle name="Normal 47 2 4 5" xfId="5291"/>
    <cellStyle name="Normal 47 2 4 5 2" xfId="15343"/>
    <cellStyle name="Normal 47 2 4 5 2 2" xfId="45665"/>
    <cellStyle name="Normal 47 2 4 5 2 3" xfId="30441"/>
    <cellStyle name="Normal 47 2 4 5 3" xfId="10323"/>
    <cellStyle name="Normal 47 2 4 5 3 2" xfId="40648"/>
    <cellStyle name="Normal 47 2 4 5 3 3" xfId="25424"/>
    <cellStyle name="Normal 47 2 4 5 4" xfId="35635"/>
    <cellStyle name="Normal 47 2 4 5 5" xfId="20411"/>
    <cellStyle name="Normal 47 2 4 6" xfId="12001"/>
    <cellStyle name="Normal 47 2 4 6 2" xfId="42323"/>
    <cellStyle name="Normal 47 2 4 6 3" xfId="27099"/>
    <cellStyle name="Normal 47 2 4 7" xfId="6980"/>
    <cellStyle name="Normal 47 2 4 7 2" xfId="37306"/>
    <cellStyle name="Normal 47 2 4 7 3" xfId="22082"/>
    <cellStyle name="Normal 47 2 4 8" xfId="32294"/>
    <cellStyle name="Normal 47 2 4 9" xfId="17069"/>
    <cellStyle name="Normal 47 2 5" xfId="2114"/>
    <cellStyle name="Normal 47 2 5 2" xfId="2955"/>
    <cellStyle name="Normal 47 2 5 2 2" xfId="4645"/>
    <cellStyle name="Normal 47 2 5 2 2 2" xfId="14718"/>
    <cellStyle name="Normal 47 2 5 2 2 2 2" xfId="45040"/>
    <cellStyle name="Normal 47 2 5 2 2 2 3" xfId="29816"/>
    <cellStyle name="Normal 47 2 5 2 2 3" xfId="9698"/>
    <cellStyle name="Normal 47 2 5 2 2 3 2" xfId="40023"/>
    <cellStyle name="Normal 47 2 5 2 2 3 3" xfId="24799"/>
    <cellStyle name="Normal 47 2 5 2 2 4" xfId="35010"/>
    <cellStyle name="Normal 47 2 5 2 2 5" xfId="19786"/>
    <cellStyle name="Normal 47 2 5 2 3" xfId="6337"/>
    <cellStyle name="Normal 47 2 5 2 3 2" xfId="16389"/>
    <cellStyle name="Normal 47 2 5 2 3 2 2" xfId="46711"/>
    <cellStyle name="Normal 47 2 5 2 3 2 3" xfId="31487"/>
    <cellStyle name="Normal 47 2 5 2 3 3" xfId="11369"/>
    <cellStyle name="Normal 47 2 5 2 3 3 2" xfId="41694"/>
    <cellStyle name="Normal 47 2 5 2 3 3 3" xfId="26470"/>
    <cellStyle name="Normal 47 2 5 2 3 4" xfId="36681"/>
    <cellStyle name="Normal 47 2 5 2 3 5" xfId="21457"/>
    <cellStyle name="Normal 47 2 5 2 4" xfId="13047"/>
    <cellStyle name="Normal 47 2 5 2 4 2" xfId="43369"/>
    <cellStyle name="Normal 47 2 5 2 4 3" xfId="28145"/>
    <cellStyle name="Normal 47 2 5 2 5" xfId="8026"/>
    <cellStyle name="Normal 47 2 5 2 5 2" xfId="38352"/>
    <cellStyle name="Normal 47 2 5 2 5 3" xfId="23128"/>
    <cellStyle name="Normal 47 2 5 2 6" xfId="33340"/>
    <cellStyle name="Normal 47 2 5 2 7" xfId="18115"/>
    <cellStyle name="Normal 47 2 5 3" xfId="3808"/>
    <cellStyle name="Normal 47 2 5 3 2" xfId="13882"/>
    <cellStyle name="Normal 47 2 5 3 2 2" xfId="44204"/>
    <cellStyle name="Normal 47 2 5 3 2 3" xfId="28980"/>
    <cellStyle name="Normal 47 2 5 3 3" xfId="8862"/>
    <cellStyle name="Normal 47 2 5 3 3 2" xfId="39187"/>
    <cellStyle name="Normal 47 2 5 3 3 3" xfId="23963"/>
    <cellStyle name="Normal 47 2 5 3 4" xfId="34174"/>
    <cellStyle name="Normal 47 2 5 3 5" xfId="18950"/>
    <cellStyle name="Normal 47 2 5 4" xfId="5501"/>
    <cellStyle name="Normal 47 2 5 4 2" xfId="15553"/>
    <cellStyle name="Normal 47 2 5 4 2 2" xfId="45875"/>
    <cellStyle name="Normal 47 2 5 4 2 3" xfId="30651"/>
    <cellStyle name="Normal 47 2 5 4 3" xfId="10533"/>
    <cellStyle name="Normal 47 2 5 4 3 2" xfId="40858"/>
    <cellStyle name="Normal 47 2 5 4 3 3" xfId="25634"/>
    <cellStyle name="Normal 47 2 5 4 4" xfId="35845"/>
    <cellStyle name="Normal 47 2 5 4 5" xfId="20621"/>
    <cellStyle name="Normal 47 2 5 5" xfId="12211"/>
    <cellStyle name="Normal 47 2 5 5 2" xfId="42533"/>
    <cellStyle name="Normal 47 2 5 5 3" xfId="27309"/>
    <cellStyle name="Normal 47 2 5 6" xfId="7190"/>
    <cellStyle name="Normal 47 2 5 6 2" xfId="37516"/>
    <cellStyle name="Normal 47 2 5 6 3" xfId="22292"/>
    <cellStyle name="Normal 47 2 5 7" xfId="32504"/>
    <cellStyle name="Normal 47 2 5 8" xfId="17279"/>
    <cellStyle name="Normal 47 2 6" xfId="2535"/>
    <cellStyle name="Normal 47 2 6 2" xfId="4227"/>
    <cellStyle name="Normal 47 2 6 2 2" xfId="14300"/>
    <cellStyle name="Normal 47 2 6 2 2 2" xfId="44622"/>
    <cellStyle name="Normal 47 2 6 2 2 3" xfId="29398"/>
    <cellStyle name="Normal 47 2 6 2 3" xfId="9280"/>
    <cellStyle name="Normal 47 2 6 2 3 2" xfId="39605"/>
    <cellStyle name="Normal 47 2 6 2 3 3" xfId="24381"/>
    <cellStyle name="Normal 47 2 6 2 4" xfId="34592"/>
    <cellStyle name="Normal 47 2 6 2 5" xfId="19368"/>
    <cellStyle name="Normal 47 2 6 3" xfId="5919"/>
    <cellStyle name="Normal 47 2 6 3 2" xfId="15971"/>
    <cellStyle name="Normal 47 2 6 3 2 2" xfId="46293"/>
    <cellStyle name="Normal 47 2 6 3 2 3" xfId="31069"/>
    <cellStyle name="Normal 47 2 6 3 3" xfId="10951"/>
    <cellStyle name="Normal 47 2 6 3 3 2" xfId="41276"/>
    <cellStyle name="Normal 47 2 6 3 3 3" xfId="26052"/>
    <cellStyle name="Normal 47 2 6 3 4" xfId="36263"/>
    <cellStyle name="Normal 47 2 6 3 5" xfId="21039"/>
    <cellStyle name="Normal 47 2 6 4" xfId="12629"/>
    <cellStyle name="Normal 47 2 6 4 2" xfId="42951"/>
    <cellStyle name="Normal 47 2 6 4 3" xfId="27727"/>
    <cellStyle name="Normal 47 2 6 5" xfId="7608"/>
    <cellStyle name="Normal 47 2 6 5 2" xfId="37934"/>
    <cellStyle name="Normal 47 2 6 5 3" xfId="22710"/>
    <cellStyle name="Normal 47 2 6 6" xfId="32922"/>
    <cellStyle name="Normal 47 2 6 7" xfId="17697"/>
    <cellStyle name="Normal 47 2 7" xfId="3386"/>
    <cellStyle name="Normal 47 2 7 2" xfId="13464"/>
    <cellStyle name="Normal 47 2 7 2 2" xfId="43786"/>
    <cellStyle name="Normal 47 2 7 2 3" xfId="28562"/>
    <cellStyle name="Normal 47 2 7 3" xfId="8444"/>
    <cellStyle name="Normal 47 2 7 3 2" xfId="38769"/>
    <cellStyle name="Normal 47 2 7 3 3" xfId="23545"/>
    <cellStyle name="Normal 47 2 7 4" xfId="33756"/>
    <cellStyle name="Normal 47 2 7 5" xfId="18532"/>
    <cellStyle name="Normal 47 2 8" xfId="5080"/>
    <cellStyle name="Normal 47 2 8 2" xfId="15135"/>
    <cellStyle name="Normal 47 2 8 2 2" xfId="45457"/>
    <cellStyle name="Normal 47 2 8 2 3" xfId="30233"/>
    <cellStyle name="Normal 47 2 8 3" xfId="10115"/>
    <cellStyle name="Normal 47 2 8 3 2" xfId="40440"/>
    <cellStyle name="Normal 47 2 8 3 3" xfId="25216"/>
    <cellStyle name="Normal 47 2 8 4" xfId="35427"/>
    <cellStyle name="Normal 47 2 8 5" xfId="20203"/>
    <cellStyle name="Normal 47 2 9" xfId="11791"/>
    <cellStyle name="Normal 47 2 9 2" xfId="42115"/>
    <cellStyle name="Normal 47 2 9 3" xfId="26891"/>
    <cellStyle name="Normal 47 3" xfId="47298"/>
    <cellStyle name="Normal 48" xfId="1051"/>
    <cellStyle name="Normal 48 2" xfId="1447"/>
    <cellStyle name="Normal 49" xfId="1043"/>
    <cellStyle name="Normal 49 2" xfId="1448"/>
    <cellStyle name="Normal 494" xfId="47414"/>
    <cellStyle name="Normal 494 2" xfId="47420"/>
    <cellStyle name="Normal 5" xfId="128"/>
    <cellStyle name="Normal 5 10" xfId="47299"/>
    <cellStyle name="Normal 5 11" xfId="47362"/>
    <cellStyle name="Normal 5 12" xfId="47381"/>
    <cellStyle name="Normal 5 13" xfId="47387"/>
    <cellStyle name="Normal 5 14" xfId="47411"/>
    <cellStyle name="Normal 5 2" xfId="592"/>
    <cellStyle name="Normal 5 2 10" xfId="6744"/>
    <cellStyle name="Normal 5 2 10 2" xfId="37073"/>
    <cellStyle name="Normal 5 2 10 3" xfId="21849"/>
    <cellStyle name="Normal 5 2 11" xfId="31918"/>
    <cellStyle name="Normal 5 2 12" xfId="16834"/>
    <cellStyle name="Normal 5 2 13" xfId="1155"/>
    <cellStyle name="Normal 5 2 14" xfId="47300"/>
    <cellStyle name="Normal 5 2 15" xfId="47418"/>
    <cellStyle name="Normal 5 2 2" xfId="660"/>
    <cellStyle name="Normal 5 2 2 10" xfId="31922"/>
    <cellStyle name="Normal 5 2 2 11" xfId="16888"/>
    <cellStyle name="Normal 5 2 2 12" xfId="1708"/>
    <cellStyle name="Normal 5 2 2 2" xfId="713"/>
    <cellStyle name="Normal 5 2 2 2 10" xfId="16992"/>
    <cellStyle name="Normal 5 2 2 2 11" xfId="1817"/>
    <cellStyle name="Normal 5 2 2 2 2" xfId="734"/>
    <cellStyle name="Normal 5 2 2 2 2 10" xfId="2034"/>
    <cellStyle name="Normal 5 2 2 2 2 2" xfId="2455"/>
    <cellStyle name="Normal 5 2 2 2 2 2 2" xfId="3294"/>
    <cellStyle name="Normal 5 2 2 2 2 2 2 2" xfId="4984"/>
    <cellStyle name="Normal 5 2 2 2 2 2 2 2 2" xfId="15057"/>
    <cellStyle name="Normal 5 2 2 2 2 2 2 2 2 2" xfId="45379"/>
    <cellStyle name="Normal 5 2 2 2 2 2 2 2 2 3" xfId="30155"/>
    <cellStyle name="Normal 5 2 2 2 2 2 2 2 3" xfId="10037"/>
    <cellStyle name="Normal 5 2 2 2 2 2 2 2 3 2" xfId="40362"/>
    <cellStyle name="Normal 5 2 2 2 2 2 2 2 3 3" xfId="25138"/>
    <cellStyle name="Normal 5 2 2 2 2 2 2 2 4" xfId="35349"/>
    <cellStyle name="Normal 5 2 2 2 2 2 2 2 5" xfId="20125"/>
    <cellStyle name="Normal 5 2 2 2 2 2 2 3" xfId="6676"/>
    <cellStyle name="Normal 5 2 2 2 2 2 2 3 2" xfId="16728"/>
    <cellStyle name="Normal 5 2 2 2 2 2 2 3 2 2" xfId="47050"/>
    <cellStyle name="Normal 5 2 2 2 2 2 2 3 2 3" xfId="31826"/>
    <cellStyle name="Normal 5 2 2 2 2 2 2 3 3" xfId="11708"/>
    <cellStyle name="Normal 5 2 2 2 2 2 2 3 3 2" xfId="42033"/>
    <cellStyle name="Normal 5 2 2 2 2 2 2 3 3 3" xfId="26809"/>
    <cellStyle name="Normal 5 2 2 2 2 2 2 3 4" xfId="37020"/>
    <cellStyle name="Normal 5 2 2 2 2 2 2 3 5" xfId="21796"/>
    <cellStyle name="Normal 5 2 2 2 2 2 2 4" xfId="13386"/>
    <cellStyle name="Normal 5 2 2 2 2 2 2 4 2" xfId="43708"/>
    <cellStyle name="Normal 5 2 2 2 2 2 2 4 3" xfId="28484"/>
    <cellStyle name="Normal 5 2 2 2 2 2 2 5" xfId="8365"/>
    <cellStyle name="Normal 5 2 2 2 2 2 2 5 2" xfId="38691"/>
    <cellStyle name="Normal 5 2 2 2 2 2 2 5 3" xfId="23467"/>
    <cellStyle name="Normal 5 2 2 2 2 2 2 6" xfId="33679"/>
    <cellStyle name="Normal 5 2 2 2 2 2 2 7" xfId="18454"/>
    <cellStyle name="Normal 5 2 2 2 2 2 3" xfId="4147"/>
    <cellStyle name="Normal 5 2 2 2 2 2 3 2" xfId="14221"/>
    <cellStyle name="Normal 5 2 2 2 2 2 3 2 2" xfId="44543"/>
    <cellStyle name="Normal 5 2 2 2 2 2 3 2 3" xfId="29319"/>
    <cellStyle name="Normal 5 2 2 2 2 2 3 3" xfId="9201"/>
    <cellStyle name="Normal 5 2 2 2 2 2 3 3 2" xfId="39526"/>
    <cellStyle name="Normal 5 2 2 2 2 2 3 3 3" xfId="24302"/>
    <cellStyle name="Normal 5 2 2 2 2 2 3 4" xfId="34513"/>
    <cellStyle name="Normal 5 2 2 2 2 2 3 5" xfId="19289"/>
    <cellStyle name="Normal 5 2 2 2 2 2 4" xfId="5840"/>
    <cellStyle name="Normal 5 2 2 2 2 2 4 2" xfId="15892"/>
    <cellStyle name="Normal 5 2 2 2 2 2 4 2 2" xfId="46214"/>
    <cellStyle name="Normal 5 2 2 2 2 2 4 2 3" xfId="30990"/>
    <cellStyle name="Normal 5 2 2 2 2 2 4 3" xfId="10872"/>
    <cellStyle name="Normal 5 2 2 2 2 2 4 3 2" xfId="41197"/>
    <cellStyle name="Normal 5 2 2 2 2 2 4 3 3" xfId="25973"/>
    <cellStyle name="Normal 5 2 2 2 2 2 4 4" xfId="36184"/>
    <cellStyle name="Normal 5 2 2 2 2 2 4 5" xfId="20960"/>
    <cellStyle name="Normal 5 2 2 2 2 2 5" xfId="12550"/>
    <cellStyle name="Normal 5 2 2 2 2 2 5 2" xfId="42872"/>
    <cellStyle name="Normal 5 2 2 2 2 2 5 3" xfId="27648"/>
    <cellStyle name="Normal 5 2 2 2 2 2 6" xfId="7529"/>
    <cellStyle name="Normal 5 2 2 2 2 2 6 2" xfId="37855"/>
    <cellStyle name="Normal 5 2 2 2 2 2 6 3" xfId="22631"/>
    <cellStyle name="Normal 5 2 2 2 2 2 7" xfId="32843"/>
    <cellStyle name="Normal 5 2 2 2 2 2 8" xfId="17618"/>
    <cellStyle name="Normal 5 2 2 2 2 3" xfId="2876"/>
    <cellStyle name="Normal 5 2 2 2 2 3 2" xfId="4566"/>
    <cellStyle name="Normal 5 2 2 2 2 3 2 2" xfId="14639"/>
    <cellStyle name="Normal 5 2 2 2 2 3 2 2 2" xfId="44961"/>
    <cellStyle name="Normal 5 2 2 2 2 3 2 2 3" xfId="29737"/>
    <cellStyle name="Normal 5 2 2 2 2 3 2 3" xfId="9619"/>
    <cellStyle name="Normal 5 2 2 2 2 3 2 3 2" xfId="39944"/>
    <cellStyle name="Normal 5 2 2 2 2 3 2 3 3" xfId="24720"/>
    <cellStyle name="Normal 5 2 2 2 2 3 2 4" xfId="34931"/>
    <cellStyle name="Normal 5 2 2 2 2 3 2 5" xfId="19707"/>
    <cellStyle name="Normal 5 2 2 2 2 3 3" xfId="6258"/>
    <cellStyle name="Normal 5 2 2 2 2 3 3 2" xfId="16310"/>
    <cellStyle name="Normal 5 2 2 2 2 3 3 2 2" xfId="46632"/>
    <cellStyle name="Normal 5 2 2 2 2 3 3 2 3" xfId="31408"/>
    <cellStyle name="Normal 5 2 2 2 2 3 3 3" xfId="11290"/>
    <cellStyle name="Normal 5 2 2 2 2 3 3 3 2" xfId="41615"/>
    <cellStyle name="Normal 5 2 2 2 2 3 3 3 3" xfId="26391"/>
    <cellStyle name="Normal 5 2 2 2 2 3 3 4" xfId="36602"/>
    <cellStyle name="Normal 5 2 2 2 2 3 3 5" xfId="21378"/>
    <cellStyle name="Normal 5 2 2 2 2 3 4" xfId="12968"/>
    <cellStyle name="Normal 5 2 2 2 2 3 4 2" xfId="43290"/>
    <cellStyle name="Normal 5 2 2 2 2 3 4 3" xfId="28066"/>
    <cellStyle name="Normal 5 2 2 2 2 3 5" xfId="7947"/>
    <cellStyle name="Normal 5 2 2 2 2 3 5 2" xfId="38273"/>
    <cellStyle name="Normal 5 2 2 2 2 3 5 3" xfId="23049"/>
    <cellStyle name="Normal 5 2 2 2 2 3 6" xfId="33261"/>
    <cellStyle name="Normal 5 2 2 2 2 3 7" xfId="18036"/>
    <cellStyle name="Normal 5 2 2 2 2 4" xfId="3729"/>
    <cellStyle name="Normal 5 2 2 2 2 4 2" xfId="13803"/>
    <cellStyle name="Normal 5 2 2 2 2 4 2 2" xfId="44125"/>
    <cellStyle name="Normal 5 2 2 2 2 4 2 3" xfId="28901"/>
    <cellStyle name="Normal 5 2 2 2 2 4 3" xfId="8783"/>
    <cellStyle name="Normal 5 2 2 2 2 4 3 2" xfId="39108"/>
    <cellStyle name="Normal 5 2 2 2 2 4 3 3" xfId="23884"/>
    <cellStyle name="Normal 5 2 2 2 2 4 4" xfId="34095"/>
    <cellStyle name="Normal 5 2 2 2 2 4 5" xfId="18871"/>
    <cellStyle name="Normal 5 2 2 2 2 5" xfId="5422"/>
    <cellStyle name="Normal 5 2 2 2 2 5 2" xfId="15474"/>
    <cellStyle name="Normal 5 2 2 2 2 5 2 2" xfId="45796"/>
    <cellStyle name="Normal 5 2 2 2 2 5 2 3" xfId="30572"/>
    <cellStyle name="Normal 5 2 2 2 2 5 3" xfId="10454"/>
    <cellStyle name="Normal 5 2 2 2 2 5 3 2" xfId="40779"/>
    <cellStyle name="Normal 5 2 2 2 2 5 3 3" xfId="25555"/>
    <cellStyle name="Normal 5 2 2 2 2 5 4" xfId="35766"/>
    <cellStyle name="Normal 5 2 2 2 2 5 5" xfId="20542"/>
    <cellStyle name="Normal 5 2 2 2 2 6" xfId="12132"/>
    <cellStyle name="Normal 5 2 2 2 2 6 2" xfId="42454"/>
    <cellStyle name="Normal 5 2 2 2 2 6 3" xfId="27230"/>
    <cellStyle name="Normal 5 2 2 2 2 7" xfId="7111"/>
    <cellStyle name="Normal 5 2 2 2 2 7 2" xfId="37437"/>
    <cellStyle name="Normal 5 2 2 2 2 7 3" xfId="22213"/>
    <cellStyle name="Normal 5 2 2 2 2 8" xfId="32425"/>
    <cellStyle name="Normal 5 2 2 2 2 9" xfId="17200"/>
    <cellStyle name="Normal 5 2 2 2 3" xfId="755"/>
    <cellStyle name="Normal 5 2 2 2 3 2" xfId="3086"/>
    <cellStyle name="Normal 5 2 2 2 3 2 2" xfId="4776"/>
    <cellStyle name="Normal 5 2 2 2 3 2 2 2" xfId="14849"/>
    <cellStyle name="Normal 5 2 2 2 3 2 2 2 2" xfId="45171"/>
    <cellStyle name="Normal 5 2 2 2 3 2 2 2 3" xfId="29947"/>
    <cellStyle name="Normal 5 2 2 2 3 2 2 3" xfId="9829"/>
    <cellStyle name="Normal 5 2 2 2 3 2 2 3 2" xfId="40154"/>
    <cellStyle name="Normal 5 2 2 2 3 2 2 3 3" xfId="24930"/>
    <cellStyle name="Normal 5 2 2 2 3 2 2 4" xfId="35141"/>
    <cellStyle name="Normal 5 2 2 2 3 2 2 5" xfId="19917"/>
    <cellStyle name="Normal 5 2 2 2 3 2 3" xfId="6468"/>
    <cellStyle name="Normal 5 2 2 2 3 2 3 2" xfId="16520"/>
    <cellStyle name="Normal 5 2 2 2 3 2 3 2 2" xfId="46842"/>
    <cellStyle name="Normal 5 2 2 2 3 2 3 2 3" xfId="31618"/>
    <cellStyle name="Normal 5 2 2 2 3 2 3 3" xfId="11500"/>
    <cellStyle name="Normal 5 2 2 2 3 2 3 3 2" xfId="41825"/>
    <cellStyle name="Normal 5 2 2 2 3 2 3 3 3" xfId="26601"/>
    <cellStyle name="Normal 5 2 2 2 3 2 3 4" xfId="36812"/>
    <cellStyle name="Normal 5 2 2 2 3 2 3 5" xfId="21588"/>
    <cellStyle name="Normal 5 2 2 2 3 2 4" xfId="13178"/>
    <cellStyle name="Normal 5 2 2 2 3 2 4 2" xfId="43500"/>
    <cellStyle name="Normal 5 2 2 2 3 2 4 3" xfId="28276"/>
    <cellStyle name="Normal 5 2 2 2 3 2 5" xfId="8157"/>
    <cellStyle name="Normal 5 2 2 2 3 2 5 2" xfId="38483"/>
    <cellStyle name="Normal 5 2 2 2 3 2 5 3" xfId="23259"/>
    <cellStyle name="Normal 5 2 2 2 3 2 6" xfId="33471"/>
    <cellStyle name="Normal 5 2 2 2 3 2 7" xfId="18246"/>
    <cellStyle name="Normal 5 2 2 2 3 3" xfId="3939"/>
    <cellStyle name="Normal 5 2 2 2 3 3 2" xfId="14013"/>
    <cellStyle name="Normal 5 2 2 2 3 3 2 2" xfId="44335"/>
    <cellStyle name="Normal 5 2 2 2 3 3 2 3" xfId="29111"/>
    <cellStyle name="Normal 5 2 2 2 3 3 3" xfId="8993"/>
    <cellStyle name="Normal 5 2 2 2 3 3 3 2" xfId="39318"/>
    <cellStyle name="Normal 5 2 2 2 3 3 3 3" xfId="24094"/>
    <cellStyle name="Normal 5 2 2 2 3 3 4" xfId="34305"/>
    <cellStyle name="Normal 5 2 2 2 3 3 5" xfId="19081"/>
    <cellStyle name="Normal 5 2 2 2 3 4" xfId="5632"/>
    <cellStyle name="Normal 5 2 2 2 3 4 2" xfId="15684"/>
    <cellStyle name="Normal 5 2 2 2 3 4 2 2" xfId="46006"/>
    <cellStyle name="Normal 5 2 2 2 3 4 2 3" xfId="30782"/>
    <cellStyle name="Normal 5 2 2 2 3 4 3" xfId="10664"/>
    <cellStyle name="Normal 5 2 2 2 3 4 3 2" xfId="40989"/>
    <cellStyle name="Normal 5 2 2 2 3 4 3 3" xfId="25765"/>
    <cellStyle name="Normal 5 2 2 2 3 4 4" xfId="35976"/>
    <cellStyle name="Normal 5 2 2 2 3 4 5" xfId="20752"/>
    <cellStyle name="Normal 5 2 2 2 3 5" xfId="12342"/>
    <cellStyle name="Normal 5 2 2 2 3 5 2" xfId="42664"/>
    <cellStyle name="Normal 5 2 2 2 3 5 3" xfId="27440"/>
    <cellStyle name="Normal 5 2 2 2 3 6" xfId="7321"/>
    <cellStyle name="Normal 5 2 2 2 3 6 2" xfId="37647"/>
    <cellStyle name="Normal 5 2 2 2 3 6 3" xfId="22423"/>
    <cellStyle name="Normal 5 2 2 2 3 7" xfId="32635"/>
    <cellStyle name="Normal 5 2 2 2 3 8" xfId="17410"/>
    <cellStyle name="Normal 5 2 2 2 3 9" xfId="2247"/>
    <cellStyle name="Normal 5 2 2 2 4" xfId="2668"/>
    <cellStyle name="Normal 5 2 2 2 4 2" xfId="4358"/>
    <cellStyle name="Normal 5 2 2 2 4 2 2" xfId="14431"/>
    <cellStyle name="Normal 5 2 2 2 4 2 2 2" xfId="44753"/>
    <cellStyle name="Normal 5 2 2 2 4 2 2 3" xfId="29529"/>
    <cellStyle name="Normal 5 2 2 2 4 2 3" xfId="9411"/>
    <cellStyle name="Normal 5 2 2 2 4 2 3 2" xfId="39736"/>
    <cellStyle name="Normal 5 2 2 2 4 2 3 3" xfId="24512"/>
    <cellStyle name="Normal 5 2 2 2 4 2 4" xfId="34723"/>
    <cellStyle name="Normal 5 2 2 2 4 2 5" xfId="19499"/>
    <cellStyle name="Normal 5 2 2 2 4 3" xfId="6050"/>
    <cellStyle name="Normal 5 2 2 2 4 3 2" xfId="16102"/>
    <cellStyle name="Normal 5 2 2 2 4 3 2 2" xfId="46424"/>
    <cellStyle name="Normal 5 2 2 2 4 3 2 3" xfId="31200"/>
    <cellStyle name="Normal 5 2 2 2 4 3 3" xfId="11082"/>
    <cellStyle name="Normal 5 2 2 2 4 3 3 2" xfId="41407"/>
    <cellStyle name="Normal 5 2 2 2 4 3 3 3" xfId="26183"/>
    <cellStyle name="Normal 5 2 2 2 4 3 4" xfId="36394"/>
    <cellStyle name="Normal 5 2 2 2 4 3 5" xfId="21170"/>
    <cellStyle name="Normal 5 2 2 2 4 4" xfId="12760"/>
    <cellStyle name="Normal 5 2 2 2 4 4 2" xfId="43082"/>
    <cellStyle name="Normal 5 2 2 2 4 4 3" xfId="27858"/>
    <cellStyle name="Normal 5 2 2 2 4 5" xfId="7739"/>
    <cellStyle name="Normal 5 2 2 2 4 5 2" xfId="38065"/>
    <cellStyle name="Normal 5 2 2 2 4 5 3" xfId="22841"/>
    <cellStyle name="Normal 5 2 2 2 4 6" xfId="33053"/>
    <cellStyle name="Normal 5 2 2 2 4 7" xfId="17828"/>
    <cellStyle name="Normal 5 2 2 2 5" xfId="3521"/>
    <cellStyle name="Normal 5 2 2 2 5 2" xfId="13595"/>
    <cellStyle name="Normal 5 2 2 2 5 2 2" xfId="43917"/>
    <cellStyle name="Normal 5 2 2 2 5 2 3" xfId="28693"/>
    <cellStyle name="Normal 5 2 2 2 5 3" xfId="8575"/>
    <cellStyle name="Normal 5 2 2 2 5 3 2" xfId="38900"/>
    <cellStyle name="Normal 5 2 2 2 5 3 3" xfId="23676"/>
    <cellStyle name="Normal 5 2 2 2 5 4" xfId="33887"/>
    <cellStyle name="Normal 5 2 2 2 5 5" xfId="18663"/>
    <cellStyle name="Normal 5 2 2 2 6" xfId="5214"/>
    <cellStyle name="Normal 5 2 2 2 6 2" xfId="15266"/>
    <cellStyle name="Normal 5 2 2 2 6 2 2" xfId="45588"/>
    <cellStyle name="Normal 5 2 2 2 6 2 3" xfId="30364"/>
    <cellStyle name="Normal 5 2 2 2 6 3" xfId="10246"/>
    <cellStyle name="Normal 5 2 2 2 6 3 2" xfId="40571"/>
    <cellStyle name="Normal 5 2 2 2 6 3 3" xfId="25347"/>
    <cellStyle name="Normal 5 2 2 2 6 4" xfId="35558"/>
    <cellStyle name="Normal 5 2 2 2 6 5" xfId="20334"/>
    <cellStyle name="Normal 5 2 2 2 7" xfId="11924"/>
    <cellStyle name="Normal 5 2 2 2 7 2" xfId="42246"/>
    <cellStyle name="Normal 5 2 2 2 7 3" xfId="27022"/>
    <cellStyle name="Normal 5 2 2 2 8" xfId="6903"/>
    <cellStyle name="Normal 5 2 2 2 8 2" xfId="37229"/>
    <cellStyle name="Normal 5 2 2 2 8 3" xfId="22005"/>
    <cellStyle name="Normal 5 2 2 2 9" xfId="31931"/>
    <cellStyle name="Normal 5 2 2 3" xfId="725"/>
    <cellStyle name="Normal 5 2 2 3 10" xfId="1930"/>
    <cellStyle name="Normal 5 2 2 3 2" xfId="2351"/>
    <cellStyle name="Normal 5 2 2 3 2 2" xfId="3190"/>
    <cellStyle name="Normal 5 2 2 3 2 2 2" xfId="4880"/>
    <cellStyle name="Normal 5 2 2 3 2 2 2 2" xfId="14953"/>
    <cellStyle name="Normal 5 2 2 3 2 2 2 2 2" xfId="45275"/>
    <cellStyle name="Normal 5 2 2 3 2 2 2 2 3" xfId="30051"/>
    <cellStyle name="Normal 5 2 2 3 2 2 2 3" xfId="9933"/>
    <cellStyle name="Normal 5 2 2 3 2 2 2 3 2" xfId="40258"/>
    <cellStyle name="Normal 5 2 2 3 2 2 2 3 3" xfId="25034"/>
    <cellStyle name="Normal 5 2 2 3 2 2 2 4" xfId="35245"/>
    <cellStyle name="Normal 5 2 2 3 2 2 2 5" xfId="20021"/>
    <cellStyle name="Normal 5 2 2 3 2 2 3" xfId="6572"/>
    <cellStyle name="Normal 5 2 2 3 2 2 3 2" xfId="16624"/>
    <cellStyle name="Normal 5 2 2 3 2 2 3 2 2" xfId="46946"/>
    <cellStyle name="Normal 5 2 2 3 2 2 3 2 3" xfId="31722"/>
    <cellStyle name="Normal 5 2 2 3 2 2 3 3" xfId="11604"/>
    <cellStyle name="Normal 5 2 2 3 2 2 3 3 2" xfId="41929"/>
    <cellStyle name="Normal 5 2 2 3 2 2 3 3 3" xfId="26705"/>
    <cellStyle name="Normal 5 2 2 3 2 2 3 4" xfId="36916"/>
    <cellStyle name="Normal 5 2 2 3 2 2 3 5" xfId="21692"/>
    <cellStyle name="Normal 5 2 2 3 2 2 4" xfId="13282"/>
    <cellStyle name="Normal 5 2 2 3 2 2 4 2" xfId="43604"/>
    <cellStyle name="Normal 5 2 2 3 2 2 4 3" xfId="28380"/>
    <cellStyle name="Normal 5 2 2 3 2 2 5" xfId="8261"/>
    <cellStyle name="Normal 5 2 2 3 2 2 5 2" xfId="38587"/>
    <cellStyle name="Normal 5 2 2 3 2 2 5 3" xfId="23363"/>
    <cellStyle name="Normal 5 2 2 3 2 2 6" xfId="33575"/>
    <cellStyle name="Normal 5 2 2 3 2 2 7" xfId="18350"/>
    <cellStyle name="Normal 5 2 2 3 2 3" xfId="4043"/>
    <cellStyle name="Normal 5 2 2 3 2 3 2" xfId="14117"/>
    <cellStyle name="Normal 5 2 2 3 2 3 2 2" xfId="44439"/>
    <cellStyle name="Normal 5 2 2 3 2 3 2 3" xfId="29215"/>
    <cellStyle name="Normal 5 2 2 3 2 3 3" xfId="9097"/>
    <cellStyle name="Normal 5 2 2 3 2 3 3 2" xfId="39422"/>
    <cellStyle name="Normal 5 2 2 3 2 3 3 3" xfId="24198"/>
    <cellStyle name="Normal 5 2 2 3 2 3 4" xfId="34409"/>
    <cellStyle name="Normal 5 2 2 3 2 3 5" xfId="19185"/>
    <cellStyle name="Normal 5 2 2 3 2 4" xfId="5736"/>
    <cellStyle name="Normal 5 2 2 3 2 4 2" xfId="15788"/>
    <cellStyle name="Normal 5 2 2 3 2 4 2 2" xfId="46110"/>
    <cellStyle name="Normal 5 2 2 3 2 4 2 3" xfId="30886"/>
    <cellStyle name="Normal 5 2 2 3 2 4 3" xfId="10768"/>
    <cellStyle name="Normal 5 2 2 3 2 4 3 2" xfId="41093"/>
    <cellStyle name="Normal 5 2 2 3 2 4 3 3" xfId="25869"/>
    <cellStyle name="Normal 5 2 2 3 2 4 4" xfId="36080"/>
    <cellStyle name="Normal 5 2 2 3 2 4 5" xfId="20856"/>
    <cellStyle name="Normal 5 2 2 3 2 5" xfId="12446"/>
    <cellStyle name="Normal 5 2 2 3 2 5 2" xfId="42768"/>
    <cellStyle name="Normal 5 2 2 3 2 5 3" xfId="27544"/>
    <cellStyle name="Normal 5 2 2 3 2 6" xfId="7425"/>
    <cellStyle name="Normal 5 2 2 3 2 6 2" xfId="37751"/>
    <cellStyle name="Normal 5 2 2 3 2 6 3" xfId="22527"/>
    <cellStyle name="Normal 5 2 2 3 2 7" xfId="32739"/>
    <cellStyle name="Normal 5 2 2 3 2 8" xfId="17514"/>
    <cellStyle name="Normal 5 2 2 3 3" xfId="2772"/>
    <cellStyle name="Normal 5 2 2 3 3 2" xfId="4462"/>
    <cellStyle name="Normal 5 2 2 3 3 2 2" xfId="14535"/>
    <cellStyle name="Normal 5 2 2 3 3 2 2 2" xfId="44857"/>
    <cellStyle name="Normal 5 2 2 3 3 2 2 3" xfId="29633"/>
    <cellStyle name="Normal 5 2 2 3 3 2 3" xfId="9515"/>
    <cellStyle name="Normal 5 2 2 3 3 2 3 2" xfId="39840"/>
    <cellStyle name="Normal 5 2 2 3 3 2 3 3" xfId="24616"/>
    <cellStyle name="Normal 5 2 2 3 3 2 4" xfId="34827"/>
    <cellStyle name="Normal 5 2 2 3 3 2 5" xfId="19603"/>
    <cellStyle name="Normal 5 2 2 3 3 3" xfId="6154"/>
    <cellStyle name="Normal 5 2 2 3 3 3 2" xfId="16206"/>
    <cellStyle name="Normal 5 2 2 3 3 3 2 2" xfId="46528"/>
    <cellStyle name="Normal 5 2 2 3 3 3 2 3" xfId="31304"/>
    <cellStyle name="Normal 5 2 2 3 3 3 3" xfId="11186"/>
    <cellStyle name="Normal 5 2 2 3 3 3 3 2" xfId="41511"/>
    <cellStyle name="Normal 5 2 2 3 3 3 3 3" xfId="26287"/>
    <cellStyle name="Normal 5 2 2 3 3 3 4" xfId="36498"/>
    <cellStyle name="Normal 5 2 2 3 3 3 5" xfId="21274"/>
    <cellStyle name="Normal 5 2 2 3 3 4" xfId="12864"/>
    <cellStyle name="Normal 5 2 2 3 3 4 2" xfId="43186"/>
    <cellStyle name="Normal 5 2 2 3 3 4 3" xfId="27962"/>
    <cellStyle name="Normal 5 2 2 3 3 5" xfId="7843"/>
    <cellStyle name="Normal 5 2 2 3 3 5 2" xfId="38169"/>
    <cellStyle name="Normal 5 2 2 3 3 5 3" xfId="22945"/>
    <cellStyle name="Normal 5 2 2 3 3 6" xfId="33157"/>
    <cellStyle name="Normal 5 2 2 3 3 7" xfId="17932"/>
    <cellStyle name="Normal 5 2 2 3 4" xfId="3625"/>
    <cellStyle name="Normal 5 2 2 3 4 2" xfId="13699"/>
    <cellStyle name="Normal 5 2 2 3 4 2 2" xfId="44021"/>
    <cellStyle name="Normal 5 2 2 3 4 2 3" xfId="28797"/>
    <cellStyle name="Normal 5 2 2 3 4 3" xfId="8679"/>
    <cellStyle name="Normal 5 2 2 3 4 3 2" xfId="39004"/>
    <cellStyle name="Normal 5 2 2 3 4 3 3" xfId="23780"/>
    <cellStyle name="Normal 5 2 2 3 4 4" xfId="33991"/>
    <cellStyle name="Normal 5 2 2 3 4 5" xfId="18767"/>
    <cellStyle name="Normal 5 2 2 3 5" xfId="5318"/>
    <cellStyle name="Normal 5 2 2 3 5 2" xfId="15370"/>
    <cellStyle name="Normal 5 2 2 3 5 2 2" xfId="45692"/>
    <cellStyle name="Normal 5 2 2 3 5 2 3" xfId="30468"/>
    <cellStyle name="Normal 5 2 2 3 5 3" xfId="10350"/>
    <cellStyle name="Normal 5 2 2 3 5 3 2" xfId="40675"/>
    <cellStyle name="Normal 5 2 2 3 5 3 3" xfId="25451"/>
    <cellStyle name="Normal 5 2 2 3 5 4" xfId="35662"/>
    <cellStyle name="Normal 5 2 2 3 5 5" xfId="20438"/>
    <cellStyle name="Normal 5 2 2 3 6" xfId="12028"/>
    <cellStyle name="Normal 5 2 2 3 6 2" xfId="42350"/>
    <cellStyle name="Normal 5 2 2 3 6 3" xfId="27126"/>
    <cellStyle name="Normal 5 2 2 3 7" xfId="7007"/>
    <cellStyle name="Normal 5 2 2 3 7 2" xfId="37333"/>
    <cellStyle name="Normal 5 2 2 3 7 3" xfId="22109"/>
    <cellStyle name="Normal 5 2 2 3 8" xfId="32321"/>
    <cellStyle name="Normal 5 2 2 3 9" xfId="17096"/>
    <cellStyle name="Normal 5 2 2 4" xfId="746"/>
    <cellStyle name="Normal 5 2 2 4 2" xfId="2982"/>
    <cellStyle name="Normal 5 2 2 4 2 2" xfId="4672"/>
    <cellStyle name="Normal 5 2 2 4 2 2 2" xfId="14745"/>
    <cellStyle name="Normal 5 2 2 4 2 2 2 2" xfId="45067"/>
    <cellStyle name="Normal 5 2 2 4 2 2 2 3" xfId="29843"/>
    <cellStyle name="Normal 5 2 2 4 2 2 3" xfId="9725"/>
    <cellStyle name="Normal 5 2 2 4 2 2 3 2" xfId="40050"/>
    <cellStyle name="Normal 5 2 2 4 2 2 3 3" xfId="24826"/>
    <cellStyle name="Normal 5 2 2 4 2 2 4" xfId="35037"/>
    <cellStyle name="Normal 5 2 2 4 2 2 5" xfId="19813"/>
    <cellStyle name="Normal 5 2 2 4 2 3" xfId="6364"/>
    <cellStyle name="Normal 5 2 2 4 2 3 2" xfId="16416"/>
    <cellStyle name="Normal 5 2 2 4 2 3 2 2" xfId="46738"/>
    <cellStyle name="Normal 5 2 2 4 2 3 2 3" xfId="31514"/>
    <cellStyle name="Normal 5 2 2 4 2 3 3" xfId="11396"/>
    <cellStyle name="Normal 5 2 2 4 2 3 3 2" xfId="41721"/>
    <cellStyle name="Normal 5 2 2 4 2 3 3 3" xfId="26497"/>
    <cellStyle name="Normal 5 2 2 4 2 3 4" xfId="36708"/>
    <cellStyle name="Normal 5 2 2 4 2 3 5" xfId="21484"/>
    <cellStyle name="Normal 5 2 2 4 2 4" xfId="13074"/>
    <cellStyle name="Normal 5 2 2 4 2 4 2" xfId="43396"/>
    <cellStyle name="Normal 5 2 2 4 2 4 3" xfId="28172"/>
    <cellStyle name="Normal 5 2 2 4 2 5" xfId="8053"/>
    <cellStyle name="Normal 5 2 2 4 2 5 2" xfId="38379"/>
    <cellStyle name="Normal 5 2 2 4 2 5 3" xfId="23155"/>
    <cellStyle name="Normal 5 2 2 4 2 6" xfId="33367"/>
    <cellStyle name="Normal 5 2 2 4 2 7" xfId="18142"/>
    <cellStyle name="Normal 5 2 2 4 3" xfId="3835"/>
    <cellStyle name="Normal 5 2 2 4 3 2" xfId="13909"/>
    <cellStyle name="Normal 5 2 2 4 3 2 2" xfId="44231"/>
    <cellStyle name="Normal 5 2 2 4 3 2 3" xfId="29007"/>
    <cellStyle name="Normal 5 2 2 4 3 3" xfId="8889"/>
    <cellStyle name="Normal 5 2 2 4 3 3 2" xfId="39214"/>
    <cellStyle name="Normal 5 2 2 4 3 3 3" xfId="23990"/>
    <cellStyle name="Normal 5 2 2 4 3 4" xfId="34201"/>
    <cellStyle name="Normal 5 2 2 4 3 5" xfId="18977"/>
    <cellStyle name="Normal 5 2 2 4 4" xfId="5528"/>
    <cellStyle name="Normal 5 2 2 4 4 2" xfId="15580"/>
    <cellStyle name="Normal 5 2 2 4 4 2 2" xfId="45902"/>
    <cellStyle name="Normal 5 2 2 4 4 2 3" xfId="30678"/>
    <cellStyle name="Normal 5 2 2 4 4 3" xfId="10560"/>
    <cellStyle name="Normal 5 2 2 4 4 3 2" xfId="40885"/>
    <cellStyle name="Normal 5 2 2 4 4 3 3" xfId="25661"/>
    <cellStyle name="Normal 5 2 2 4 4 4" xfId="35872"/>
    <cellStyle name="Normal 5 2 2 4 4 5" xfId="20648"/>
    <cellStyle name="Normal 5 2 2 4 5" xfId="12238"/>
    <cellStyle name="Normal 5 2 2 4 5 2" xfId="42560"/>
    <cellStyle name="Normal 5 2 2 4 5 3" xfId="27336"/>
    <cellStyle name="Normal 5 2 2 4 6" xfId="7217"/>
    <cellStyle name="Normal 5 2 2 4 6 2" xfId="37543"/>
    <cellStyle name="Normal 5 2 2 4 6 3" xfId="22319"/>
    <cellStyle name="Normal 5 2 2 4 7" xfId="32531"/>
    <cellStyle name="Normal 5 2 2 4 8" xfId="17306"/>
    <cellStyle name="Normal 5 2 2 4 9" xfId="2143"/>
    <cellStyle name="Normal 5 2 2 5" xfId="2564"/>
    <cellStyle name="Normal 5 2 2 5 2" xfId="4254"/>
    <cellStyle name="Normal 5 2 2 5 2 2" xfId="14327"/>
    <cellStyle name="Normal 5 2 2 5 2 2 2" xfId="44649"/>
    <cellStyle name="Normal 5 2 2 5 2 2 3" xfId="29425"/>
    <cellStyle name="Normal 5 2 2 5 2 3" xfId="9307"/>
    <cellStyle name="Normal 5 2 2 5 2 3 2" xfId="39632"/>
    <cellStyle name="Normal 5 2 2 5 2 3 3" xfId="24408"/>
    <cellStyle name="Normal 5 2 2 5 2 4" xfId="34619"/>
    <cellStyle name="Normal 5 2 2 5 2 5" xfId="19395"/>
    <cellStyle name="Normal 5 2 2 5 3" xfId="5946"/>
    <cellStyle name="Normal 5 2 2 5 3 2" xfId="15998"/>
    <cellStyle name="Normal 5 2 2 5 3 2 2" xfId="46320"/>
    <cellStyle name="Normal 5 2 2 5 3 2 3" xfId="31096"/>
    <cellStyle name="Normal 5 2 2 5 3 3" xfId="10978"/>
    <cellStyle name="Normal 5 2 2 5 3 3 2" xfId="41303"/>
    <cellStyle name="Normal 5 2 2 5 3 3 3" xfId="26079"/>
    <cellStyle name="Normal 5 2 2 5 3 4" xfId="36290"/>
    <cellStyle name="Normal 5 2 2 5 3 5" xfId="21066"/>
    <cellStyle name="Normal 5 2 2 5 4" xfId="12656"/>
    <cellStyle name="Normal 5 2 2 5 4 2" xfId="42978"/>
    <cellStyle name="Normal 5 2 2 5 4 3" xfId="27754"/>
    <cellStyle name="Normal 5 2 2 5 5" xfId="7635"/>
    <cellStyle name="Normal 5 2 2 5 5 2" xfId="37961"/>
    <cellStyle name="Normal 5 2 2 5 5 3" xfId="22737"/>
    <cellStyle name="Normal 5 2 2 5 6" xfId="32949"/>
    <cellStyle name="Normal 5 2 2 5 7" xfId="17724"/>
    <cellStyle name="Normal 5 2 2 6" xfId="3417"/>
    <cellStyle name="Normal 5 2 2 6 2" xfId="13491"/>
    <cellStyle name="Normal 5 2 2 6 2 2" xfId="43813"/>
    <cellStyle name="Normal 5 2 2 6 2 3" xfId="28589"/>
    <cellStyle name="Normal 5 2 2 6 3" xfId="8471"/>
    <cellStyle name="Normal 5 2 2 6 3 2" xfId="38796"/>
    <cellStyle name="Normal 5 2 2 6 3 3" xfId="23572"/>
    <cellStyle name="Normal 5 2 2 6 4" xfId="33783"/>
    <cellStyle name="Normal 5 2 2 6 5" xfId="18559"/>
    <cellStyle name="Normal 5 2 2 7" xfId="5110"/>
    <cellStyle name="Normal 5 2 2 7 2" xfId="15162"/>
    <cellStyle name="Normal 5 2 2 7 2 2" xfId="45484"/>
    <cellStyle name="Normal 5 2 2 7 2 3" xfId="30260"/>
    <cellStyle name="Normal 5 2 2 7 3" xfId="10142"/>
    <cellStyle name="Normal 5 2 2 7 3 2" xfId="40467"/>
    <cellStyle name="Normal 5 2 2 7 3 3" xfId="25243"/>
    <cellStyle name="Normal 5 2 2 7 4" xfId="35454"/>
    <cellStyle name="Normal 5 2 2 7 5" xfId="20230"/>
    <cellStyle name="Normal 5 2 2 8" xfId="11820"/>
    <cellStyle name="Normal 5 2 2 8 2" xfId="42142"/>
    <cellStyle name="Normal 5 2 2 8 3" xfId="26918"/>
    <cellStyle name="Normal 5 2 2 9" xfId="6799"/>
    <cellStyle name="Normal 5 2 2 9 2" xfId="37125"/>
    <cellStyle name="Normal 5 2 2 9 3" xfId="21901"/>
    <cellStyle name="Normal 5 2 3" xfId="709"/>
    <cellStyle name="Normal 5 2 3 10" xfId="16940"/>
    <cellStyle name="Normal 5 2 3 11" xfId="1763"/>
    <cellStyle name="Normal 5 2 3 2" xfId="730"/>
    <cellStyle name="Normal 5 2 3 2 10" xfId="1982"/>
    <cellStyle name="Normal 5 2 3 2 2" xfId="2403"/>
    <cellStyle name="Normal 5 2 3 2 2 2" xfId="3242"/>
    <cellStyle name="Normal 5 2 3 2 2 2 2" xfId="4932"/>
    <cellStyle name="Normal 5 2 3 2 2 2 2 2" xfId="15005"/>
    <cellStyle name="Normal 5 2 3 2 2 2 2 2 2" xfId="45327"/>
    <cellStyle name="Normal 5 2 3 2 2 2 2 2 3" xfId="30103"/>
    <cellStyle name="Normal 5 2 3 2 2 2 2 3" xfId="9985"/>
    <cellStyle name="Normal 5 2 3 2 2 2 2 3 2" xfId="40310"/>
    <cellStyle name="Normal 5 2 3 2 2 2 2 3 3" xfId="25086"/>
    <cellStyle name="Normal 5 2 3 2 2 2 2 4" xfId="35297"/>
    <cellStyle name="Normal 5 2 3 2 2 2 2 5" xfId="20073"/>
    <cellStyle name="Normal 5 2 3 2 2 2 3" xfId="6624"/>
    <cellStyle name="Normal 5 2 3 2 2 2 3 2" xfId="16676"/>
    <cellStyle name="Normal 5 2 3 2 2 2 3 2 2" xfId="46998"/>
    <cellStyle name="Normal 5 2 3 2 2 2 3 2 3" xfId="31774"/>
    <cellStyle name="Normal 5 2 3 2 2 2 3 3" xfId="11656"/>
    <cellStyle name="Normal 5 2 3 2 2 2 3 3 2" xfId="41981"/>
    <cellStyle name="Normal 5 2 3 2 2 2 3 3 3" xfId="26757"/>
    <cellStyle name="Normal 5 2 3 2 2 2 3 4" xfId="36968"/>
    <cellStyle name="Normal 5 2 3 2 2 2 3 5" xfId="21744"/>
    <cellStyle name="Normal 5 2 3 2 2 2 4" xfId="13334"/>
    <cellStyle name="Normal 5 2 3 2 2 2 4 2" xfId="43656"/>
    <cellStyle name="Normal 5 2 3 2 2 2 4 3" xfId="28432"/>
    <cellStyle name="Normal 5 2 3 2 2 2 5" xfId="8313"/>
    <cellStyle name="Normal 5 2 3 2 2 2 5 2" xfId="38639"/>
    <cellStyle name="Normal 5 2 3 2 2 2 5 3" xfId="23415"/>
    <cellStyle name="Normal 5 2 3 2 2 2 6" xfId="33627"/>
    <cellStyle name="Normal 5 2 3 2 2 2 7" xfId="18402"/>
    <cellStyle name="Normal 5 2 3 2 2 3" xfId="4095"/>
    <cellStyle name="Normal 5 2 3 2 2 3 2" xfId="14169"/>
    <cellStyle name="Normal 5 2 3 2 2 3 2 2" xfId="44491"/>
    <cellStyle name="Normal 5 2 3 2 2 3 2 3" xfId="29267"/>
    <cellStyle name="Normal 5 2 3 2 2 3 3" xfId="9149"/>
    <cellStyle name="Normal 5 2 3 2 2 3 3 2" xfId="39474"/>
    <cellStyle name="Normal 5 2 3 2 2 3 3 3" xfId="24250"/>
    <cellStyle name="Normal 5 2 3 2 2 3 4" xfId="34461"/>
    <cellStyle name="Normal 5 2 3 2 2 3 5" xfId="19237"/>
    <cellStyle name="Normal 5 2 3 2 2 4" xfId="5788"/>
    <cellStyle name="Normal 5 2 3 2 2 4 2" xfId="15840"/>
    <cellStyle name="Normal 5 2 3 2 2 4 2 2" xfId="46162"/>
    <cellStyle name="Normal 5 2 3 2 2 4 2 3" xfId="30938"/>
    <cellStyle name="Normal 5 2 3 2 2 4 3" xfId="10820"/>
    <cellStyle name="Normal 5 2 3 2 2 4 3 2" xfId="41145"/>
    <cellStyle name="Normal 5 2 3 2 2 4 3 3" xfId="25921"/>
    <cellStyle name="Normal 5 2 3 2 2 4 4" xfId="36132"/>
    <cellStyle name="Normal 5 2 3 2 2 4 5" xfId="20908"/>
    <cellStyle name="Normal 5 2 3 2 2 5" xfId="12498"/>
    <cellStyle name="Normal 5 2 3 2 2 5 2" xfId="42820"/>
    <cellStyle name="Normal 5 2 3 2 2 5 3" xfId="27596"/>
    <cellStyle name="Normal 5 2 3 2 2 6" xfId="7477"/>
    <cellStyle name="Normal 5 2 3 2 2 6 2" xfId="37803"/>
    <cellStyle name="Normal 5 2 3 2 2 6 3" xfId="22579"/>
    <cellStyle name="Normal 5 2 3 2 2 7" xfId="32791"/>
    <cellStyle name="Normal 5 2 3 2 2 8" xfId="17566"/>
    <cellStyle name="Normal 5 2 3 2 3" xfId="2824"/>
    <cellStyle name="Normal 5 2 3 2 3 2" xfId="4514"/>
    <cellStyle name="Normal 5 2 3 2 3 2 2" xfId="14587"/>
    <cellStyle name="Normal 5 2 3 2 3 2 2 2" xfId="44909"/>
    <cellStyle name="Normal 5 2 3 2 3 2 2 3" xfId="29685"/>
    <cellStyle name="Normal 5 2 3 2 3 2 3" xfId="9567"/>
    <cellStyle name="Normal 5 2 3 2 3 2 3 2" xfId="39892"/>
    <cellStyle name="Normal 5 2 3 2 3 2 3 3" xfId="24668"/>
    <cellStyle name="Normal 5 2 3 2 3 2 4" xfId="34879"/>
    <cellStyle name="Normal 5 2 3 2 3 2 5" xfId="19655"/>
    <cellStyle name="Normal 5 2 3 2 3 3" xfId="6206"/>
    <cellStyle name="Normal 5 2 3 2 3 3 2" xfId="16258"/>
    <cellStyle name="Normal 5 2 3 2 3 3 2 2" xfId="46580"/>
    <cellStyle name="Normal 5 2 3 2 3 3 2 3" xfId="31356"/>
    <cellStyle name="Normal 5 2 3 2 3 3 3" xfId="11238"/>
    <cellStyle name="Normal 5 2 3 2 3 3 3 2" xfId="41563"/>
    <cellStyle name="Normal 5 2 3 2 3 3 3 3" xfId="26339"/>
    <cellStyle name="Normal 5 2 3 2 3 3 4" xfId="36550"/>
    <cellStyle name="Normal 5 2 3 2 3 3 5" xfId="21326"/>
    <cellStyle name="Normal 5 2 3 2 3 4" xfId="12916"/>
    <cellStyle name="Normal 5 2 3 2 3 4 2" xfId="43238"/>
    <cellStyle name="Normal 5 2 3 2 3 4 3" xfId="28014"/>
    <cellStyle name="Normal 5 2 3 2 3 5" xfId="7895"/>
    <cellStyle name="Normal 5 2 3 2 3 5 2" xfId="38221"/>
    <cellStyle name="Normal 5 2 3 2 3 5 3" xfId="22997"/>
    <cellStyle name="Normal 5 2 3 2 3 6" xfId="33209"/>
    <cellStyle name="Normal 5 2 3 2 3 7" xfId="17984"/>
    <cellStyle name="Normal 5 2 3 2 4" xfId="3677"/>
    <cellStyle name="Normal 5 2 3 2 4 2" xfId="13751"/>
    <cellStyle name="Normal 5 2 3 2 4 2 2" xfId="44073"/>
    <cellStyle name="Normal 5 2 3 2 4 2 3" xfId="28849"/>
    <cellStyle name="Normal 5 2 3 2 4 3" xfId="8731"/>
    <cellStyle name="Normal 5 2 3 2 4 3 2" xfId="39056"/>
    <cellStyle name="Normal 5 2 3 2 4 3 3" xfId="23832"/>
    <cellStyle name="Normal 5 2 3 2 4 4" xfId="34043"/>
    <cellStyle name="Normal 5 2 3 2 4 5" xfId="18819"/>
    <cellStyle name="Normal 5 2 3 2 5" xfId="5370"/>
    <cellStyle name="Normal 5 2 3 2 5 2" xfId="15422"/>
    <cellStyle name="Normal 5 2 3 2 5 2 2" xfId="45744"/>
    <cellStyle name="Normal 5 2 3 2 5 2 3" xfId="30520"/>
    <cellStyle name="Normal 5 2 3 2 5 3" xfId="10402"/>
    <cellStyle name="Normal 5 2 3 2 5 3 2" xfId="40727"/>
    <cellStyle name="Normal 5 2 3 2 5 3 3" xfId="25503"/>
    <cellStyle name="Normal 5 2 3 2 5 4" xfId="35714"/>
    <cellStyle name="Normal 5 2 3 2 5 5" xfId="20490"/>
    <cellStyle name="Normal 5 2 3 2 6" xfId="12080"/>
    <cellStyle name="Normal 5 2 3 2 6 2" xfId="42402"/>
    <cellStyle name="Normal 5 2 3 2 6 3" xfId="27178"/>
    <cellStyle name="Normal 5 2 3 2 7" xfId="7059"/>
    <cellStyle name="Normal 5 2 3 2 7 2" xfId="37385"/>
    <cellStyle name="Normal 5 2 3 2 7 3" xfId="22161"/>
    <cellStyle name="Normal 5 2 3 2 8" xfId="32373"/>
    <cellStyle name="Normal 5 2 3 2 9" xfId="17148"/>
    <cellStyle name="Normal 5 2 3 3" xfId="751"/>
    <cellStyle name="Normal 5 2 3 3 2" xfId="3034"/>
    <cellStyle name="Normal 5 2 3 3 2 2" xfId="4724"/>
    <cellStyle name="Normal 5 2 3 3 2 2 2" xfId="14797"/>
    <cellStyle name="Normal 5 2 3 3 2 2 2 2" xfId="45119"/>
    <cellStyle name="Normal 5 2 3 3 2 2 2 3" xfId="29895"/>
    <cellStyle name="Normal 5 2 3 3 2 2 3" xfId="9777"/>
    <cellStyle name="Normal 5 2 3 3 2 2 3 2" xfId="40102"/>
    <cellStyle name="Normal 5 2 3 3 2 2 3 3" xfId="24878"/>
    <cellStyle name="Normal 5 2 3 3 2 2 4" xfId="35089"/>
    <cellStyle name="Normal 5 2 3 3 2 2 5" xfId="19865"/>
    <cellStyle name="Normal 5 2 3 3 2 3" xfId="6416"/>
    <cellStyle name="Normal 5 2 3 3 2 3 2" xfId="16468"/>
    <cellStyle name="Normal 5 2 3 3 2 3 2 2" xfId="46790"/>
    <cellStyle name="Normal 5 2 3 3 2 3 2 3" xfId="31566"/>
    <cellStyle name="Normal 5 2 3 3 2 3 3" xfId="11448"/>
    <cellStyle name="Normal 5 2 3 3 2 3 3 2" xfId="41773"/>
    <cellStyle name="Normal 5 2 3 3 2 3 3 3" xfId="26549"/>
    <cellStyle name="Normal 5 2 3 3 2 3 4" xfId="36760"/>
    <cellStyle name="Normal 5 2 3 3 2 3 5" xfId="21536"/>
    <cellStyle name="Normal 5 2 3 3 2 4" xfId="13126"/>
    <cellStyle name="Normal 5 2 3 3 2 4 2" xfId="43448"/>
    <cellStyle name="Normal 5 2 3 3 2 4 3" xfId="28224"/>
    <cellStyle name="Normal 5 2 3 3 2 5" xfId="8105"/>
    <cellStyle name="Normal 5 2 3 3 2 5 2" xfId="38431"/>
    <cellStyle name="Normal 5 2 3 3 2 5 3" xfId="23207"/>
    <cellStyle name="Normal 5 2 3 3 2 6" xfId="33419"/>
    <cellStyle name="Normal 5 2 3 3 2 7" xfId="18194"/>
    <cellStyle name="Normal 5 2 3 3 3" xfId="3887"/>
    <cellStyle name="Normal 5 2 3 3 3 2" xfId="13961"/>
    <cellStyle name="Normal 5 2 3 3 3 2 2" xfId="44283"/>
    <cellStyle name="Normal 5 2 3 3 3 2 3" xfId="29059"/>
    <cellStyle name="Normal 5 2 3 3 3 3" xfId="8941"/>
    <cellStyle name="Normal 5 2 3 3 3 3 2" xfId="39266"/>
    <cellStyle name="Normal 5 2 3 3 3 3 3" xfId="24042"/>
    <cellStyle name="Normal 5 2 3 3 3 4" xfId="34253"/>
    <cellStyle name="Normal 5 2 3 3 3 5" xfId="19029"/>
    <cellStyle name="Normal 5 2 3 3 4" xfId="5580"/>
    <cellStyle name="Normal 5 2 3 3 4 2" xfId="15632"/>
    <cellStyle name="Normal 5 2 3 3 4 2 2" xfId="45954"/>
    <cellStyle name="Normal 5 2 3 3 4 2 3" xfId="30730"/>
    <cellStyle name="Normal 5 2 3 3 4 3" xfId="10612"/>
    <cellStyle name="Normal 5 2 3 3 4 3 2" xfId="40937"/>
    <cellStyle name="Normal 5 2 3 3 4 3 3" xfId="25713"/>
    <cellStyle name="Normal 5 2 3 3 4 4" xfId="35924"/>
    <cellStyle name="Normal 5 2 3 3 4 5" xfId="20700"/>
    <cellStyle name="Normal 5 2 3 3 5" xfId="12290"/>
    <cellStyle name="Normal 5 2 3 3 5 2" xfId="42612"/>
    <cellStyle name="Normal 5 2 3 3 5 3" xfId="27388"/>
    <cellStyle name="Normal 5 2 3 3 6" xfId="7269"/>
    <cellStyle name="Normal 5 2 3 3 6 2" xfId="37595"/>
    <cellStyle name="Normal 5 2 3 3 6 3" xfId="22371"/>
    <cellStyle name="Normal 5 2 3 3 7" xfId="32583"/>
    <cellStyle name="Normal 5 2 3 3 8" xfId="17358"/>
    <cellStyle name="Normal 5 2 3 3 9" xfId="2195"/>
    <cellStyle name="Normal 5 2 3 4" xfId="2616"/>
    <cellStyle name="Normal 5 2 3 4 2" xfId="4306"/>
    <cellStyle name="Normal 5 2 3 4 2 2" xfId="14379"/>
    <cellStyle name="Normal 5 2 3 4 2 2 2" xfId="44701"/>
    <cellStyle name="Normal 5 2 3 4 2 2 3" xfId="29477"/>
    <cellStyle name="Normal 5 2 3 4 2 3" xfId="9359"/>
    <cellStyle name="Normal 5 2 3 4 2 3 2" xfId="39684"/>
    <cellStyle name="Normal 5 2 3 4 2 3 3" xfId="24460"/>
    <cellStyle name="Normal 5 2 3 4 2 4" xfId="34671"/>
    <cellStyle name="Normal 5 2 3 4 2 5" xfId="19447"/>
    <cellStyle name="Normal 5 2 3 4 3" xfId="5998"/>
    <cellStyle name="Normal 5 2 3 4 3 2" xfId="16050"/>
    <cellStyle name="Normal 5 2 3 4 3 2 2" xfId="46372"/>
    <cellStyle name="Normal 5 2 3 4 3 2 3" xfId="31148"/>
    <cellStyle name="Normal 5 2 3 4 3 3" xfId="11030"/>
    <cellStyle name="Normal 5 2 3 4 3 3 2" xfId="41355"/>
    <cellStyle name="Normal 5 2 3 4 3 3 3" xfId="26131"/>
    <cellStyle name="Normal 5 2 3 4 3 4" xfId="36342"/>
    <cellStyle name="Normal 5 2 3 4 3 5" xfId="21118"/>
    <cellStyle name="Normal 5 2 3 4 4" xfId="12708"/>
    <cellStyle name="Normal 5 2 3 4 4 2" xfId="43030"/>
    <cellStyle name="Normal 5 2 3 4 4 3" xfId="27806"/>
    <cellStyle name="Normal 5 2 3 4 5" xfId="7687"/>
    <cellStyle name="Normal 5 2 3 4 5 2" xfId="38013"/>
    <cellStyle name="Normal 5 2 3 4 5 3" xfId="22789"/>
    <cellStyle name="Normal 5 2 3 4 6" xfId="33001"/>
    <cellStyle name="Normal 5 2 3 4 7" xfId="17776"/>
    <cellStyle name="Normal 5 2 3 5" xfId="3469"/>
    <cellStyle name="Normal 5 2 3 5 2" xfId="13543"/>
    <cellStyle name="Normal 5 2 3 5 2 2" xfId="43865"/>
    <cellStyle name="Normal 5 2 3 5 2 3" xfId="28641"/>
    <cellStyle name="Normal 5 2 3 5 3" xfId="8523"/>
    <cellStyle name="Normal 5 2 3 5 3 2" xfId="38848"/>
    <cellStyle name="Normal 5 2 3 5 3 3" xfId="23624"/>
    <cellStyle name="Normal 5 2 3 5 4" xfId="33835"/>
    <cellStyle name="Normal 5 2 3 5 5" xfId="18611"/>
    <cellStyle name="Normal 5 2 3 6" xfId="5162"/>
    <cellStyle name="Normal 5 2 3 6 2" xfId="15214"/>
    <cellStyle name="Normal 5 2 3 6 2 2" xfId="45536"/>
    <cellStyle name="Normal 5 2 3 6 2 3" xfId="30312"/>
    <cellStyle name="Normal 5 2 3 6 3" xfId="10194"/>
    <cellStyle name="Normal 5 2 3 6 3 2" xfId="40519"/>
    <cellStyle name="Normal 5 2 3 6 3 3" xfId="25295"/>
    <cellStyle name="Normal 5 2 3 6 4" xfId="35506"/>
    <cellStyle name="Normal 5 2 3 6 5" xfId="20282"/>
    <cellStyle name="Normal 5 2 3 7" xfId="11872"/>
    <cellStyle name="Normal 5 2 3 7 2" xfId="42194"/>
    <cellStyle name="Normal 5 2 3 7 3" xfId="26970"/>
    <cellStyle name="Normal 5 2 3 8" xfId="6851"/>
    <cellStyle name="Normal 5 2 3 8 2" xfId="37177"/>
    <cellStyle name="Normal 5 2 3 8 3" xfId="21953"/>
    <cellStyle name="Normal 5 2 3 9" xfId="31927"/>
    <cellStyle name="Normal 5 2 4" xfId="721"/>
    <cellStyle name="Normal 5 2 4 10" xfId="1876"/>
    <cellStyle name="Normal 5 2 4 2" xfId="2299"/>
    <cellStyle name="Normal 5 2 4 2 2" xfId="3138"/>
    <cellStyle name="Normal 5 2 4 2 2 2" xfId="4828"/>
    <cellStyle name="Normal 5 2 4 2 2 2 2" xfId="14901"/>
    <cellStyle name="Normal 5 2 4 2 2 2 2 2" xfId="45223"/>
    <cellStyle name="Normal 5 2 4 2 2 2 2 3" xfId="29999"/>
    <cellStyle name="Normal 5 2 4 2 2 2 3" xfId="9881"/>
    <cellStyle name="Normal 5 2 4 2 2 2 3 2" xfId="40206"/>
    <cellStyle name="Normal 5 2 4 2 2 2 3 3" xfId="24982"/>
    <cellStyle name="Normal 5 2 4 2 2 2 4" xfId="35193"/>
    <cellStyle name="Normal 5 2 4 2 2 2 5" xfId="19969"/>
    <cellStyle name="Normal 5 2 4 2 2 3" xfId="6520"/>
    <cellStyle name="Normal 5 2 4 2 2 3 2" xfId="16572"/>
    <cellStyle name="Normal 5 2 4 2 2 3 2 2" xfId="46894"/>
    <cellStyle name="Normal 5 2 4 2 2 3 2 3" xfId="31670"/>
    <cellStyle name="Normal 5 2 4 2 2 3 3" xfId="11552"/>
    <cellStyle name="Normal 5 2 4 2 2 3 3 2" xfId="41877"/>
    <cellStyle name="Normal 5 2 4 2 2 3 3 3" xfId="26653"/>
    <cellStyle name="Normal 5 2 4 2 2 3 4" xfId="36864"/>
    <cellStyle name="Normal 5 2 4 2 2 3 5" xfId="21640"/>
    <cellStyle name="Normal 5 2 4 2 2 4" xfId="13230"/>
    <cellStyle name="Normal 5 2 4 2 2 4 2" xfId="43552"/>
    <cellStyle name="Normal 5 2 4 2 2 4 3" xfId="28328"/>
    <cellStyle name="Normal 5 2 4 2 2 5" xfId="8209"/>
    <cellStyle name="Normal 5 2 4 2 2 5 2" xfId="38535"/>
    <cellStyle name="Normal 5 2 4 2 2 5 3" xfId="23311"/>
    <cellStyle name="Normal 5 2 4 2 2 6" xfId="33523"/>
    <cellStyle name="Normal 5 2 4 2 2 7" xfId="18298"/>
    <cellStyle name="Normal 5 2 4 2 3" xfId="3991"/>
    <cellStyle name="Normal 5 2 4 2 3 2" xfId="14065"/>
    <cellStyle name="Normal 5 2 4 2 3 2 2" xfId="44387"/>
    <cellStyle name="Normal 5 2 4 2 3 2 3" xfId="29163"/>
    <cellStyle name="Normal 5 2 4 2 3 3" xfId="9045"/>
    <cellStyle name="Normal 5 2 4 2 3 3 2" xfId="39370"/>
    <cellStyle name="Normal 5 2 4 2 3 3 3" xfId="24146"/>
    <cellStyle name="Normal 5 2 4 2 3 4" xfId="34357"/>
    <cellStyle name="Normal 5 2 4 2 3 5" xfId="19133"/>
    <cellStyle name="Normal 5 2 4 2 4" xfId="5684"/>
    <cellStyle name="Normal 5 2 4 2 4 2" xfId="15736"/>
    <cellStyle name="Normal 5 2 4 2 4 2 2" xfId="46058"/>
    <cellStyle name="Normal 5 2 4 2 4 2 3" xfId="30834"/>
    <cellStyle name="Normal 5 2 4 2 4 3" xfId="10716"/>
    <cellStyle name="Normal 5 2 4 2 4 3 2" xfId="41041"/>
    <cellStyle name="Normal 5 2 4 2 4 3 3" xfId="25817"/>
    <cellStyle name="Normal 5 2 4 2 4 4" xfId="36028"/>
    <cellStyle name="Normal 5 2 4 2 4 5" xfId="20804"/>
    <cellStyle name="Normal 5 2 4 2 5" xfId="12394"/>
    <cellStyle name="Normal 5 2 4 2 5 2" xfId="42716"/>
    <cellStyle name="Normal 5 2 4 2 5 3" xfId="27492"/>
    <cellStyle name="Normal 5 2 4 2 6" xfId="7373"/>
    <cellStyle name="Normal 5 2 4 2 6 2" xfId="37699"/>
    <cellStyle name="Normal 5 2 4 2 6 3" xfId="22475"/>
    <cellStyle name="Normal 5 2 4 2 7" xfId="32687"/>
    <cellStyle name="Normal 5 2 4 2 8" xfId="17462"/>
    <cellStyle name="Normal 5 2 4 3" xfId="2720"/>
    <cellStyle name="Normal 5 2 4 3 2" xfId="4410"/>
    <cellStyle name="Normal 5 2 4 3 2 2" xfId="14483"/>
    <cellStyle name="Normal 5 2 4 3 2 2 2" xfId="44805"/>
    <cellStyle name="Normal 5 2 4 3 2 2 3" xfId="29581"/>
    <cellStyle name="Normal 5 2 4 3 2 3" xfId="9463"/>
    <cellStyle name="Normal 5 2 4 3 2 3 2" xfId="39788"/>
    <cellStyle name="Normal 5 2 4 3 2 3 3" xfId="24564"/>
    <cellStyle name="Normal 5 2 4 3 2 4" xfId="34775"/>
    <cellStyle name="Normal 5 2 4 3 2 5" xfId="19551"/>
    <cellStyle name="Normal 5 2 4 3 3" xfId="6102"/>
    <cellStyle name="Normal 5 2 4 3 3 2" xfId="16154"/>
    <cellStyle name="Normal 5 2 4 3 3 2 2" xfId="46476"/>
    <cellStyle name="Normal 5 2 4 3 3 2 3" xfId="31252"/>
    <cellStyle name="Normal 5 2 4 3 3 3" xfId="11134"/>
    <cellStyle name="Normal 5 2 4 3 3 3 2" xfId="41459"/>
    <cellStyle name="Normal 5 2 4 3 3 3 3" xfId="26235"/>
    <cellStyle name="Normal 5 2 4 3 3 4" xfId="36446"/>
    <cellStyle name="Normal 5 2 4 3 3 5" xfId="21222"/>
    <cellStyle name="Normal 5 2 4 3 4" xfId="12812"/>
    <cellStyle name="Normal 5 2 4 3 4 2" xfId="43134"/>
    <cellStyle name="Normal 5 2 4 3 4 3" xfId="27910"/>
    <cellStyle name="Normal 5 2 4 3 5" xfId="7791"/>
    <cellStyle name="Normal 5 2 4 3 5 2" xfId="38117"/>
    <cellStyle name="Normal 5 2 4 3 5 3" xfId="22893"/>
    <cellStyle name="Normal 5 2 4 3 6" xfId="33105"/>
    <cellStyle name="Normal 5 2 4 3 7" xfId="17880"/>
    <cellStyle name="Normal 5 2 4 4" xfId="3573"/>
    <cellStyle name="Normal 5 2 4 4 2" xfId="13647"/>
    <cellStyle name="Normal 5 2 4 4 2 2" xfId="43969"/>
    <cellStyle name="Normal 5 2 4 4 2 3" xfId="28745"/>
    <cellStyle name="Normal 5 2 4 4 3" xfId="8627"/>
    <cellStyle name="Normal 5 2 4 4 3 2" xfId="38952"/>
    <cellStyle name="Normal 5 2 4 4 3 3" xfId="23728"/>
    <cellStyle name="Normal 5 2 4 4 4" xfId="33939"/>
    <cellStyle name="Normal 5 2 4 4 5" xfId="18715"/>
    <cellStyle name="Normal 5 2 4 5" xfId="5266"/>
    <cellStyle name="Normal 5 2 4 5 2" xfId="15318"/>
    <cellStyle name="Normal 5 2 4 5 2 2" xfId="45640"/>
    <cellStyle name="Normal 5 2 4 5 2 3" xfId="30416"/>
    <cellStyle name="Normal 5 2 4 5 3" xfId="10298"/>
    <cellStyle name="Normal 5 2 4 5 3 2" xfId="40623"/>
    <cellStyle name="Normal 5 2 4 5 3 3" xfId="25399"/>
    <cellStyle name="Normal 5 2 4 5 4" xfId="35610"/>
    <cellStyle name="Normal 5 2 4 5 5" xfId="20386"/>
    <cellStyle name="Normal 5 2 4 6" xfId="11976"/>
    <cellStyle name="Normal 5 2 4 6 2" xfId="42298"/>
    <cellStyle name="Normal 5 2 4 6 3" xfId="27074"/>
    <cellStyle name="Normal 5 2 4 7" xfId="6955"/>
    <cellStyle name="Normal 5 2 4 7 2" xfId="37281"/>
    <cellStyle name="Normal 5 2 4 7 3" xfId="22057"/>
    <cellStyle name="Normal 5 2 4 8" xfId="32269"/>
    <cellStyle name="Normal 5 2 4 9" xfId="17044"/>
    <cellStyle name="Normal 5 2 5" xfId="742"/>
    <cellStyle name="Normal 5 2 5 2" xfId="2930"/>
    <cellStyle name="Normal 5 2 5 2 2" xfId="4620"/>
    <cellStyle name="Normal 5 2 5 2 2 2" xfId="14693"/>
    <cellStyle name="Normal 5 2 5 2 2 2 2" xfId="45015"/>
    <cellStyle name="Normal 5 2 5 2 2 2 3" xfId="29791"/>
    <cellStyle name="Normal 5 2 5 2 2 3" xfId="9673"/>
    <cellStyle name="Normal 5 2 5 2 2 3 2" xfId="39998"/>
    <cellStyle name="Normal 5 2 5 2 2 3 3" xfId="24774"/>
    <cellStyle name="Normal 5 2 5 2 2 4" xfId="34985"/>
    <cellStyle name="Normal 5 2 5 2 2 5" xfId="19761"/>
    <cellStyle name="Normal 5 2 5 2 3" xfId="6312"/>
    <cellStyle name="Normal 5 2 5 2 3 2" xfId="16364"/>
    <cellStyle name="Normal 5 2 5 2 3 2 2" xfId="46686"/>
    <cellStyle name="Normal 5 2 5 2 3 2 3" xfId="31462"/>
    <cellStyle name="Normal 5 2 5 2 3 3" xfId="11344"/>
    <cellStyle name="Normal 5 2 5 2 3 3 2" xfId="41669"/>
    <cellStyle name="Normal 5 2 5 2 3 3 3" xfId="26445"/>
    <cellStyle name="Normal 5 2 5 2 3 4" xfId="36656"/>
    <cellStyle name="Normal 5 2 5 2 3 5" xfId="21432"/>
    <cellStyle name="Normal 5 2 5 2 4" xfId="13022"/>
    <cellStyle name="Normal 5 2 5 2 4 2" xfId="43344"/>
    <cellStyle name="Normal 5 2 5 2 4 3" xfId="28120"/>
    <cellStyle name="Normal 5 2 5 2 5" xfId="8001"/>
    <cellStyle name="Normal 5 2 5 2 5 2" xfId="38327"/>
    <cellStyle name="Normal 5 2 5 2 5 3" xfId="23103"/>
    <cellStyle name="Normal 5 2 5 2 6" xfId="33315"/>
    <cellStyle name="Normal 5 2 5 2 7" xfId="18090"/>
    <cellStyle name="Normal 5 2 5 3" xfId="3783"/>
    <cellStyle name="Normal 5 2 5 3 2" xfId="13857"/>
    <cellStyle name="Normal 5 2 5 3 2 2" xfId="44179"/>
    <cellStyle name="Normal 5 2 5 3 2 3" xfId="28955"/>
    <cellStyle name="Normal 5 2 5 3 3" xfId="8837"/>
    <cellStyle name="Normal 5 2 5 3 3 2" xfId="39162"/>
    <cellStyle name="Normal 5 2 5 3 3 3" xfId="23938"/>
    <cellStyle name="Normal 5 2 5 3 4" xfId="34149"/>
    <cellStyle name="Normal 5 2 5 3 5" xfId="18925"/>
    <cellStyle name="Normal 5 2 5 4" xfId="5476"/>
    <cellStyle name="Normal 5 2 5 4 2" xfId="15528"/>
    <cellStyle name="Normal 5 2 5 4 2 2" xfId="45850"/>
    <cellStyle name="Normal 5 2 5 4 2 3" xfId="30626"/>
    <cellStyle name="Normal 5 2 5 4 3" xfId="10508"/>
    <cellStyle name="Normal 5 2 5 4 3 2" xfId="40833"/>
    <cellStyle name="Normal 5 2 5 4 3 3" xfId="25609"/>
    <cellStyle name="Normal 5 2 5 4 4" xfId="35820"/>
    <cellStyle name="Normal 5 2 5 4 5" xfId="20596"/>
    <cellStyle name="Normal 5 2 5 5" xfId="12186"/>
    <cellStyle name="Normal 5 2 5 5 2" xfId="42508"/>
    <cellStyle name="Normal 5 2 5 5 3" xfId="27284"/>
    <cellStyle name="Normal 5 2 5 6" xfId="7165"/>
    <cellStyle name="Normal 5 2 5 6 2" xfId="37491"/>
    <cellStyle name="Normal 5 2 5 6 3" xfId="22267"/>
    <cellStyle name="Normal 5 2 5 7" xfId="32479"/>
    <cellStyle name="Normal 5 2 5 8" xfId="17254"/>
    <cellStyle name="Normal 5 2 5 9" xfId="2089"/>
    <cellStyle name="Normal 5 2 6" xfId="2510"/>
    <cellStyle name="Normal 5 2 6 2" xfId="4202"/>
    <cellStyle name="Normal 5 2 6 2 2" xfId="14275"/>
    <cellStyle name="Normal 5 2 6 2 2 2" xfId="44597"/>
    <cellStyle name="Normal 5 2 6 2 2 3" xfId="29373"/>
    <cellStyle name="Normal 5 2 6 2 3" xfId="9255"/>
    <cellStyle name="Normal 5 2 6 2 3 2" xfId="39580"/>
    <cellStyle name="Normal 5 2 6 2 3 3" xfId="24356"/>
    <cellStyle name="Normal 5 2 6 2 4" xfId="34567"/>
    <cellStyle name="Normal 5 2 6 2 5" xfId="19343"/>
    <cellStyle name="Normal 5 2 6 3" xfId="5894"/>
    <cellStyle name="Normal 5 2 6 3 2" xfId="15946"/>
    <cellStyle name="Normal 5 2 6 3 2 2" xfId="46268"/>
    <cellStyle name="Normal 5 2 6 3 2 3" xfId="31044"/>
    <cellStyle name="Normal 5 2 6 3 3" xfId="10926"/>
    <cellStyle name="Normal 5 2 6 3 3 2" xfId="41251"/>
    <cellStyle name="Normal 5 2 6 3 3 3" xfId="26027"/>
    <cellStyle name="Normal 5 2 6 3 4" xfId="36238"/>
    <cellStyle name="Normal 5 2 6 3 5" xfId="21014"/>
    <cellStyle name="Normal 5 2 6 4" xfId="12604"/>
    <cellStyle name="Normal 5 2 6 4 2" xfId="42926"/>
    <cellStyle name="Normal 5 2 6 4 3" xfId="27702"/>
    <cellStyle name="Normal 5 2 6 5" xfId="7583"/>
    <cellStyle name="Normal 5 2 6 5 2" xfId="37909"/>
    <cellStyle name="Normal 5 2 6 5 3" xfId="22685"/>
    <cellStyle name="Normal 5 2 6 6" xfId="32897"/>
    <cellStyle name="Normal 5 2 6 7" xfId="17672"/>
    <cellStyle name="Normal 5 2 7" xfId="3358"/>
    <cellStyle name="Normal 5 2 7 2" xfId="13439"/>
    <cellStyle name="Normal 5 2 7 2 2" xfId="43761"/>
    <cellStyle name="Normal 5 2 7 2 3" xfId="28537"/>
    <cellStyle name="Normal 5 2 7 3" xfId="8418"/>
    <cellStyle name="Normal 5 2 7 3 2" xfId="38744"/>
    <cellStyle name="Normal 5 2 7 3 3" xfId="23520"/>
    <cellStyle name="Normal 5 2 7 4" xfId="33731"/>
    <cellStyle name="Normal 5 2 7 5" xfId="18507"/>
    <cellStyle name="Normal 5 2 8" xfId="5054"/>
    <cellStyle name="Normal 5 2 8 2" xfId="15110"/>
    <cellStyle name="Normal 5 2 8 2 2" xfId="45432"/>
    <cellStyle name="Normal 5 2 8 2 3" xfId="30208"/>
    <cellStyle name="Normal 5 2 8 3" xfId="10090"/>
    <cellStyle name="Normal 5 2 8 3 2" xfId="40415"/>
    <cellStyle name="Normal 5 2 8 3 3" xfId="25191"/>
    <cellStyle name="Normal 5 2 8 4" xfId="35402"/>
    <cellStyle name="Normal 5 2 8 5" xfId="20178"/>
    <cellStyle name="Normal 5 2 9" xfId="11766"/>
    <cellStyle name="Normal 5 2 9 2" xfId="42090"/>
    <cellStyle name="Normal 5 2 9 3" xfId="26866"/>
    <cellStyle name="Normal 5 3" xfId="658"/>
    <cellStyle name="Normal 5 3 10" xfId="6740"/>
    <cellStyle name="Normal 5 3 10 2" xfId="37069"/>
    <cellStyle name="Normal 5 3 10 3" xfId="21845"/>
    <cellStyle name="Normal 5 3 11" xfId="31920"/>
    <cellStyle name="Normal 5 3 12" xfId="16830"/>
    <cellStyle name="Normal 5 3 13" xfId="1096"/>
    <cellStyle name="Normal 5 3 2" xfId="711"/>
    <cellStyle name="Normal 5 3 2 10" xfId="31929"/>
    <cellStyle name="Normal 5 3 2 11" xfId="16884"/>
    <cellStyle name="Normal 5 3 2 12" xfId="1704"/>
    <cellStyle name="Normal 5 3 2 2" xfId="732"/>
    <cellStyle name="Normal 5 3 2 2 10" xfId="16988"/>
    <cellStyle name="Normal 5 3 2 2 11" xfId="1813"/>
    <cellStyle name="Normal 5 3 2 2 2" xfId="2030"/>
    <cellStyle name="Normal 5 3 2 2 2 2" xfId="2451"/>
    <cellStyle name="Normal 5 3 2 2 2 2 2" xfId="3290"/>
    <cellStyle name="Normal 5 3 2 2 2 2 2 2" xfId="4980"/>
    <cellStyle name="Normal 5 3 2 2 2 2 2 2 2" xfId="15053"/>
    <cellStyle name="Normal 5 3 2 2 2 2 2 2 2 2" xfId="45375"/>
    <cellStyle name="Normal 5 3 2 2 2 2 2 2 2 3" xfId="30151"/>
    <cellStyle name="Normal 5 3 2 2 2 2 2 2 3" xfId="10033"/>
    <cellStyle name="Normal 5 3 2 2 2 2 2 2 3 2" xfId="40358"/>
    <cellStyle name="Normal 5 3 2 2 2 2 2 2 3 3" xfId="25134"/>
    <cellStyle name="Normal 5 3 2 2 2 2 2 2 4" xfId="35345"/>
    <cellStyle name="Normal 5 3 2 2 2 2 2 2 5" xfId="20121"/>
    <cellStyle name="Normal 5 3 2 2 2 2 2 3" xfId="6672"/>
    <cellStyle name="Normal 5 3 2 2 2 2 2 3 2" xfId="16724"/>
    <cellStyle name="Normal 5 3 2 2 2 2 2 3 2 2" xfId="47046"/>
    <cellStyle name="Normal 5 3 2 2 2 2 2 3 2 3" xfId="31822"/>
    <cellStyle name="Normal 5 3 2 2 2 2 2 3 3" xfId="11704"/>
    <cellStyle name="Normal 5 3 2 2 2 2 2 3 3 2" xfId="42029"/>
    <cellStyle name="Normal 5 3 2 2 2 2 2 3 3 3" xfId="26805"/>
    <cellStyle name="Normal 5 3 2 2 2 2 2 3 4" xfId="37016"/>
    <cellStyle name="Normal 5 3 2 2 2 2 2 3 5" xfId="21792"/>
    <cellStyle name="Normal 5 3 2 2 2 2 2 4" xfId="13382"/>
    <cellStyle name="Normal 5 3 2 2 2 2 2 4 2" xfId="43704"/>
    <cellStyle name="Normal 5 3 2 2 2 2 2 4 3" xfId="28480"/>
    <cellStyle name="Normal 5 3 2 2 2 2 2 5" xfId="8361"/>
    <cellStyle name="Normal 5 3 2 2 2 2 2 5 2" xfId="38687"/>
    <cellStyle name="Normal 5 3 2 2 2 2 2 5 3" xfId="23463"/>
    <cellStyle name="Normal 5 3 2 2 2 2 2 6" xfId="33675"/>
    <cellStyle name="Normal 5 3 2 2 2 2 2 7" xfId="18450"/>
    <cellStyle name="Normal 5 3 2 2 2 2 3" xfId="4143"/>
    <cellStyle name="Normal 5 3 2 2 2 2 3 2" xfId="14217"/>
    <cellStyle name="Normal 5 3 2 2 2 2 3 2 2" xfId="44539"/>
    <cellStyle name="Normal 5 3 2 2 2 2 3 2 3" xfId="29315"/>
    <cellStyle name="Normal 5 3 2 2 2 2 3 3" xfId="9197"/>
    <cellStyle name="Normal 5 3 2 2 2 2 3 3 2" xfId="39522"/>
    <cellStyle name="Normal 5 3 2 2 2 2 3 3 3" xfId="24298"/>
    <cellStyle name="Normal 5 3 2 2 2 2 3 4" xfId="34509"/>
    <cellStyle name="Normal 5 3 2 2 2 2 3 5" xfId="19285"/>
    <cellStyle name="Normal 5 3 2 2 2 2 4" xfId="5836"/>
    <cellStyle name="Normal 5 3 2 2 2 2 4 2" xfId="15888"/>
    <cellStyle name="Normal 5 3 2 2 2 2 4 2 2" xfId="46210"/>
    <cellStyle name="Normal 5 3 2 2 2 2 4 2 3" xfId="30986"/>
    <cellStyle name="Normal 5 3 2 2 2 2 4 3" xfId="10868"/>
    <cellStyle name="Normal 5 3 2 2 2 2 4 3 2" xfId="41193"/>
    <cellStyle name="Normal 5 3 2 2 2 2 4 3 3" xfId="25969"/>
    <cellStyle name="Normal 5 3 2 2 2 2 4 4" xfId="36180"/>
    <cellStyle name="Normal 5 3 2 2 2 2 4 5" xfId="20956"/>
    <cellStyle name="Normal 5 3 2 2 2 2 5" xfId="12546"/>
    <cellStyle name="Normal 5 3 2 2 2 2 5 2" xfId="42868"/>
    <cellStyle name="Normal 5 3 2 2 2 2 5 3" xfId="27644"/>
    <cellStyle name="Normal 5 3 2 2 2 2 6" xfId="7525"/>
    <cellStyle name="Normal 5 3 2 2 2 2 6 2" xfId="37851"/>
    <cellStyle name="Normal 5 3 2 2 2 2 6 3" xfId="22627"/>
    <cellStyle name="Normal 5 3 2 2 2 2 7" xfId="32839"/>
    <cellStyle name="Normal 5 3 2 2 2 2 8" xfId="17614"/>
    <cellStyle name="Normal 5 3 2 2 2 3" xfId="2872"/>
    <cellStyle name="Normal 5 3 2 2 2 3 2" xfId="4562"/>
    <cellStyle name="Normal 5 3 2 2 2 3 2 2" xfId="14635"/>
    <cellStyle name="Normal 5 3 2 2 2 3 2 2 2" xfId="44957"/>
    <cellStyle name="Normal 5 3 2 2 2 3 2 2 3" xfId="29733"/>
    <cellStyle name="Normal 5 3 2 2 2 3 2 3" xfId="9615"/>
    <cellStyle name="Normal 5 3 2 2 2 3 2 3 2" xfId="39940"/>
    <cellStyle name="Normal 5 3 2 2 2 3 2 3 3" xfId="24716"/>
    <cellStyle name="Normal 5 3 2 2 2 3 2 4" xfId="34927"/>
    <cellStyle name="Normal 5 3 2 2 2 3 2 5" xfId="19703"/>
    <cellStyle name="Normal 5 3 2 2 2 3 3" xfId="6254"/>
    <cellStyle name="Normal 5 3 2 2 2 3 3 2" xfId="16306"/>
    <cellStyle name="Normal 5 3 2 2 2 3 3 2 2" xfId="46628"/>
    <cellStyle name="Normal 5 3 2 2 2 3 3 2 3" xfId="31404"/>
    <cellStyle name="Normal 5 3 2 2 2 3 3 3" xfId="11286"/>
    <cellStyle name="Normal 5 3 2 2 2 3 3 3 2" xfId="41611"/>
    <cellStyle name="Normal 5 3 2 2 2 3 3 3 3" xfId="26387"/>
    <cellStyle name="Normal 5 3 2 2 2 3 3 4" xfId="36598"/>
    <cellStyle name="Normal 5 3 2 2 2 3 3 5" xfId="21374"/>
    <cellStyle name="Normal 5 3 2 2 2 3 4" xfId="12964"/>
    <cellStyle name="Normal 5 3 2 2 2 3 4 2" xfId="43286"/>
    <cellStyle name="Normal 5 3 2 2 2 3 4 3" xfId="28062"/>
    <cellStyle name="Normal 5 3 2 2 2 3 5" xfId="7943"/>
    <cellStyle name="Normal 5 3 2 2 2 3 5 2" xfId="38269"/>
    <cellStyle name="Normal 5 3 2 2 2 3 5 3" xfId="23045"/>
    <cellStyle name="Normal 5 3 2 2 2 3 6" xfId="33257"/>
    <cellStyle name="Normal 5 3 2 2 2 3 7" xfId="18032"/>
    <cellStyle name="Normal 5 3 2 2 2 4" xfId="3725"/>
    <cellStyle name="Normal 5 3 2 2 2 4 2" xfId="13799"/>
    <cellStyle name="Normal 5 3 2 2 2 4 2 2" xfId="44121"/>
    <cellStyle name="Normal 5 3 2 2 2 4 2 3" xfId="28897"/>
    <cellStyle name="Normal 5 3 2 2 2 4 3" xfId="8779"/>
    <cellStyle name="Normal 5 3 2 2 2 4 3 2" xfId="39104"/>
    <cellStyle name="Normal 5 3 2 2 2 4 3 3" xfId="23880"/>
    <cellStyle name="Normal 5 3 2 2 2 4 4" xfId="34091"/>
    <cellStyle name="Normal 5 3 2 2 2 4 5" xfId="18867"/>
    <cellStyle name="Normal 5 3 2 2 2 5" xfId="5418"/>
    <cellStyle name="Normal 5 3 2 2 2 5 2" xfId="15470"/>
    <cellStyle name="Normal 5 3 2 2 2 5 2 2" xfId="45792"/>
    <cellStyle name="Normal 5 3 2 2 2 5 2 3" xfId="30568"/>
    <cellStyle name="Normal 5 3 2 2 2 5 3" xfId="10450"/>
    <cellStyle name="Normal 5 3 2 2 2 5 3 2" xfId="40775"/>
    <cellStyle name="Normal 5 3 2 2 2 5 3 3" xfId="25551"/>
    <cellStyle name="Normal 5 3 2 2 2 5 4" xfId="35762"/>
    <cellStyle name="Normal 5 3 2 2 2 5 5" xfId="20538"/>
    <cellStyle name="Normal 5 3 2 2 2 6" xfId="12128"/>
    <cellStyle name="Normal 5 3 2 2 2 6 2" xfId="42450"/>
    <cellStyle name="Normal 5 3 2 2 2 6 3" xfId="27226"/>
    <cellStyle name="Normal 5 3 2 2 2 7" xfId="7107"/>
    <cellStyle name="Normal 5 3 2 2 2 7 2" xfId="37433"/>
    <cellStyle name="Normal 5 3 2 2 2 7 3" xfId="22209"/>
    <cellStyle name="Normal 5 3 2 2 2 8" xfId="32421"/>
    <cellStyle name="Normal 5 3 2 2 2 9" xfId="17196"/>
    <cellStyle name="Normal 5 3 2 2 3" xfId="2243"/>
    <cellStyle name="Normal 5 3 2 2 3 2" xfId="3082"/>
    <cellStyle name="Normal 5 3 2 2 3 2 2" xfId="4772"/>
    <cellStyle name="Normal 5 3 2 2 3 2 2 2" xfId="14845"/>
    <cellStyle name="Normal 5 3 2 2 3 2 2 2 2" xfId="45167"/>
    <cellStyle name="Normal 5 3 2 2 3 2 2 2 3" xfId="29943"/>
    <cellStyle name="Normal 5 3 2 2 3 2 2 3" xfId="9825"/>
    <cellStyle name="Normal 5 3 2 2 3 2 2 3 2" xfId="40150"/>
    <cellStyle name="Normal 5 3 2 2 3 2 2 3 3" xfId="24926"/>
    <cellStyle name="Normal 5 3 2 2 3 2 2 4" xfId="35137"/>
    <cellStyle name="Normal 5 3 2 2 3 2 2 5" xfId="19913"/>
    <cellStyle name="Normal 5 3 2 2 3 2 3" xfId="6464"/>
    <cellStyle name="Normal 5 3 2 2 3 2 3 2" xfId="16516"/>
    <cellStyle name="Normal 5 3 2 2 3 2 3 2 2" xfId="46838"/>
    <cellStyle name="Normal 5 3 2 2 3 2 3 2 3" xfId="31614"/>
    <cellStyle name="Normal 5 3 2 2 3 2 3 3" xfId="11496"/>
    <cellStyle name="Normal 5 3 2 2 3 2 3 3 2" xfId="41821"/>
    <cellStyle name="Normal 5 3 2 2 3 2 3 3 3" xfId="26597"/>
    <cellStyle name="Normal 5 3 2 2 3 2 3 4" xfId="36808"/>
    <cellStyle name="Normal 5 3 2 2 3 2 3 5" xfId="21584"/>
    <cellStyle name="Normal 5 3 2 2 3 2 4" xfId="13174"/>
    <cellStyle name="Normal 5 3 2 2 3 2 4 2" xfId="43496"/>
    <cellStyle name="Normal 5 3 2 2 3 2 4 3" xfId="28272"/>
    <cellStyle name="Normal 5 3 2 2 3 2 5" xfId="8153"/>
    <cellStyle name="Normal 5 3 2 2 3 2 5 2" xfId="38479"/>
    <cellStyle name="Normal 5 3 2 2 3 2 5 3" xfId="23255"/>
    <cellStyle name="Normal 5 3 2 2 3 2 6" xfId="33467"/>
    <cellStyle name="Normal 5 3 2 2 3 2 7" xfId="18242"/>
    <cellStyle name="Normal 5 3 2 2 3 3" xfId="3935"/>
    <cellStyle name="Normal 5 3 2 2 3 3 2" xfId="14009"/>
    <cellStyle name="Normal 5 3 2 2 3 3 2 2" xfId="44331"/>
    <cellStyle name="Normal 5 3 2 2 3 3 2 3" xfId="29107"/>
    <cellStyle name="Normal 5 3 2 2 3 3 3" xfId="8989"/>
    <cellStyle name="Normal 5 3 2 2 3 3 3 2" xfId="39314"/>
    <cellStyle name="Normal 5 3 2 2 3 3 3 3" xfId="24090"/>
    <cellStyle name="Normal 5 3 2 2 3 3 4" xfId="34301"/>
    <cellStyle name="Normal 5 3 2 2 3 3 5" xfId="19077"/>
    <cellStyle name="Normal 5 3 2 2 3 4" xfId="5628"/>
    <cellStyle name="Normal 5 3 2 2 3 4 2" xfId="15680"/>
    <cellStyle name="Normal 5 3 2 2 3 4 2 2" xfId="46002"/>
    <cellStyle name="Normal 5 3 2 2 3 4 2 3" xfId="30778"/>
    <cellStyle name="Normal 5 3 2 2 3 4 3" xfId="10660"/>
    <cellStyle name="Normal 5 3 2 2 3 4 3 2" xfId="40985"/>
    <cellStyle name="Normal 5 3 2 2 3 4 3 3" xfId="25761"/>
    <cellStyle name="Normal 5 3 2 2 3 4 4" xfId="35972"/>
    <cellStyle name="Normal 5 3 2 2 3 4 5" xfId="20748"/>
    <cellStyle name="Normal 5 3 2 2 3 5" xfId="12338"/>
    <cellStyle name="Normal 5 3 2 2 3 5 2" xfId="42660"/>
    <cellStyle name="Normal 5 3 2 2 3 5 3" xfId="27436"/>
    <cellStyle name="Normal 5 3 2 2 3 6" xfId="7317"/>
    <cellStyle name="Normal 5 3 2 2 3 6 2" xfId="37643"/>
    <cellStyle name="Normal 5 3 2 2 3 6 3" xfId="22419"/>
    <cellStyle name="Normal 5 3 2 2 3 7" xfId="32631"/>
    <cellStyle name="Normal 5 3 2 2 3 8" xfId="17406"/>
    <cellStyle name="Normal 5 3 2 2 4" xfId="2664"/>
    <cellStyle name="Normal 5 3 2 2 4 2" xfId="4354"/>
    <cellStyle name="Normal 5 3 2 2 4 2 2" xfId="14427"/>
    <cellStyle name="Normal 5 3 2 2 4 2 2 2" xfId="44749"/>
    <cellStyle name="Normal 5 3 2 2 4 2 2 3" xfId="29525"/>
    <cellStyle name="Normal 5 3 2 2 4 2 3" xfId="9407"/>
    <cellStyle name="Normal 5 3 2 2 4 2 3 2" xfId="39732"/>
    <cellStyle name="Normal 5 3 2 2 4 2 3 3" xfId="24508"/>
    <cellStyle name="Normal 5 3 2 2 4 2 4" xfId="34719"/>
    <cellStyle name="Normal 5 3 2 2 4 2 5" xfId="19495"/>
    <cellStyle name="Normal 5 3 2 2 4 3" xfId="6046"/>
    <cellStyle name="Normal 5 3 2 2 4 3 2" xfId="16098"/>
    <cellStyle name="Normal 5 3 2 2 4 3 2 2" xfId="46420"/>
    <cellStyle name="Normal 5 3 2 2 4 3 2 3" xfId="31196"/>
    <cellStyle name="Normal 5 3 2 2 4 3 3" xfId="11078"/>
    <cellStyle name="Normal 5 3 2 2 4 3 3 2" xfId="41403"/>
    <cellStyle name="Normal 5 3 2 2 4 3 3 3" xfId="26179"/>
    <cellStyle name="Normal 5 3 2 2 4 3 4" xfId="36390"/>
    <cellStyle name="Normal 5 3 2 2 4 3 5" xfId="21166"/>
    <cellStyle name="Normal 5 3 2 2 4 4" xfId="12756"/>
    <cellStyle name="Normal 5 3 2 2 4 4 2" xfId="43078"/>
    <cellStyle name="Normal 5 3 2 2 4 4 3" xfId="27854"/>
    <cellStyle name="Normal 5 3 2 2 4 5" xfId="7735"/>
    <cellStyle name="Normal 5 3 2 2 4 5 2" xfId="38061"/>
    <cellStyle name="Normal 5 3 2 2 4 5 3" xfId="22837"/>
    <cellStyle name="Normal 5 3 2 2 4 6" xfId="33049"/>
    <cellStyle name="Normal 5 3 2 2 4 7" xfId="17824"/>
    <cellStyle name="Normal 5 3 2 2 5" xfId="3517"/>
    <cellStyle name="Normal 5 3 2 2 5 2" xfId="13591"/>
    <cellStyle name="Normal 5 3 2 2 5 2 2" xfId="43913"/>
    <cellStyle name="Normal 5 3 2 2 5 2 3" xfId="28689"/>
    <cellStyle name="Normal 5 3 2 2 5 3" xfId="8571"/>
    <cellStyle name="Normal 5 3 2 2 5 3 2" xfId="38896"/>
    <cellStyle name="Normal 5 3 2 2 5 3 3" xfId="23672"/>
    <cellStyle name="Normal 5 3 2 2 5 4" xfId="33883"/>
    <cellStyle name="Normal 5 3 2 2 5 5" xfId="18659"/>
    <cellStyle name="Normal 5 3 2 2 6" xfId="5210"/>
    <cellStyle name="Normal 5 3 2 2 6 2" xfId="15262"/>
    <cellStyle name="Normal 5 3 2 2 6 2 2" xfId="45584"/>
    <cellStyle name="Normal 5 3 2 2 6 2 3" xfId="30360"/>
    <cellStyle name="Normal 5 3 2 2 6 3" xfId="10242"/>
    <cellStyle name="Normal 5 3 2 2 6 3 2" xfId="40567"/>
    <cellStyle name="Normal 5 3 2 2 6 3 3" xfId="25343"/>
    <cellStyle name="Normal 5 3 2 2 6 4" xfId="35554"/>
    <cellStyle name="Normal 5 3 2 2 6 5" xfId="20330"/>
    <cellStyle name="Normal 5 3 2 2 7" xfId="11920"/>
    <cellStyle name="Normal 5 3 2 2 7 2" xfId="42242"/>
    <cellStyle name="Normal 5 3 2 2 7 3" xfId="27018"/>
    <cellStyle name="Normal 5 3 2 2 8" xfId="6899"/>
    <cellStyle name="Normal 5 3 2 2 8 2" xfId="37225"/>
    <cellStyle name="Normal 5 3 2 2 8 3" xfId="22001"/>
    <cellStyle name="Normal 5 3 2 2 9" xfId="32214"/>
    <cellStyle name="Normal 5 3 2 3" xfId="753"/>
    <cellStyle name="Normal 5 3 2 3 10" xfId="1926"/>
    <cellStyle name="Normal 5 3 2 3 2" xfId="2347"/>
    <cellStyle name="Normal 5 3 2 3 2 2" xfId="3186"/>
    <cellStyle name="Normal 5 3 2 3 2 2 2" xfId="4876"/>
    <cellStyle name="Normal 5 3 2 3 2 2 2 2" xfId="14949"/>
    <cellStyle name="Normal 5 3 2 3 2 2 2 2 2" xfId="45271"/>
    <cellStyle name="Normal 5 3 2 3 2 2 2 2 3" xfId="30047"/>
    <cellStyle name="Normal 5 3 2 3 2 2 2 3" xfId="9929"/>
    <cellStyle name="Normal 5 3 2 3 2 2 2 3 2" xfId="40254"/>
    <cellStyle name="Normal 5 3 2 3 2 2 2 3 3" xfId="25030"/>
    <cellStyle name="Normal 5 3 2 3 2 2 2 4" xfId="35241"/>
    <cellStyle name="Normal 5 3 2 3 2 2 2 5" xfId="20017"/>
    <cellStyle name="Normal 5 3 2 3 2 2 3" xfId="6568"/>
    <cellStyle name="Normal 5 3 2 3 2 2 3 2" xfId="16620"/>
    <cellStyle name="Normal 5 3 2 3 2 2 3 2 2" xfId="46942"/>
    <cellStyle name="Normal 5 3 2 3 2 2 3 2 3" xfId="31718"/>
    <cellStyle name="Normal 5 3 2 3 2 2 3 3" xfId="11600"/>
    <cellStyle name="Normal 5 3 2 3 2 2 3 3 2" xfId="41925"/>
    <cellStyle name="Normal 5 3 2 3 2 2 3 3 3" xfId="26701"/>
    <cellStyle name="Normal 5 3 2 3 2 2 3 4" xfId="36912"/>
    <cellStyle name="Normal 5 3 2 3 2 2 3 5" xfId="21688"/>
    <cellStyle name="Normal 5 3 2 3 2 2 4" xfId="13278"/>
    <cellStyle name="Normal 5 3 2 3 2 2 4 2" xfId="43600"/>
    <cellStyle name="Normal 5 3 2 3 2 2 4 3" xfId="28376"/>
    <cellStyle name="Normal 5 3 2 3 2 2 5" xfId="8257"/>
    <cellStyle name="Normal 5 3 2 3 2 2 5 2" xfId="38583"/>
    <cellStyle name="Normal 5 3 2 3 2 2 5 3" xfId="23359"/>
    <cellStyle name="Normal 5 3 2 3 2 2 6" xfId="33571"/>
    <cellStyle name="Normal 5 3 2 3 2 2 7" xfId="18346"/>
    <cellStyle name="Normal 5 3 2 3 2 3" xfId="4039"/>
    <cellStyle name="Normal 5 3 2 3 2 3 2" xfId="14113"/>
    <cellStyle name="Normal 5 3 2 3 2 3 2 2" xfId="44435"/>
    <cellStyle name="Normal 5 3 2 3 2 3 2 3" xfId="29211"/>
    <cellStyle name="Normal 5 3 2 3 2 3 3" xfId="9093"/>
    <cellStyle name="Normal 5 3 2 3 2 3 3 2" xfId="39418"/>
    <cellStyle name="Normal 5 3 2 3 2 3 3 3" xfId="24194"/>
    <cellStyle name="Normal 5 3 2 3 2 3 4" xfId="34405"/>
    <cellStyle name="Normal 5 3 2 3 2 3 5" xfId="19181"/>
    <cellStyle name="Normal 5 3 2 3 2 4" xfId="5732"/>
    <cellStyle name="Normal 5 3 2 3 2 4 2" xfId="15784"/>
    <cellStyle name="Normal 5 3 2 3 2 4 2 2" xfId="46106"/>
    <cellStyle name="Normal 5 3 2 3 2 4 2 3" xfId="30882"/>
    <cellStyle name="Normal 5 3 2 3 2 4 3" xfId="10764"/>
    <cellStyle name="Normal 5 3 2 3 2 4 3 2" xfId="41089"/>
    <cellStyle name="Normal 5 3 2 3 2 4 3 3" xfId="25865"/>
    <cellStyle name="Normal 5 3 2 3 2 4 4" xfId="36076"/>
    <cellStyle name="Normal 5 3 2 3 2 4 5" xfId="20852"/>
    <cellStyle name="Normal 5 3 2 3 2 5" xfId="12442"/>
    <cellStyle name="Normal 5 3 2 3 2 5 2" xfId="42764"/>
    <cellStyle name="Normal 5 3 2 3 2 5 3" xfId="27540"/>
    <cellStyle name="Normal 5 3 2 3 2 6" xfId="7421"/>
    <cellStyle name="Normal 5 3 2 3 2 6 2" xfId="37747"/>
    <cellStyle name="Normal 5 3 2 3 2 6 3" xfId="22523"/>
    <cellStyle name="Normal 5 3 2 3 2 7" xfId="32735"/>
    <cellStyle name="Normal 5 3 2 3 2 8" xfId="17510"/>
    <cellStyle name="Normal 5 3 2 3 3" xfId="2768"/>
    <cellStyle name="Normal 5 3 2 3 3 2" xfId="4458"/>
    <cellStyle name="Normal 5 3 2 3 3 2 2" xfId="14531"/>
    <cellStyle name="Normal 5 3 2 3 3 2 2 2" xfId="44853"/>
    <cellStyle name="Normal 5 3 2 3 3 2 2 3" xfId="29629"/>
    <cellStyle name="Normal 5 3 2 3 3 2 3" xfId="9511"/>
    <cellStyle name="Normal 5 3 2 3 3 2 3 2" xfId="39836"/>
    <cellStyle name="Normal 5 3 2 3 3 2 3 3" xfId="24612"/>
    <cellStyle name="Normal 5 3 2 3 3 2 4" xfId="34823"/>
    <cellStyle name="Normal 5 3 2 3 3 2 5" xfId="19599"/>
    <cellStyle name="Normal 5 3 2 3 3 3" xfId="6150"/>
    <cellStyle name="Normal 5 3 2 3 3 3 2" xfId="16202"/>
    <cellStyle name="Normal 5 3 2 3 3 3 2 2" xfId="46524"/>
    <cellStyle name="Normal 5 3 2 3 3 3 2 3" xfId="31300"/>
    <cellStyle name="Normal 5 3 2 3 3 3 3" xfId="11182"/>
    <cellStyle name="Normal 5 3 2 3 3 3 3 2" xfId="41507"/>
    <cellStyle name="Normal 5 3 2 3 3 3 3 3" xfId="26283"/>
    <cellStyle name="Normal 5 3 2 3 3 3 4" xfId="36494"/>
    <cellStyle name="Normal 5 3 2 3 3 3 5" xfId="21270"/>
    <cellStyle name="Normal 5 3 2 3 3 4" xfId="12860"/>
    <cellStyle name="Normal 5 3 2 3 3 4 2" xfId="43182"/>
    <cellStyle name="Normal 5 3 2 3 3 4 3" xfId="27958"/>
    <cellStyle name="Normal 5 3 2 3 3 5" xfId="7839"/>
    <cellStyle name="Normal 5 3 2 3 3 5 2" xfId="38165"/>
    <cellStyle name="Normal 5 3 2 3 3 5 3" xfId="22941"/>
    <cellStyle name="Normal 5 3 2 3 3 6" xfId="33153"/>
    <cellStyle name="Normal 5 3 2 3 3 7" xfId="17928"/>
    <cellStyle name="Normal 5 3 2 3 4" xfId="3621"/>
    <cellStyle name="Normal 5 3 2 3 4 2" xfId="13695"/>
    <cellStyle name="Normal 5 3 2 3 4 2 2" xfId="44017"/>
    <cellStyle name="Normal 5 3 2 3 4 2 3" xfId="28793"/>
    <cellStyle name="Normal 5 3 2 3 4 3" xfId="8675"/>
    <cellStyle name="Normal 5 3 2 3 4 3 2" xfId="39000"/>
    <cellStyle name="Normal 5 3 2 3 4 3 3" xfId="23776"/>
    <cellStyle name="Normal 5 3 2 3 4 4" xfId="33987"/>
    <cellStyle name="Normal 5 3 2 3 4 5" xfId="18763"/>
    <cellStyle name="Normal 5 3 2 3 5" xfId="5314"/>
    <cellStyle name="Normal 5 3 2 3 5 2" xfId="15366"/>
    <cellStyle name="Normal 5 3 2 3 5 2 2" xfId="45688"/>
    <cellStyle name="Normal 5 3 2 3 5 2 3" xfId="30464"/>
    <cellStyle name="Normal 5 3 2 3 5 3" xfId="10346"/>
    <cellStyle name="Normal 5 3 2 3 5 3 2" xfId="40671"/>
    <cellStyle name="Normal 5 3 2 3 5 3 3" xfId="25447"/>
    <cellStyle name="Normal 5 3 2 3 5 4" xfId="35658"/>
    <cellStyle name="Normal 5 3 2 3 5 5" xfId="20434"/>
    <cellStyle name="Normal 5 3 2 3 6" xfId="12024"/>
    <cellStyle name="Normal 5 3 2 3 6 2" xfId="42346"/>
    <cellStyle name="Normal 5 3 2 3 6 3" xfId="27122"/>
    <cellStyle name="Normal 5 3 2 3 7" xfId="7003"/>
    <cellStyle name="Normal 5 3 2 3 7 2" xfId="37329"/>
    <cellStyle name="Normal 5 3 2 3 7 3" xfId="22105"/>
    <cellStyle name="Normal 5 3 2 3 8" xfId="32317"/>
    <cellStyle name="Normal 5 3 2 3 9" xfId="17092"/>
    <cellStyle name="Normal 5 3 2 4" xfId="2139"/>
    <cellStyle name="Normal 5 3 2 4 2" xfId="2978"/>
    <cellStyle name="Normal 5 3 2 4 2 2" xfId="4668"/>
    <cellStyle name="Normal 5 3 2 4 2 2 2" xfId="14741"/>
    <cellStyle name="Normal 5 3 2 4 2 2 2 2" xfId="45063"/>
    <cellStyle name="Normal 5 3 2 4 2 2 2 3" xfId="29839"/>
    <cellStyle name="Normal 5 3 2 4 2 2 3" xfId="9721"/>
    <cellStyle name="Normal 5 3 2 4 2 2 3 2" xfId="40046"/>
    <cellStyle name="Normal 5 3 2 4 2 2 3 3" xfId="24822"/>
    <cellStyle name="Normal 5 3 2 4 2 2 4" xfId="35033"/>
    <cellStyle name="Normal 5 3 2 4 2 2 5" xfId="19809"/>
    <cellStyle name="Normal 5 3 2 4 2 3" xfId="6360"/>
    <cellStyle name="Normal 5 3 2 4 2 3 2" xfId="16412"/>
    <cellStyle name="Normal 5 3 2 4 2 3 2 2" xfId="46734"/>
    <cellStyle name="Normal 5 3 2 4 2 3 2 3" xfId="31510"/>
    <cellStyle name="Normal 5 3 2 4 2 3 3" xfId="11392"/>
    <cellStyle name="Normal 5 3 2 4 2 3 3 2" xfId="41717"/>
    <cellStyle name="Normal 5 3 2 4 2 3 3 3" xfId="26493"/>
    <cellStyle name="Normal 5 3 2 4 2 3 4" xfId="36704"/>
    <cellStyle name="Normal 5 3 2 4 2 3 5" xfId="21480"/>
    <cellStyle name="Normal 5 3 2 4 2 4" xfId="13070"/>
    <cellStyle name="Normal 5 3 2 4 2 4 2" xfId="43392"/>
    <cellStyle name="Normal 5 3 2 4 2 4 3" xfId="28168"/>
    <cellStyle name="Normal 5 3 2 4 2 5" xfId="8049"/>
    <cellStyle name="Normal 5 3 2 4 2 5 2" xfId="38375"/>
    <cellStyle name="Normal 5 3 2 4 2 5 3" xfId="23151"/>
    <cellStyle name="Normal 5 3 2 4 2 6" xfId="33363"/>
    <cellStyle name="Normal 5 3 2 4 2 7" xfId="18138"/>
    <cellStyle name="Normal 5 3 2 4 3" xfId="3831"/>
    <cellStyle name="Normal 5 3 2 4 3 2" xfId="13905"/>
    <cellStyle name="Normal 5 3 2 4 3 2 2" xfId="44227"/>
    <cellStyle name="Normal 5 3 2 4 3 2 3" xfId="29003"/>
    <cellStyle name="Normal 5 3 2 4 3 3" xfId="8885"/>
    <cellStyle name="Normal 5 3 2 4 3 3 2" xfId="39210"/>
    <cellStyle name="Normal 5 3 2 4 3 3 3" xfId="23986"/>
    <cellStyle name="Normal 5 3 2 4 3 4" xfId="34197"/>
    <cellStyle name="Normal 5 3 2 4 3 5" xfId="18973"/>
    <cellStyle name="Normal 5 3 2 4 4" xfId="5524"/>
    <cellStyle name="Normal 5 3 2 4 4 2" xfId="15576"/>
    <cellStyle name="Normal 5 3 2 4 4 2 2" xfId="45898"/>
    <cellStyle name="Normal 5 3 2 4 4 2 3" xfId="30674"/>
    <cellStyle name="Normal 5 3 2 4 4 3" xfId="10556"/>
    <cellStyle name="Normal 5 3 2 4 4 3 2" xfId="40881"/>
    <cellStyle name="Normal 5 3 2 4 4 3 3" xfId="25657"/>
    <cellStyle name="Normal 5 3 2 4 4 4" xfId="35868"/>
    <cellStyle name="Normal 5 3 2 4 4 5" xfId="20644"/>
    <cellStyle name="Normal 5 3 2 4 5" xfId="12234"/>
    <cellStyle name="Normal 5 3 2 4 5 2" xfId="42556"/>
    <cellStyle name="Normal 5 3 2 4 5 3" xfId="27332"/>
    <cellStyle name="Normal 5 3 2 4 6" xfId="7213"/>
    <cellStyle name="Normal 5 3 2 4 6 2" xfId="37539"/>
    <cellStyle name="Normal 5 3 2 4 6 3" xfId="22315"/>
    <cellStyle name="Normal 5 3 2 4 7" xfId="32527"/>
    <cellStyle name="Normal 5 3 2 4 8" xfId="17302"/>
    <cellStyle name="Normal 5 3 2 5" xfId="2560"/>
    <cellStyle name="Normal 5 3 2 5 2" xfId="4250"/>
    <cellStyle name="Normal 5 3 2 5 2 2" xfId="14323"/>
    <cellStyle name="Normal 5 3 2 5 2 2 2" xfId="44645"/>
    <cellStyle name="Normal 5 3 2 5 2 2 3" xfId="29421"/>
    <cellStyle name="Normal 5 3 2 5 2 3" xfId="9303"/>
    <cellStyle name="Normal 5 3 2 5 2 3 2" xfId="39628"/>
    <cellStyle name="Normal 5 3 2 5 2 3 3" xfId="24404"/>
    <cellStyle name="Normal 5 3 2 5 2 4" xfId="34615"/>
    <cellStyle name="Normal 5 3 2 5 2 5" xfId="19391"/>
    <cellStyle name="Normal 5 3 2 5 3" xfId="5942"/>
    <cellStyle name="Normal 5 3 2 5 3 2" xfId="15994"/>
    <cellStyle name="Normal 5 3 2 5 3 2 2" xfId="46316"/>
    <cellStyle name="Normal 5 3 2 5 3 2 3" xfId="31092"/>
    <cellStyle name="Normal 5 3 2 5 3 3" xfId="10974"/>
    <cellStyle name="Normal 5 3 2 5 3 3 2" xfId="41299"/>
    <cellStyle name="Normal 5 3 2 5 3 3 3" xfId="26075"/>
    <cellStyle name="Normal 5 3 2 5 3 4" xfId="36286"/>
    <cellStyle name="Normal 5 3 2 5 3 5" xfId="21062"/>
    <cellStyle name="Normal 5 3 2 5 4" xfId="12652"/>
    <cellStyle name="Normal 5 3 2 5 4 2" xfId="42974"/>
    <cellStyle name="Normal 5 3 2 5 4 3" xfId="27750"/>
    <cellStyle name="Normal 5 3 2 5 5" xfId="7631"/>
    <cellStyle name="Normal 5 3 2 5 5 2" xfId="37957"/>
    <cellStyle name="Normal 5 3 2 5 5 3" xfId="22733"/>
    <cellStyle name="Normal 5 3 2 5 6" xfId="32945"/>
    <cellStyle name="Normal 5 3 2 5 7" xfId="17720"/>
    <cellStyle name="Normal 5 3 2 6" xfId="3413"/>
    <cellStyle name="Normal 5 3 2 6 2" xfId="13487"/>
    <cellStyle name="Normal 5 3 2 6 2 2" xfId="43809"/>
    <cellStyle name="Normal 5 3 2 6 2 3" xfId="28585"/>
    <cellStyle name="Normal 5 3 2 6 3" xfId="8467"/>
    <cellStyle name="Normal 5 3 2 6 3 2" xfId="38792"/>
    <cellStyle name="Normal 5 3 2 6 3 3" xfId="23568"/>
    <cellStyle name="Normal 5 3 2 6 4" xfId="33779"/>
    <cellStyle name="Normal 5 3 2 6 5" xfId="18555"/>
    <cellStyle name="Normal 5 3 2 7" xfId="5106"/>
    <cellStyle name="Normal 5 3 2 7 2" xfId="15158"/>
    <cellStyle name="Normal 5 3 2 7 2 2" xfId="45480"/>
    <cellStyle name="Normal 5 3 2 7 2 3" xfId="30256"/>
    <cellStyle name="Normal 5 3 2 7 3" xfId="10138"/>
    <cellStyle name="Normal 5 3 2 7 3 2" xfId="40463"/>
    <cellStyle name="Normal 5 3 2 7 3 3" xfId="25239"/>
    <cellStyle name="Normal 5 3 2 7 4" xfId="35450"/>
    <cellStyle name="Normal 5 3 2 7 5" xfId="20226"/>
    <cellStyle name="Normal 5 3 2 8" xfId="11816"/>
    <cellStyle name="Normal 5 3 2 8 2" xfId="42138"/>
    <cellStyle name="Normal 5 3 2 8 3" xfId="26914"/>
    <cellStyle name="Normal 5 3 2 9" xfId="6795"/>
    <cellStyle name="Normal 5 3 2 9 2" xfId="37121"/>
    <cellStyle name="Normal 5 3 2 9 3" xfId="21897"/>
    <cellStyle name="Normal 5 3 3" xfId="723"/>
    <cellStyle name="Normal 5 3 3 10" xfId="16936"/>
    <cellStyle name="Normal 5 3 3 11" xfId="1759"/>
    <cellStyle name="Normal 5 3 3 2" xfId="1978"/>
    <cellStyle name="Normal 5 3 3 2 2" xfId="2399"/>
    <cellStyle name="Normal 5 3 3 2 2 2" xfId="3238"/>
    <cellStyle name="Normal 5 3 3 2 2 2 2" xfId="4928"/>
    <cellStyle name="Normal 5 3 3 2 2 2 2 2" xfId="15001"/>
    <cellStyle name="Normal 5 3 3 2 2 2 2 2 2" xfId="45323"/>
    <cellStyle name="Normal 5 3 3 2 2 2 2 2 3" xfId="30099"/>
    <cellStyle name="Normal 5 3 3 2 2 2 2 3" xfId="9981"/>
    <cellStyle name="Normal 5 3 3 2 2 2 2 3 2" xfId="40306"/>
    <cellStyle name="Normal 5 3 3 2 2 2 2 3 3" xfId="25082"/>
    <cellStyle name="Normal 5 3 3 2 2 2 2 4" xfId="35293"/>
    <cellStyle name="Normal 5 3 3 2 2 2 2 5" xfId="20069"/>
    <cellStyle name="Normal 5 3 3 2 2 2 3" xfId="6620"/>
    <cellStyle name="Normal 5 3 3 2 2 2 3 2" xfId="16672"/>
    <cellStyle name="Normal 5 3 3 2 2 2 3 2 2" xfId="46994"/>
    <cellStyle name="Normal 5 3 3 2 2 2 3 2 3" xfId="31770"/>
    <cellStyle name="Normal 5 3 3 2 2 2 3 3" xfId="11652"/>
    <cellStyle name="Normal 5 3 3 2 2 2 3 3 2" xfId="41977"/>
    <cellStyle name="Normal 5 3 3 2 2 2 3 3 3" xfId="26753"/>
    <cellStyle name="Normal 5 3 3 2 2 2 3 4" xfId="36964"/>
    <cellStyle name="Normal 5 3 3 2 2 2 3 5" xfId="21740"/>
    <cellStyle name="Normal 5 3 3 2 2 2 4" xfId="13330"/>
    <cellStyle name="Normal 5 3 3 2 2 2 4 2" xfId="43652"/>
    <cellStyle name="Normal 5 3 3 2 2 2 4 3" xfId="28428"/>
    <cellStyle name="Normal 5 3 3 2 2 2 5" xfId="8309"/>
    <cellStyle name="Normal 5 3 3 2 2 2 5 2" xfId="38635"/>
    <cellStyle name="Normal 5 3 3 2 2 2 5 3" xfId="23411"/>
    <cellStyle name="Normal 5 3 3 2 2 2 6" xfId="33623"/>
    <cellStyle name="Normal 5 3 3 2 2 2 7" xfId="18398"/>
    <cellStyle name="Normal 5 3 3 2 2 3" xfId="4091"/>
    <cellStyle name="Normal 5 3 3 2 2 3 2" xfId="14165"/>
    <cellStyle name="Normal 5 3 3 2 2 3 2 2" xfId="44487"/>
    <cellStyle name="Normal 5 3 3 2 2 3 2 3" xfId="29263"/>
    <cellStyle name="Normal 5 3 3 2 2 3 3" xfId="9145"/>
    <cellStyle name="Normal 5 3 3 2 2 3 3 2" xfId="39470"/>
    <cellStyle name="Normal 5 3 3 2 2 3 3 3" xfId="24246"/>
    <cellStyle name="Normal 5 3 3 2 2 3 4" xfId="34457"/>
    <cellStyle name="Normal 5 3 3 2 2 3 5" xfId="19233"/>
    <cellStyle name="Normal 5 3 3 2 2 4" xfId="5784"/>
    <cellStyle name="Normal 5 3 3 2 2 4 2" xfId="15836"/>
    <cellStyle name="Normal 5 3 3 2 2 4 2 2" xfId="46158"/>
    <cellStyle name="Normal 5 3 3 2 2 4 2 3" xfId="30934"/>
    <cellStyle name="Normal 5 3 3 2 2 4 3" xfId="10816"/>
    <cellStyle name="Normal 5 3 3 2 2 4 3 2" xfId="41141"/>
    <cellStyle name="Normal 5 3 3 2 2 4 3 3" xfId="25917"/>
    <cellStyle name="Normal 5 3 3 2 2 4 4" xfId="36128"/>
    <cellStyle name="Normal 5 3 3 2 2 4 5" xfId="20904"/>
    <cellStyle name="Normal 5 3 3 2 2 5" xfId="12494"/>
    <cellStyle name="Normal 5 3 3 2 2 5 2" xfId="42816"/>
    <cellStyle name="Normal 5 3 3 2 2 5 3" xfId="27592"/>
    <cellStyle name="Normal 5 3 3 2 2 6" xfId="7473"/>
    <cellStyle name="Normal 5 3 3 2 2 6 2" xfId="37799"/>
    <cellStyle name="Normal 5 3 3 2 2 6 3" xfId="22575"/>
    <cellStyle name="Normal 5 3 3 2 2 7" xfId="32787"/>
    <cellStyle name="Normal 5 3 3 2 2 8" xfId="17562"/>
    <cellStyle name="Normal 5 3 3 2 3" xfId="2820"/>
    <cellStyle name="Normal 5 3 3 2 3 2" xfId="4510"/>
    <cellStyle name="Normal 5 3 3 2 3 2 2" xfId="14583"/>
    <cellStyle name="Normal 5 3 3 2 3 2 2 2" xfId="44905"/>
    <cellStyle name="Normal 5 3 3 2 3 2 2 3" xfId="29681"/>
    <cellStyle name="Normal 5 3 3 2 3 2 3" xfId="9563"/>
    <cellStyle name="Normal 5 3 3 2 3 2 3 2" xfId="39888"/>
    <cellStyle name="Normal 5 3 3 2 3 2 3 3" xfId="24664"/>
    <cellStyle name="Normal 5 3 3 2 3 2 4" xfId="34875"/>
    <cellStyle name="Normal 5 3 3 2 3 2 5" xfId="19651"/>
    <cellStyle name="Normal 5 3 3 2 3 3" xfId="6202"/>
    <cellStyle name="Normal 5 3 3 2 3 3 2" xfId="16254"/>
    <cellStyle name="Normal 5 3 3 2 3 3 2 2" xfId="46576"/>
    <cellStyle name="Normal 5 3 3 2 3 3 2 3" xfId="31352"/>
    <cellStyle name="Normal 5 3 3 2 3 3 3" xfId="11234"/>
    <cellStyle name="Normal 5 3 3 2 3 3 3 2" xfId="41559"/>
    <cellStyle name="Normal 5 3 3 2 3 3 3 3" xfId="26335"/>
    <cellStyle name="Normal 5 3 3 2 3 3 4" xfId="36546"/>
    <cellStyle name="Normal 5 3 3 2 3 3 5" xfId="21322"/>
    <cellStyle name="Normal 5 3 3 2 3 4" xfId="12912"/>
    <cellStyle name="Normal 5 3 3 2 3 4 2" xfId="43234"/>
    <cellStyle name="Normal 5 3 3 2 3 4 3" xfId="28010"/>
    <cellStyle name="Normal 5 3 3 2 3 5" xfId="7891"/>
    <cellStyle name="Normal 5 3 3 2 3 5 2" xfId="38217"/>
    <cellStyle name="Normal 5 3 3 2 3 5 3" xfId="22993"/>
    <cellStyle name="Normal 5 3 3 2 3 6" xfId="33205"/>
    <cellStyle name="Normal 5 3 3 2 3 7" xfId="17980"/>
    <cellStyle name="Normal 5 3 3 2 4" xfId="3673"/>
    <cellStyle name="Normal 5 3 3 2 4 2" xfId="13747"/>
    <cellStyle name="Normal 5 3 3 2 4 2 2" xfId="44069"/>
    <cellStyle name="Normal 5 3 3 2 4 2 3" xfId="28845"/>
    <cellStyle name="Normal 5 3 3 2 4 3" xfId="8727"/>
    <cellStyle name="Normal 5 3 3 2 4 3 2" xfId="39052"/>
    <cellStyle name="Normal 5 3 3 2 4 3 3" xfId="23828"/>
    <cellStyle name="Normal 5 3 3 2 4 4" xfId="34039"/>
    <cellStyle name="Normal 5 3 3 2 4 5" xfId="18815"/>
    <cellStyle name="Normal 5 3 3 2 5" xfId="5366"/>
    <cellStyle name="Normal 5 3 3 2 5 2" xfId="15418"/>
    <cellStyle name="Normal 5 3 3 2 5 2 2" xfId="45740"/>
    <cellStyle name="Normal 5 3 3 2 5 2 3" xfId="30516"/>
    <cellStyle name="Normal 5 3 3 2 5 3" xfId="10398"/>
    <cellStyle name="Normal 5 3 3 2 5 3 2" xfId="40723"/>
    <cellStyle name="Normal 5 3 3 2 5 3 3" xfId="25499"/>
    <cellStyle name="Normal 5 3 3 2 5 4" xfId="35710"/>
    <cellStyle name="Normal 5 3 3 2 5 5" xfId="20486"/>
    <cellStyle name="Normal 5 3 3 2 6" xfId="12076"/>
    <cellStyle name="Normal 5 3 3 2 6 2" xfId="42398"/>
    <cellStyle name="Normal 5 3 3 2 6 3" xfId="27174"/>
    <cellStyle name="Normal 5 3 3 2 7" xfId="7055"/>
    <cellStyle name="Normal 5 3 3 2 7 2" xfId="37381"/>
    <cellStyle name="Normal 5 3 3 2 7 3" xfId="22157"/>
    <cellStyle name="Normal 5 3 3 2 8" xfId="32369"/>
    <cellStyle name="Normal 5 3 3 2 9" xfId="17144"/>
    <cellStyle name="Normal 5 3 3 3" xfId="2191"/>
    <cellStyle name="Normal 5 3 3 3 2" xfId="3030"/>
    <cellStyle name="Normal 5 3 3 3 2 2" xfId="4720"/>
    <cellStyle name="Normal 5 3 3 3 2 2 2" xfId="14793"/>
    <cellStyle name="Normal 5 3 3 3 2 2 2 2" xfId="45115"/>
    <cellStyle name="Normal 5 3 3 3 2 2 2 3" xfId="29891"/>
    <cellStyle name="Normal 5 3 3 3 2 2 3" xfId="9773"/>
    <cellStyle name="Normal 5 3 3 3 2 2 3 2" xfId="40098"/>
    <cellStyle name="Normal 5 3 3 3 2 2 3 3" xfId="24874"/>
    <cellStyle name="Normal 5 3 3 3 2 2 4" xfId="35085"/>
    <cellStyle name="Normal 5 3 3 3 2 2 5" xfId="19861"/>
    <cellStyle name="Normal 5 3 3 3 2 3" xfId="6412"/>
    <cellStyle name="Normal 5 3 3 3 2 3 2" xfId="16464"/>
    <cellStyle name="Normal 5 3 3 3 2 3 2 2" xfId="46786"/>
    <cellStyle name="Normal 5 3 3 3 2 3 2 3" xfId="31562"/>
    <cellStyle name="Normal 5 3 3 3 2 3 3" xfId="11444"/>
    <cellStyle name="Normal 5 3 3 3 2 3 3 2" xfId="41769"/>
    <cellStyle name="Normal 5 3 3 3 2 3 3 3" xfId="26545"/>
    <cellStyle name="Normal 5 3 3 3 2 3 4" xfId="36756"/>
    <cellStyle name="Normal 5 3 3 3 2 3 5" xfId="21532"/>
    <cellStyle name="Normal 5 3 3 3 2 4" xfId="13122"/>
    <cellStyle name="Normal 5 3 3 3 2 4 2" xfId="43444"/>
    <cellStyle name="Normal 5 3 3 3 2 4 3" xfId="28220"/>
    <cellStyle name="Normal 5 3 3 3 2 5" xfId="8101"/>
    <cellStyle name="Normal 5 3 3 3 2 5 2" xfId="38427"/>
    <cellStyle name="Normal 5 3 3 3 2 5 3" xfId="23203"/>
    <cellStyle name="Normal 5 3 3 3 2 6" xfId="33415"/>
    <cellStyle name="Normal 5 3 3 3 2 7" xfId="18190"/>
    <cellStyle name="Normal 5 3 3 3 3" xfId="3883"/>
    <cellStyle name="Normal 5 3 3 3 3 2" xfId="13957"/>
    <cellStyle name="Normal 5 3 3 3 3 2 2" xfId="44279"/>
    <cellStyle name="Normal 5 3 3 3 3 2 3" xfId="29055"/>
    <cellStyle name="Normal 5 3 3 3 3 3" xfId="8937"/>
    <cellStyle name="Normal 5 3 3 3 3 3 2" xfId="39262"/>
    <cellStyle name="Normal 5 3 3 3 3 3 3" xfId="24038"/>
    <cellStyle name="Normal 5 3 3 3 3 4" xfId="34249"/>
    <cellStyle name="Normal 5 3 3 3 3 5" xfId="19025"/>
    <cellStyle name="Normal 5 3 3 3 4" xfId="5576"/>
    <cellStyle name="Normal 5 3 3 3 4 2" xfId="15628"/>
    <cellStyle name="Normal 5 3 3 3 4 2 2" xfId="45950"/>
    <cellStyle name="Normal 5 3 3 3 4 2 3" xfId="30726"/>
    <cellStyle name="Normal 5 3 3 3 4 3" xfId="10608"/>
    <cellStyle name="Normal 5 3 3 3 4 3 2" xfId="40933"/>
    <cellStyle name="Normal 5 3 3 3 4 3 3" xfId="25709"/>
    <cellStyle name="Normal 5 3 3 3 4 4" xfId="35920"/>
    <cellStyle name="Normal 5 3 3 3 4 5" xfId="20696"/>
    <cellStyle name="Normal 5 3 3 3 5" xfId="12286"/>
    <cellStyle name="Normal 5 3 3 3 5 2" xfId="42608"/>
    <cellStyle name="Normal 5 3 3 3 5 3" xfId="27384"/>
    <cellStyle name="Normal 5 3 3 3 6" xfId="7265"/>
    <cellStyle name="Normal 5 3 3 3 6 2" xfId="37591"/>
    <cellStyle name="Normal 5 3 3 3 6 3" xfId="22367"/>
    <cellStyle name="Normal 5 3 3 3 7" xfId="32579"/>
    <cellStyle name="Normal 5 3 3 3 8" xfId="17354"/>
    <cellStyle name="Normal 5 3 3 4" xfId="2612"/>
    <cellStyle name="Normal 5 3 3 4 2" xfId="4302"/>
    <cellStyle name="Normal 5 3 3 4 2 2" xfId="14375"/>
    <cellStyle name="Normal 5 3 3 4 2 2 2" xfId="44697"/>
    <cellStyle name="Normal 5 3 3 4 2 2 3" xfId="29473"/>
    <cellStyle name="Normal 5 3 3 4 2 3" xfId="9355"/>
    <cellStyle name="Normal 5 3 3 4 2 3 2" xfId="39680"/>
    <cellStyle name="Normal 5 3 3 4 2 3 3" xfId="24456"/>
    <cellStyle name="Normal 5 3 3 4 2 4" xfId="34667"/>
    <cellStyle name="Normal 5 3 3 4 2 5" xfId="19443"/>
    <cellStyle name="Normal 5 3 3 4 3" xfId="5994"/>
    <cellStyle name="Normal 5 3 3 4 3 2" xfId="16046"/>
    <cellStyle name="Normal 5 3 3 4 3 2 2" xfId="46368"/>
    <cellStyle name="Normal 5 3 3 4 3 2 3" xfId="31144"/>
    <cellStyle name="Normal 5 3 3 4 3 3" xfId="11026"/>
    <cellStyle name="Normal 5 3 3 4 3 3 2" xfId="41351"/>
    <cellStyle name="Normal 5 3 3 4 3 3 3" xfId="26127"/>
    <cellStyle name="Normal 5 3 3 4 3 4" xfId="36338"/>
    <cellStyle name="Normal 5 3 3 4 3 5" xfId="21114"/>
    <cellStyle name="Normal 5 3 3 4 4" xfId="12704"/>
    <cellStyle name="Normal 5 3 3 4 4 2" xfId="43026"/>
    <cellStyle name="Normal 5 3 3 4 4 3" xfId="27802"/>
    <cellStyle name="Normal 5 3 3 4 5" xfId="7683"/>
    <cellStyle name="Normal 5 3 3 4 5 2" xfId="38009"/>
    <cellStyle name="Normal 5 3 3 4 5 3" xfId="22785"/>
    <cellStyle name="Normal 5 3 3 4 6" xfId="32997"/>
    <cellStyle name="Normal 5 3 3 4 7" xfId="17772"/>
    <cellStyle name="Normal 5 3 3 5" xfId="3465"/>
    <cellStyle name="Normal 5 3 3 5 2" xfId="13539"/>
    <cellStyle name="Normal 5 3 3 5 2 2" xfId="43861"/>
    <cellStyle name="Normal 5 3 3 5 2 3" xfId="28637"/>
    <cellStyle name="Normal 5 3 3 5 3" xfId="8519"/>
    <cellStyle name="Normal 5 3 3 5 3 2" xfId="38844"/>
    <cellStyle name="Normal 5 3 3 5 3 3" xfId="23620"/>
    <cellStyle name="Normal 5 3 3 5 4" xfId="33831"/>
    <cellStyle name="Normal 5 3 3 5 5" xfId="18607"/>
    <cellStyle name="Normal 5 3 3 6" xfId="5158"/>
    <cellStyle name="Normal 5 3 3 6 2" xfId="15210"/>
    <cellStyle name="Normal 5 3 3 6 2 2" xfId="45532"/>
    <cellStyle name="Normal 5 3 3 6 2 3" xfId="30308"/>
    <cellStyle name="Normal 5 3 3 6 3" xfId="10190"/>
    <cellStyle name="Normal 5 3 3 6 3 2" xfId="40515"/>
    <cellStyle name="Normal 5 3 3 6 3 3" xfId="25291"/>
    <cellStyle name="Normal 5 3 3 6 4" xfId="35502"/>
    <cellStyle name="Normal 5 3 3 6 5" xfId="20278"/>
    <cellStyle name="Normal 5 3 3 7" xfId="11868"/>
    <cellStyle name="Normal 5 3 3 7 2" xfId="42190"/>
    <cellStyle name="Normal 5 3 3 7 3" xfId="26966"/>
    <cellStyle name="Normal 5 3 3 8" xfId="6847"/>
    <cellStyle name="Normal 5 3 3 8 2" xfId="37173"/>
    <cellStyle name="Normal 5 3 3 8 3" xfId="21949"/>
    <cellStyle name="Normal 5 3 3 9" xfId="32163"/>
    <cellStyle name="Normal 5 3 4" xfId="744"/>
    <cellStyle name="Normal 5 3 4 10" xfId="1872"/>
    <cellStyle name="Normal 5 3 4 2" xfId="2295"/>
    <cellStyle name="Normal 5 3 4 2 2" xfId="3134"/>
    <cellStyle name="Normal 5 3 4 2 2 2" xfId="4824"/>
    <cellStyle name="Normal 5 3 4 2 2 2 2" xfId="14897"/>
    <cellStyle name="Normal 5 3 4 2 2 2 2 2" xfId="45219"/>
    <cellStyle name="Normal 5 3 4 2 2 2 2 3" xfId="29995"/>
    <cellStyle name="Normal 5 3 4 2 2 2 3" xfId="9877"/>
    <cellStyle name="Normal 5 3 4 2 2 2 3 2" xfId="40202"/>
    <cellStyle name="Normal 5 3 4 2 2 2 3 3" xfId="24978"/>
    <cellStyle name="Normal 5 3 4 2 2 2 4" xfId="35189"/>
    <cellStyle name="Normal 5 3 4 2 2 2 5" xfId="19965"/>
    <cellStyle name="Normal 5 3 4 2 2 3" xfId="6516"/>
    <cellStyle name="Normal 5 3 4 2 2 3 2" xfId="16568"/>
    <cellStyle name="Normal 5 3 4 2 2 3 2 2" xfId="46890"/>
    <cellStyle name="Normal 5 3 4 2 2 3 2 3" xfId="31666"/>
    <cellStyle name="Normal 5 3 4 2 2 3 3" xfId="11548"/>
    <cellStyle name="Normal 5 3 4 2 2 3 3 2" xfId="41873"/>
    <cellStyle name="Normal 5 3 4 2 2 3 3 3" xfId="26649"/>
    <cellStyle name="Normal 5 3 4 2 2 3 4" xfId="36860"/>
    <cellStyle name="Normal 5 3 4 2 2 3 5" xfId="21636"/>
    <cellStyle name="Normal 5 3 4 2 2 4" xfId="13226"/>
    <cellStyle name="Normal 5 3 4 2 2 4 2" xfId="43548"/>
    <cellStyle name="Normal 5 3 4 2 2 4 3" xfId="28324"/>
    <cellStyle name="Normal 5 3 4 2 2 5" xfId="8205"/>
    <cellStyle name="Normal 5 3 4 2 2 5 2" xfId="38531"/>
    <cellStyle name="Normal 5 3 4 2 2 5 3" xfId="23307"/>
    <cellStyle name="Normal 5 3 4 2 2 6" xfId="33519"/>
    <cellStyle name="Normal 5 3 4 2 2 7" xfId="18294"/>
    <cellStyle name="Normal 5 3 4 2 3" xfId="3987"/>
    <cellStyle name="Normal 5 3 4 2 3 2" xfId="14061"/>
    <cellStyle name="Normal 5 3 4 2 3 2 2" xfId="44383"/>
    <cellStyle name="Normal 5 3 4 2 3 2 3" xfId="29159"/>
    <cellStyle name="Normal 5 3 4 2 3 3" xfId="9041"/>
    <cellStyle name="Normal 5 3 4 2 3 3 2" xfId="39366"/>
    <cellStyle name="Normal 5 3 4 2 3 3 3" xfId="24142"/>
    <cellStyle name="Normal 5 3 4 2 3 4" xfId="34353"/>
    <cellStyle name="Normal 5 3 4 2 3 5" xfId="19129"/>
    <cellStyle name="Normal 5 3 4 2 4" xfId="5680"/>
    <cellStyle name="Normal 5 3 4 2 4 2" xfId="15732"/>
    <cellStyle name="Normal 5 3 4 2 4 2 2" xfId="46054"/>
    <cellStyle name="Normal 5 3 4 2 4 2 3" xfId="30830"/>
    <cellStyle name="Normal 5 3 4 2 4 3" xfId="10712"/>
    <cellStyle name="Normal 5 3 4 2 4 3 2" xfId="41037"/>
    <cellStyle name="Normal 5 3 4 2 4 3 3" xfId="25813"/>
    <cellStyle name="Normal 5 3 4 2 4 4" xfId="36024"/>
    <cellStyle name="Normal 5 3 4 2 4 5" xfId="20800"/>
    <cellStyle name="Normal 5 3 4 2 5" xfId="12390"/>
    <cellStyle name="Normal 5 3 4 2 5 2" xfId="42712"/>
    <cellStyle name="Normal 5 3 4 2 5 3" xfId="27488"/>
    <cellStyle name="Normal 5 3 4 2 6" xfId="7369"/>
    <cellStyle name="Normal 5 3 4 2 6 2" xfId="37695"/>
    <cellStyle name="Normal 5 3 4 2 6 3" xfId="22471"/>
    <cellStyle name="Normal 5 3 4 2 7" xfId="32683"/>
    <cellStyle name="Normal 5 3 4 2 8" xfId="17458"/>
    <cellStyle name="Normal 5 3 4 3" xfId="2716"/>
    <cellStyle name="Normal 5 3 4 3 2" xfId="4406"/>
    <cellStyle name="Normal 5 3 4 3 2 2" xfId="14479"/>
    <cellStyle name="Normal 5 3 4 3 2 2 2" xfId="44801"/>
    <cellStyle name="Normal 5 3 4 3 2 2 3" xfId="29577"/>
    <cellStyle name="Normal 5 3 4 3 2 3" xfId="9459"/>
    <cellStyle name="Normal 5 3 4 3 2 3 2" xfId="39784"/>
    <cellStyle name="Normal 5 3 4 3 2 3 3" xfId="24560"/>
    <cellStyle name="Normal 5 3 4 3 2 4" xfId="34771"/>
    <cellStyle name="Normal 5 3 4 3 2 5" xfId="19547"/>
    <cellStyle name="Normal 5 3 4 3 3" xfId="6098"/>
    <cellStyle name="Normal 5 3 4 3 3 2" xfId="16150"/>
    <cellStyle name="Normal 5 3 4 3 3 2 2" xfId="46472"/>
    <cellStyle name="Normal 5 3 4 3 3 2 3" xfId="31248"/>
    <cellStyle name="Normal 5 3 4 3 3 3" xfId="11130"/>
    <cellStyle name="Normal 5 3 4 3 3 3 2" xfId="41455"/>
    <cellStyle name="Normal 5 3 4 3 3 3 3" xfId="26231"/>
    <cellStyle name="Normal 5 3 4 3 3 4" xfId="36442"/>
    <cellStyle name="Normal 5 3 4 3 3 5" xfId="21218"/>
    <cellStyle name="Normal 5 3 4 3 4" xfId="12808"/>
    <cellStyle name="Normal 5 3 4 3 4 2" xfId="43130"/>
    <cellStyle name="Normal 5 3 4 3 4 3" xfId="27906"/>
    <cellStyle name="Normal 5 3 4 3 5" xfId="7787"/>
    <cellStyle name="Normal 5 3 4 3 5 2" xfId="38113"/>
    <cellStyle name="Normal 5 3 4 3 5 3" xfId="22889"/>
    <cellStyle name="Normal 5 3 4 3 6" xfId="33101"/>
    <cellStyle name="Normal 5 3 4 3 7" xfId="17876"/>
    <cellStyle name="Normal 5 3 4 4" xfId="3569"/>
    <cellStyle name="Normal 5 3 4 4 2" xfId="13643"/>
    <cellStyle name="Normal 5 3 4 4 2 2" xfId="43965"/>
    <cellStyle name="Normal 5 3 4 4 2 3" xfId="28741"/>
    <cellStyle name="Normal 5 3 4 4 3" xfId="8623"/>
    <cellStyle name="Normal 5 3 4 4 3 2" xfId="38948"/>
    <cellStyle name="Normal 5 3 4 4 3 3" xfId="23724"/>
    <cellStyle name="Normal 5 3 4 4 4" xfId="33935"/>
    <cellStyle name="Normal 5 3 4 4 5" xfId="18711"/>
    <cellStyle name="Normal 5 3 4 5" xfId="5262"/>
    <cellStyle name="Normal 5 3 4 5 2" xfId="15314"/>
    <cellStyle name="Normal 5 3 4 5 2 2" xfId="45636"/>
    <cellStyle name="Normal 5 3 4 5 2 3" xfId="30412"/>
    <cellStyle name="Normal 5 3 4 5 3" xfId="10294"/>
    <cellStyle name="Normal 5 3 4 5 3 2" xfId="40619"/>
    <cellStyle name="Normal 5 3 4 5 3 3" xfId="25395"/>
    <cellStyle name="Normal 5 3 4 5 4" xfId="35606"/>
    <cellStyle name="Normal 5 3 4 5 5" xfId="20382"/>
    <cellStyle name="Normal 5 3 4 6" xfId="11972"/>
    <cellStyle name="Normal 5 3 4 6 2" xfId="42294"/>
    <cellStyle name="Normal 5 3 4 6 3" xfId="27070"/>
    <cellStyle name="Normal 5 3 4 7" xfId="6951"/>
    <cellStyle name="Normal 5 3 4 7 2" xfId="37277"/>
    <cellStyle name="Normal 5 3 4 7 3" xfId="22053"/>
    <cellStyle name="Normal 5 3 4 8" xfId="32265"/>
    <cellStyle name="Normal 5 3 4 9" xfId="17040"/>
    <cellStyle name="Normal 5 3 5" xfId="2085"/>
    <cellStyle name="Normal 5 3 5 2" xfId="2926"/>
    <cellStyle name="Normal 5 3 5 2 2" xfId="4616"/>
    <cellStyle name="Normal 5 3 5 2 2 2" xfId="14689"/>
    <cellStyle name="Normal 5 3 5 2 2 2 2" xfId="45011"/>
    <cellStyle name="Normal 5 3 5 2 2 2 3" xfId="29787"/>
    <cellStyle name="Normal 5 3 5 2 2 3" xfId="9669"/>
    <cellStyle name="Normal 5 3 5 2 2 3 2" xfId="39994"/>
    <cellStyle name="Normal 5 3 5 2 2 3 3" xfId="24770"/>
    <cellStyle name="Normal 5 3 5 2 2 4" xfId="34981"/>
    <cellStyle name="Normal 5 3 5 2 2 5" xfId="19757"/>
    <cellStyle name="Normal 5 3 5 2 3" xfId="6308"/>
    <cellStyle name="Normal 5 3 5 2 3 2" xfId="16360"/>
    <cellStyle name="Normal 5 3 5 2 3 2 2" xfId="46682"/>
    <cellStyle name="Normal 5 3 5 2 3 2 3" xfId="31458"/>
    <cellStyle name="Normal 5 3 5 2 3 3" xfId="11340"/>
    <cellStyle name="Normal 5 3 5 2 3 3 2" xfId="41665"/>
    <cellStyle name="Normal 5 3 5 2 3 3 3" xfId="26441"/>
    <cellStyle name="Normal 5 3 5 2 3 4" xfId="36652"/>
    <cellStyle name="Normal 5 3 5 2 3 5" xfId="21428"/>
    <cellStyle name="Normal 5 3 5 2 4" xfId="13018"/>
    <cellStyle name="Normal 5 3 5 2 4 2" xfId="43340"/>
    <cellStyle name="Normal 5 3 5 2 4 3" xfId="28116"/>
    <cellStyle name="Normal 5 3 5 2 5" xfId="7997"/>
    <cellStyle name="Normal 5 3 5 2 5 2" xfId="38323"/>
    <cellStyle name="Normal 5 3 5 2 5 3" xfId="23099"/>
    <cellStyle name="Normal 5 3 5 2 6" xfId="33311"/>
    <cellStyle name="Normal 5 3 5 2 7" xfId="18086"/>
    <cellStyle name="Normal 5 3 5 3" xfId="3779"/>
    <cellStyle name="Normal 5 3 5 3 2" xfId="13853"/>
    <cellStyle name="Normal 5 3 5 3 2 2" xfId="44175"/>
    <cellStyle name="Normal 5 3 5 3 2 3" xfId="28951"/>
    <cellStyle name="Normal 5 3 5 3 3" xfId="8833"/>
    <cellStyle name="Normal 5 3 5 3 3 2" xfId="39158"/>
    <cellStyle name="Normal 5 3 5 3 3 3" xfId="23934"/>
    <cellStyle name="Normal 5 3 5 3 4" xfId="34145"/>
    <cellStyle name="Normal 5 3 5 3 5" xfId="18921"/>
    <cellStyle name="Normal 5 3 5 4" xfId="5472"/>
    <cellStyle name="Normal 5 3 5 4 2" xfId="15524"/>
    <cellStyle name="Normal 5 3 5 4 2 2" xfId="45846"/>
    <cellStyle name="Normal 5 3 5 4 2 3" xfId="30622"/>
    <cellStyle name="Normal 5 3 5 4 3" xfId="10504"/>
    <cellStyle name="Normal 5 3 5 4 3 2" xfId="40829"/>
    <cellStyle name="Normal 5 3 5 4 3 3" xfId="25605"/>
    <cellStyle name="Normal 5 3 5 4 4" xfId="35816"/>
    <cellStyle name="Normal 5 3 5 4 5" xfId="20592"/>
    <cellStyle name="Normal 5 3 5 5" xfId="12182"/>
    <cellStyle name="Normal 5 3 5 5 2" xfId="42504"/>
    <cellStyle name="Normal 5 3 5 5 3" xfId="27280"/>
    <cellStyle name="Normal 5 3 5 6" xfId="7161"/>
    <cellStyle name="Normal 5 3 5 6 2" xfId="37487"/>
    <cellStyle name="Normal 5 3 5 6 3" xfId="22263"/>
    <cellStyle name="Normal 5 3 5 7" xfId="32475"/>
    <cellStyle name="Normal 5 3 5 8" xfId="17250"/>
    <cellStyle name="Normal 5 3 6" xfId="2506"/>
    <cellStyle name="Normal 5 3 6 2" xfId="4198"/>
    <cellStyle name="Normal 5 3 6 2 2" xfId="14271"/>
    <cellStyle name="Normal 5 3 6 2 2 2" xfId="44593"/>
    <cellStyle name="Normal 5 3 6 2 2 3" xfId="29369"/>
    <cellStyle name="Normal 5 3 6 2 3" xfId="9251"/>
    <cellStyle name="Normal 5 3 6 2 3 2" xfId="39576"/>
    <cellStyle name="Normal 5 3 6 2 3 3" xfId="24352"/>
    <cellStyle name="Normal 5 3 6 2 4" xfId="34563"/>
    <cellStyle name="Normal 5 3 6 2 5" xfId="19339"/>
    <cellStyle name="Normal 5 3 6 3" xfId="5890"/>
    <cellStyle name="Normal 5 3 6 3 2" xfId="15942"/>
    <cellStyle name="Normal 5 3 6 3 2 2" xfId="46264"/>
    <cellStyle name="Normal 5 3 6 3 2 3" xfId="31040"/>
    <cellStyle name="Normal 5 3 6 3 3" xfId="10922"/>
    <cellStyle name="Normal 5 3 6 3 3 2" xfId="41247"/>
    <cellStyle name="Normal 5 3 6 3 3 3" xfId="26023"/>
    <cellStyle name="Normal 5 3 6 3 4" xfId="36234"/>
    <cellStyle name="Normal 5 3 6 3 5" xfId="21010"/>
    <cellStyle name="Normal 5 3 6 4" xfId="12600"/>
    <cellStyle name="Normal 5 3 6 4 2" xfId="42922"/>
    <cellStyle name="Normal 5 3 6 4 3" xfId="27698"/>
    <cellStyle name="Normal 5 3 6 5" xfId="7579"/>
    <cellStyle name="Normal 5 3 6 5 2" xfId="37905"/>
    <cellStyle name="Normal 5 3 6 5 3" xfId="22681"/>
    <cellStyle name="Normal 5 3 6 6" xfId="32893"/>
    <cellStyle name="Normal 5 3 6 7" xfId="17668"/>
    <cellStyle name="Normal 5 3 7" xfId="3352"/>
    <cellStyle name="Normal 5 3 7 2" xfId="13435"/>
    <cellStyle name="Normal 5 3 7 2 2" xfId="43757"/>
    <cellStyle name="Normal 5 3 7 2 3" xfId="28533"/>
    <cellStyle name="Normal 5 3 7 3" xfId="8414"/>
    <cellStyle name="Normal 5 3 7 3 2" xfId="38740"/>
    <cellStyle name="Normal 5 3 7 3 3" xfId="23516"/>
    <cellStyle name="Normal 5 3 7 4" xfId="33727"/>
    <cellStyle name="Normal 5 3 7 5" xfId="18503"/>
    <cellStyle name="Normal 5 3 8" xfId="5050"/>
    <cellStyle name="Normal 5 3 8 2" xfId="15106"/>
    <cellStyle name="Normal 5 3 8 2 2" xfId="45428"/>
    <cellStyle name="Normal 5 3 8 2 3" xfId="30204"/>
    <cellStyle name="Normal 5 3 8 3" xfId="10086"/>
    <cellStyle name="Normal 5 3 8 3 2" xfId="40411"/>
    <cellStyle name="Normal 5 3 8 3 3" xfId="25187"/>
    <cellStyle name="Normal 5 3 8 4" xfId="35398"/>
    <cellStyle name="Normal 5 3 8 5" xfId="20174"/>
    <cellStyle name="Normal 5 3 9" xfId="11762"/>
    <cellStyle name="Normal 5 3 9 2" xfId="42086"/>
    <cellStyle name="Normal 5 3 9 3" xfId="26862"/>
    <cellStyle name="Normal 5 4" xfId="707"/>
    <cellStyle name="Normal 5 4 2" xfId="728"/>
    <cellStyle name="Normal 5 4 3" xfId="749"/>
    <cellStyle name="Normal 5 4 4" xfId="31925"/>
    <cellStyle name="Normal 5 5" xfId="719"/>
    <cellStyle name="Normal 5 5 2" xfId="31957"/>
    <cellStyle name="Normal 5 6" xfId="740"/>
    <cellStyle name="Normal 5 6 2" xfId="31916"/>
    <cellStyle name="Normal 5 7" xfId="780"/>
    <cellStyle name="Normal 5 8" xfId="487"/>
    <cellStyle name="Normal 5 9" xfId="971"/>
    <cellStyle name="Normal 50" xfId="1052"/>
    <cellStyle name="Normal 50 2" xfId="1449"/>
    <cellStyle name="Normal 507 3 3 2" xfId="47412"/>
    <cellStyle name="Normal 51" xfId="1450"/>
    <cellStyle name="Normal 51 10" xfId="6771"/>
    <cellStyle name="Normal 51 10 2" xfId="37099"/>
    <cellStyle name="Normal 51 10 3" xfId="21875"/>
    <cellStyle name="Normal 51 11" xfId="32090"/>
    <cellStyle name="Normal 51 12" xfId="16860"/>
    <cellStyle name="Normal 51 13" xfId="47116"/>
    <cellStyle name="Normal 51 14" xfId="47301"/>
    <cellStyle name="Normal 51 2" xfId="1735"/>
    <cellStyle name="Normal 51 2 10" xfId="32142"/>
    <cellStyle name="Normal 51 2 11" xfId="16914"/>
    <cellStyle name="Normal 51 2 2" xfId="1843"/>
    <cellStyle name="Normal 51 2 2 10" xfId="17018"/>
    <cellStyle name="Normal 51 2 2 2" xfId="2060"/>
    <cellStyle name="Normal 51 2 2 2 2" xfId="2481"/>
    <cellStyle name="Normal 51 2 2 2 2 2" xfId="3320"/>
    <cellStyle name="Normal 51 2 2 2 2 2 2" xfId="5010"/>
    <cellStyle name="Normal 51 2 2 2 2 2 2 2" xfId="15083"/>
    <cellStyle name="Normal 51 2 2 2 2 2 2 2 2" xfId="45405"/>
    <cellStyle name="Normal 51 2 2 2 2 2 2 2 3" xfId="30181"/>
    <cellStyle name="Normal 51 2 2 2 2 2 2 3" xfId="10063"/>
    <cellStyle name="Normal 51 2 2 2 2 2 2 3 2" xfId="40388"/>
    <cellStyle name="Normal 51 2 2 2 2 2 2 3 3" xfId="25164"/>
    <cellStyle name="Normal 51 2 2 2 2 2 2 4" xfId="35375"/>
    <cellStyle name="Normal 51 2 2 2 2 2 2 5" xfId="20151"/>
    <cellStyle name="Normal 51 2 2 2 2 2 3" xfId="6702"/>
    <cellStyle name="Normal 51 2 2 2 2 2 3 2" xfId="16754"/>
    <cellStyle name="Normal 51 2 2 2 2 2 3 2 2" xfId="47076"/>
    <cellStyle name="Normal 51 2 2 2 2 2 3 2 3" xfId="31852"/>
    <cellStyle name="Normal 51 2 2 2 2 2 3 3" xfId="11734"/>
    <cellStyle name="Normal 51 2 2 2 2 2 3 3 2" xfId="42059"/>
    <cellStyle name="Normal 51 2 2 2 2 2 3 3 3" xfId="26835"/>
    <cellStyle name="Normal 51 2 2 2 2 2 3 4" xfId="37046"/>
    <cellStyle name="Normal 51 2 2 2 2 2 3 5" xfId="21822"/>
    <cellStyle name="Normal 51 2 2 2 2 2 4" xfId="13412"/>
    <cellStyle name="Normal 51 2 2 2 2 2 4 2" xfId="43734"/>
    <cellStyle name="Normal 51 2 2 2 2 2 4 3" xfId="28510"/>
    <cellStyle name="Normal 51 2 2 2 2 2 5" xfId="8391"/>
    <cellStyle name="Normal 51 2 2 2 2 2 5 2" xfId="38717"/>
    <cellStyle name="Normal 51 2 2 2 2 2 5 3" xfId="23493"/>
    <cellStyle name="Normal 51 2 2 2 2 2 6" xfId="33705"/>
    <cellStyle name="Normal 51 2 2 2 2 2 7" xfId="18480"/>
    <cellStyle name="Normal 51 2 2 2 2 3" xfId="4173"/>
    <cellStyle name="Normal 51 2 2 2 2 3 2" xfId="14247"/>
    <cellStyle name="Normal 51 2 2 2 2 3 2 2" xfId="44569"/>
    <cellStyle name="Normal 51 2 2 2 2 3 2 3" xfId="29345"/>
    <cellStyle name="Normal 51 2 2 2 2 3 3" xfId="9227"/>
    <cellStyle name="Normal 51 2 2 2 2 3 3 2" xfId="39552"/>
    <cellStyle name="Normal 51 2 2 2 2 3 3 3" xfId="24328"/>
    <cellStyle name="Normal 51 2 2 2 2 3 4" xfId="34539"/>
    <cellStyle name="Normal 51 2 2 2 2 3 5" xfId="19315"/>
    <cellStyle name="Normal 51 2 2 2 2 4" xfId="5866"/>
    <cellStyle name="Normal 51 2 2 2 2 4 2" xfId="15918"/>
    <cellStyle name="Normal 51 2 2 2 2 4 2 2" xfId="46240"/>
    <cellStyle name="Normal 51 2 2 2 2 4 2 3" xfId="31016"/>
    <cellStyle name="Normal 51 2 2 2 2 4 3" xfId="10898"/>
    <cellStyle name="Normal 51 2 2 2 2 4 3 2" xfId="41223"/>
    <cellStyle name="Normal 51 2 2 2 2 4 3 3" xfId="25999"/>
    <cellStyle name="Normal 51 2 2 2 2 4 4" xfId="36210"/>
    <cellStyle name="Normal 51 2 2 2 2 4 5" xfId="20986"/>
    <cellStyle name="Normal 51 2 2 2 2 5" xfId="12576"/>
    <cellStyle name="Normal 51 2 2 2 2 5 2" xfId="42898"/>
    <cellStyle name="Normal 51 2 2 2 2 5 3" xfId="27674"/>
    <cellStyle name="Normal 51 2 2 2 2 6" xfId="7555"/>
    <cellStyle name="Normal 51 2 2 2 2 6 2" xfId="37881"/>
    <cellStyle name="Normal 51 2 2 2 2 6 3" xfId="22657"/>
    <cellStyle name="Normal 51 2 2 2 2 7" xfId="32869"/>
    <cellStyle name="Normal 51 2 2 2 2 8" xfId="17644"/>
    <cellStyle name="Normal 51 2 2 2 3" xfId="2902"/>
    <cellStyle name="Normal 51 2 2 2 3 2" xfId="4592"/>
    <cellStyle name="Normal 51 2 2 2 3 2 2" xfId="14665"/>
    <cellStyle name="Normal 51 2 2 2 3 2 2 2" xfId="44987"/>
    <cellStyle name="Normal 51 2 2 2 3 2 2 3" xfId="29763"/>
    <cellStyle name="Normal 51 2 2 2 3 2 3" xfId="9645"/>
    <cellStyle name="Normal 51 2 2 2 3 2 3 2" xfId="39970"/>
    <cellStyle name="Normal 51 2 2 2 3 2 3 3" xfId="24746"/>
    <cellStyle name="Normal 51 2 2 2 3 2 4" xfId="34957"/>
    <cellStyle name="Normal 51 2 2 2 3 2 5" xfId="19733"/>
    <cellStyle name="Normal 51 2 2 2 3 3" xfId="6284"/>
    <cellStyle name="Normal 51 2 2 2 3 3 2" xfId="16336"/>
    <cellStyle name="Normal 51 2 2 2 3 3 2 2" xfId="46658"/>
    <cellStyle name="Normal 51 2 2 2 3 3 2 3" xfId="31434"/>
    <cellStyle name="Normal 51 2 2 2 3 3 3" xfId="11316"/>
    <cellStyle name="Normal 51 2 2 2 3 3 3 2" xfId="41641"/>
    <cellStyle name="Normal 51 2 2 2 3 3 3 3" xfId="26417"/>
    <cellStyle name="Normal 51 2 2 2 3 3 4" xfId="36628"/>
    <cellStyle name="Normal 51 2 2 2 3 3 5" xfId="21404"/>
    <cellStyle name="Normal 51 2 2 2 3 4" xfId="12994"/>
    <cellStyle name="Normal 51 2 2 2 3 4 2" xfId="43316"/>
    <cellStyle name="Normal 51 2 2 2 3 4 3" xfId="28092"/>
    <cellStyle name="Normal 51 2 2 2 3 5" xfId="7973"/>
    <cellStyle name="Normal 51 2 2 2 3 5 2" xfId="38299"/>
    <cellStyle name="Normal 51 2 2 2 3 5 3" xfId="23075"/>
    <cellStyle name="Normal 51 2 2 2 3 6" xfId="33287"/>
    <cellStyle name="Normal 51 2 2 2 3 7" xfId="18062"/>
    <cellStyle name="Normal 51 2 2 2 4" xfId="3755"/>
    <cellStyle name="Normal 51 2 2 2 4 2" xfId="13829"/>
    <cellStyle name="Normal 51 2 2 2 4 2 2" xfId="44151"/>
    <cellStyle name="Normal 51 2 2 2 4 2 3" xfId="28927"/>
    <cellStyle name="Normal 51 2 2 2 4 3" xfId="8809"/>
    <cellStyle name="Normal 51 2 2 2 4 3 2" xfId="39134"/>
    <cellStyle name="Normal 51 2 2 2 4 3 3" xfId="23910"/>
    <cellStyle name="Normal 51 2 2 2 4 4" xfId="34121"/>
    <cellStyle name="Normal 51 2 2 2 4 5" xfId="18897"/>
    <cellStyle name="Normal 51 2 2 2 5" xfId="5448"/>
    <cellStyle name="Normal 51 2 2 2 5 2" xfId="15500"/>
    <cellStyle name="Normal 51 2 2 2 5 2 2" xfId="45822"/>
    <cellStyle name="Normal 51 2 2 2 5 2 3" xfId="30598"/>
    <cellStyle name="Normal 51 2 2 2 5 3" xfId="10480"/>
    <cellStyle name="Normal 51 2 2 2 5 3 2" xfId="40805"/>
    <cellStyle name="Normal 51 2 2 2 5 3 3" xfId="25581"/>
    <cellStyle name="Normal 51 2 2 2 5 4" xfId="35792"/>
    <cellStyle name="Normal 51 2 2 2 5 5" xfId="20568"/>
    <cellStyle name="Normal 51 2 2 2 6" xfId="12158"/>
    <cellStyle name="Normal 51 2 2 2 6 2" xfId="42480"/>
    <cellStyle name="Normal 51 2 2 2 6 3" xfId="27256"/>
    <cellStyle name="Normal 51 2 2 2 7" xfId="7137"/>
    <cellStyle name="Normal 51 2 2 2 7 2" xfId="37463"/>
    <cellStyle name="Normal 51 2 2 2 7 3" xfId="22239"/>
    <cellStyle name="Normal 51 2 2 2 8" xfId="32451"/>
    <cellStyle name="Normal 51 2 2 2 9" xfId="17226"/>
    <cellStyle name="Normal 51 2 2 3" xfId="2273"/>
    <cellStyle name="Normal 51 2 2 3 2" xfId="3112"/>
    <cellStyle name="Normal 51 2 2 3 2 2" xfId="4802"/>
    <cellStyle name="Normal 51 2 2 3 2 2 2" xfId="14875"/>
    <cellStyle name="Normal 51 2 2 3 2 2 2 2" xfId="45197"/>
    <cellStyle name="Normal 51 2 2 3 2 2 2 3" xfId="29973"/>
    <cellStyle name="Normal 51 2 2 3 2 2 3" xfId="9855"/>
    <cellStyle name="Normal 51 2 2 3 2 2 3 2" xfId="40180"/>
    <cellStyle name="Normal 51 2 2 3 2 2 3 3" xfId="24956"/>
    <cellStyle name="Normal 51 2 2 3 2 2 4" xfId="35167"/>
    <cellStyle name="Normal 51 2 2 3 2 2 5" xfId="19943"/>
    <cellStyle name="Normal 51 2 2 3 2 3" xfId="6494"/>
    <cellStyle name="Normal 51 2 2 3 2 3 2" xfId="16546"/>
    <cellStyle name="Normal 51 2 2 3 2 3 2 2" xfId="46868"/>
    <cellStyle name="Normal 51 2 2 3 2 3 2 3" xfId="31644"/>
    <cellStyle name="Normal 51 2 2 3 2 3 3" xfId="11526"/>
    <cellStyle name="Normal 51 2 2 3 2 3 3 2" xfId="41851"/>
    <cellStyle name="Normal 51 2 2 3 2 3 3 3" xfId="26627"/>
    <cellStyle name="Normal 51 2 2 3 2 3 4" xfId="36838"/>
    <cellStyle name="Normal 51 2 2 3 2 3 5" xfId="21614"/>
    <cellStyle name="Normal 51 2 2 3 2 4" xfId="13204"/>
    <cellStyle name="Normal 51 2 2 3 2 4 2" xfId="43526"/>
    <cellStyle name="Normal 51 2 2 3 2 4 3" xfId="28302"/>
    <cellStyle name="Normal 51 2 2 3 2 5" xfId="8183"/>
    <cellStyle name="Normal 51 2 2 3 2 5 2" xfId="38509"/>
    <cellStyle name="Normal 51 2 2 3 2 5 3" xfId="23285"/>
    <cellStyle name="Normal 51 2 2 3 2 6" xfId="33497"/>
    <cellStyle name="Normal 51 2 2 3 2 7" xfId="18272"/>
    <cellStyle name="Normal 51 2 2 3 3" xfId="3965"/>
    <cellStyle name="Normal 51 2 2 3 3 2" xfId="14039"/>
    <cellStyle name="Normal 51 2 2 3 3 2 2" xfId="44361"/>
    <cellStyle name="Normal 51 2 2 3 3 2 3" xfId="29137"/>
    <cellStyle name="Normal 51 2 2 3 3 3" xfId="9019"/>
    <cellStyle name="Normal 51 2 2 3 3 3 2" xfId="39344"/>
    <cellStyle name="Normal 51 2 2 3 3 3 3" xfId="24120"/>
    <cellStyle name="Normal 51 2 2 3 3 4" xfId="34331"/>
    <cellStyle name="Normal 51 2 2 3 3 5" xfId="19107"/>
    <cellStyle name="Normal 51 2 2 3 4" xfId="5658"/>
    <cellStyle name="Normal 51 2 2 3 4 2" xfId="15710"/>
    <cellStyle name="Normal 51 2 2 3 4 2 2" xfId="46032"/>
    <cellStyle name="Normal 51 2 2 3 4 2 3" xfId="30808"/>
    <cellStyle name="Normal 51 2 2 3 4 3" xfId="10690"/>
    <cellStyle name="Normal 51 2 2 3 4 3 2" xfId="41015"/>
    <cellStyle name="Normal 51 2 2 3 4 3 3" xfId="25791"/>
    <cellStyle name="Normal 51 2 2 3 4 4" xfId="36002"/>
    <cellStyle name="Normal 51 2 2 3 4 5" xfId="20778"/>
    <cellStyle name="Normal 51 2 2 3 5" xfId="12368"/>
    <cellStyle name="Normal 51 2 2 3 5 2" xfId="42690"/>
    <cellStyle name="Normal 51 2 2 3 5 3" xfId="27466"/>
    <cellStyle name="Normal 51 2 2 3 6" xfId="7347"/>
    <cellStyle name="Normal 51 2 2 3 6 2" xfId="37673"/>
    <cellStyle name="Normal 51 2 2 3 6 3" xfId="22449"/>
    <cellStyle name="Normal 51 2 2 3 7" xfId="32661"/>
    <cellStyle name="Normal 51 2 2 3 8" xfId="17436"/>
    <cellStyle name="Normal 51 2 2 4" xfId="2694"/>
    <cellStyle name="Normal 51 2 2 4 2" xfId="4384"/>
    <cellStyle name="Normal 51 2 2 4 2 2" xfId="14457"/>
    <cellStyle name="Normal 51 2 2 4 2 2 2" xfId="44779"/>
    <cellStyle name="Normal 51 2 2 4 2 2 3" xfId="29555"/>
    <cellStyle name="Normal 51 2 2 4 2 3" xfId="9437"/>
    <cellStyle name="Normal 51 2 2 4 2 3 2" xfId="39762"/>
    <cellStyle name="Normal 51 2 2 4 2 3 3" xfId="24538"/>
    <cellStyle name="Normal 51 2 2 4 2 4" xfId="34749"/>
    <cellStyle name="Normal 51 2 2 4 2 5" xfId="19525"/>
    <cellStyle name="Normal 51 2 2 4 3" xfId="6076"/>
    <cellStyle name="Normal 51 2 2 4 3 2" xfId="16128"/>
    <cellStyle name="Normal 51 2 2 4 3 2 2" xfId="46450"/>
    <cellStyle name="Normal 51 2 2 4 3 2 3" xfId="31226"/>
    <cellStyle name="Normal 51 2 2 4 3 3" xfId="11108"/>
    <cellStyle name="Normal 51 2 2 4 3 3 2" xfId="41433"/>
    <cellStyle name="Normal 51 2 2 4 3 3 3" xfId="26209"/>
    <cellStyle name="Normal 51 2 2 4 3 4" xfId="36420"/>
    <cellStyle name="Normal 51 2 2 4 3 5" xfId="21196"/>
    <cellStyle name="Normal 51 2 2 4 4" xfId="12786"/>
    <cellStyle name="Normal 51 2 2 4 4 2" xfId="43108"/>
    <cellStyle name="Normal 51 2 2 4 4 3" xfId="27884"/>
    <cellStyle name="Normal 51 2 2 4 5" xfId="7765"/>
    <cellStyle name="Normal 51 2 2 4 5 2" xfId="38091"/>
    <cellStyle name="Normal 51 2 2 4 5 3" xfId="22867"/>
    <cellStyle name="Normal 51 2 2 4 6" xfId="33079"/>
    <cellStyle name="Normal 51 2 2 4 7" xfId="17854"/>
    <cellStyle name="Normal 51 2 2 5" xfId="3547"/>
    <cellStyle name="Normal 51 2 2 5 2" xfId="13621"/>
    <cellStyle name="Normal 51 2 2 5 2 2" xfId="43943"/>
    <cellStyle name="Normal 51 2 2 5 2 3" xfId="28719"/>
    <cellStyle name="Normal 51 2 2 5 3" xfId="8601"/>
    <cellStyle name="Normal 51 2 2 5 3 2" xfId="38926"/>
    <cellStyle name="Normal 51 2 2 5 3 3" xfId="23702"/>
    <cellStyle name="Normal 51 2 2 5 4" xfId="33913"/>
    <cellStyle name="Normal 51 2 2 5 5" xfId="18689"/>
    <cellStyle name="Normal 51 2 2 6" xfId="5240"/>
    <cellStyle name="Normal 51 2 2 6 2" xfId="15292"/>
    <cellStyle name="Normal 51 2 2 6 2 2" xfId="45614"/>
    <cellStyle name="Normal 51 2 2 6 2 3" xfId="30390"/>
    <cellStyle name="Normal 51 2 2 6 3" xfId="10272"/>
    <cellStyle name="Normal 51 2 2 6 3 2" xfId="40597"/>
    <cellStyle name="Normal 51 2 2 6 3 3" xfId="25373"/>
    <cellStyle name="Normal 51 2 2 6 4" xfId="35584"/>
    <cellStyle name="Normal 51 2 2 6 5" xfId="20360"/>
    <cellStyle name="Normal 51 2 2 7" xfId="11950"/>
    <cellStyle name="Normal 51 2 2 7 2" xfId="42272"/>
    <cellStyle name="Normal 51 2 2 7 3" xfId="27048"/>
    <cellStyle name="Normal 51 2 2 8" xfId="6929"/>
    <cellStyle name="Normal 51 2 2 8 2" xfId="37255"/>
    <cellStyle name="Normal 51 2 2 8 3" xfId="22031"/>
    <cellStyle name="Normal 51 2 2 9" xfId="32243"/>
    <cellStyle name="Normal 51 2 3" xfId="1956"/>
    <cellStyle name="Normal 51 2 3 2" xfId="2377"/>
    <cellStyle name="Normal 51 2 3 2 2" xfId="3216"/>
    <cellStyle name="Normal 51 2 3 2 2 2" xfId="4906"/>
    <cellStyle name="Normal 51 2 3 2 2 2 2" xfId="14979"/>
    <cellStyle name="Normal 51 2 3 2 2 2 2 2" xfId="45301"/>
    <cellStyle name="Normal 51 2 3 2 2 2 2 3" xfId="30077"/>
    <cellStyle name="Normal 51 2 3 2 2 2 3" xfId="9959"/>
    <cellStyle name="Normal 51 2 3 2 2 2 3 2" xfId="40284"/>
    <cellStyle name="Normal 51 2 3 2 2 2 3 3" xfId="25060"/>
    <cellStyle name="Normal 51 2 3 2 2 2 4" xfId="35271"/>
    <cellStyle name="Normal 51 2 3 2 2 2 5" xfId="20047"/>
    <cellStyle name="Normal 51 2 3 2 2 3" xfId="6598"/>
    <cellStyle name="Normal 51 2 3 2 2 3 2" xfId="16650"/>
    <cellStyle name="Normal 51 2 3 2 2 3 2 2" xfId="46972"/>
    <cellStyle name="Normal 51 2 3 2 2 3 2 3" xfId="31748"/>
    <cellStyle name="Normal 51 2 3 2 2 3 3" xfId="11630"/>
    <cellStyle name="Normal 51 2 3 2 2 3 3 2" xfId="41955"/>
    <cellStyle name="Normal 51 2 3 2 2 3 3 3" xfId="26731"/>
    <cellStyle name="Normal 51 2 3 2 2 3 4" xfId="36942"/>
    <cellStyle name="Normal 51 2 3 2 2 3 5" xfId="21718"/>
    <cellStyle name="Normal 51 2 3 2 2 4" xfId="13308"/>
    <cellStyle name="Normal 51 2 3 2 2 4 2" xfId="43630"/>
    <cellStyle name="Normal 51 2 3 2 2 4 3" xfId="28406"/>
    <cellStyle name="Normal 51 2 3 2 2 5" xfId="8287"/>
    <cellStyle name="Normal 51 2 3 2 2 5 2" xfId="38613"/>
    <cellStyle name="Normal 51 2 3 2 2 5 3" xfId="23389"/>
    <cellStyle name="Normal 51 2 3 2 2 6" xfId="33601"/>
    <cellStyle name="Normal 51 2 3 2 2 7" xfId="18376"/>
    <cellStyle name="Normal 51 2 3 2 3" xfId="4069"/>
    <cellStyle name="Normal 51 2 3 2 3 2" xfId="14143"/>
    <cellStyle name="Normal 51 2 3 2 3 2 2" xfId="44465"/>
    <cellStyle name="Normal 51 2 3 2 3 2 3" xfId="29241"/>
    <cellStyle name="Normal 51 2 3 2 3 3" xfId="9123"/>
    <cellStyle name="Normal 51 2 3 2 3 3 2" xfId="39448"/>
    <cellStyle name="Normal 51 2 3 2 3 3 3" xfId="24224"/>
    <cellStyle name="Normal 51 2 3 2 3 4" xfId="34435"/>
    <cellStyle name="Normal 51 2 3 2 3 5" xfId="19211"/>
    <cellStyle name="Normal 51 2 3 2 4" xfId="5762"/>
    <cellStyle name="Normal 51 2 3 2 4 2" xfId="15814"/>
    <cellStyle name="Normal 51 2 3 2 4 2 2" xfId="46136"/>
    <cellStyle name="Normal 51 2 3 2 4 2 3" xfId="30912"/>
    <cellStyle name="Normal 51 2 3 2 4 3" xfId="10794"/>
    <cellStyle name="Normal 51 2 3 2 4 3 2" xfId="41119"/>
    <cellStyle name="Normal 51 2 3 2 4 3 3" xfId="25895"/>
    <cellStyle name="Normal 51 2 3 2 4 4" xfId="36106"/>
    <cellStyle name="Normal 51 2 3 2 4 5" xfId="20882"/>
    <cellStyle name="Normal 51 2 3 2 5" xfId="12472"/>
    <cellStyle name="Normal 51 2 3 2 5 2" xfId="42794"/>
    <cellStyle name="Normal 51 2 3 2 5 3" xfId="27570"/>
    <cellStyle name="Normal 51 2 3 2 6" xfId="7451"/>
    <cellStyle name="Normal 51 2 3 2 6 2" xfId="37777"/>
    <cellStyle name="Normal 51 2 3 2 6 3" xfId="22553"/>
    <cellStyle name="Normal 51 2 3 2 7" xfId="32765"/>
    <cellStyle name="Normal 51 2 3 2 8" xfId="17540"/>
    <cellStyle name="Normal 51 2 3 3" xfId="2798"/>
    <cellStyle name="Normal 51 2 3 3 2" xfId="4488"/>
    <cellStyle name="Normal 51 2 3 3 2 2" xfId="14561"/>
    <cellStyle name="Normal 51 2 3 3 2 2 2" xfId="44883"/>
    <cellStyle name="Normal 51 2 3 3 2 2 3" xfId="29659"/>
    <cellStyle name="Normal 51 2 3 3 2 3" xfId="9541"/>
    <cellStyle name="Normal 51 2 3 3 2 3 2" xfId="39866"/>
    <cellStyle name="Normal 51 2 3 3 2 3 3" xfId="24642"/>
    <cellStyle name="Normal 51 2 3 3 2 4" xfId="34853"/>
    <cellStyle name="Normal 51 2 3 3 2 5" xfId="19629"/>
    <cellStyle name="Normal 51 2 3 3 3" xfId="6180"/>
    <cellStyle name="Normal 51 2 3 3 3 2" xfId="16232"/>
    <cellStyle name="Normal 51 2 3 3 3 2 2" xfId="46554"/>
    <cellStyle name="Normal 51 2 3 3 3 2 3" xfId="31330"/>
    <cellStyle name="Normal 51 2 3 3 3 3" xfId="11212"/>
    <cellStyle name="Normal 51 2 3 3 3 3 2" xfId="41537"/>
    <cellStyle name="Normal 51 2 3 3 3 3 3" xfId="26313"/>
    <cellStyle name="Normal 51 2 3 3 3 4" xfId="36524"/>
    <cellStyle name="Normal 51 2 3 3 3 5" xfId="21300"/>
    <cellStyle name="Normal 51 2 3 3 4" xfId="12890"/>
    <cellStyle name="Normal 51 2 3 3 4 2" xfId="43212"/>
    <cellStyle name="Normal 51 2 3 3 4 3" xfId="27988"/>
    <cellStyle name="Normal 51 2 3 3 5" xfId="7869"/>
    <cellStyle name="Normal 51 2 3 3 5 2" xfId="38195"/>
    <cellStyle name="Normal 51 2 3 3 5 3" xfId="22971"/>
    <cellStyle name="Normal 51 2 3 3 6" xfId="33183"/>
    <cellStyle name="Normal 51 2 3 3 7" xfId="17958"/>
    <cellStyle name="Normal 51 2 3 4" xfId="3651"/>
    <cellStyle name="Normal 51 2 3 4 2" xfId="13725"/>
    <cellStyle name="Normal 51 2 3 4 2 2" xfId="44047"/>
    <cellStyle name="Normal 51 2 3 4 2 3" xfId="28823"/>
    <cellStyle name="Normal 51 2 3 4 3" xfId="8705"/>
    <cellStyle name="Normal 51 2 3 4 3 2" xfId="39030"/>
    <cellStyle name="Normal 51 2 3 4 3 3" xfId="23806"/>
    <cellStyle name="Normal 51 2 3 4 4" xfId="34017"/>
    <cellStyle name="Normal 51 2 3 4 5" xfId="18793"/>
    <cellStyle name="Normal 51 2 3 5" xfId="5344"/>
    <cellStyle name="Normal 51 2 3 5 2" xfId="15396"/>
    <cellStyle name="Normal 51 2 3 5 2 2" xfId="45718"/>
    <cellStyle name="Normal 51 2 3 5 2 3" xfId="30494"/>
    <cellStyle name="Normal 51 2 3 5 3" xfId="10376"/>
    <cellStyle name="Normal 51 2 3 5 3 2" xfId="40701"/>
    <cellStyle name="Normal 51 2 3 5 3 3" xfId="25477"/>
    <cellStyle name="Normal 51 2 3 5 4" xfId="35688"/>
    <cellStyle name="Normal 51 2 3 5 5" xfId="20464"/>
    <cellStyle name="Normal 51 2 3 6" xfId="12054"/>
    <cellStyle name="Normal 51 2 3 6 2" xfId="42376"/>
    <cellStyle name="Normal 51 2 3 6 3" xfId="27152"/>
    <cellStyle name="Normal 51 2 3 7" xfId="7033"/>
    <cellStyle name="Normal 51 2 3 7 2" xfId="37359"/>
    <cellStyle name="Normal 51 2 3 7 3" xfId="22135"/>
    <cellStyle name="Normal 51 2 3 8" xfId="32347"/>
    <cellStyle name="Normal 51 2 3 9" xfId="17122"/>
    <cellStyle name="Normal 51 2 4" xfId="2169"/>
    <cellStyle name="Normal 51 2 4 2" xfId="3008"/>
    <cellStyle name="Normal 51 2 4 2 2" xfId="4698"/>
    <cellStyle name="Normal 51 2 4 2 2 2" xfId="14771"/>
    <cellStyle name="Normal 51 2 4 2 2 2 2" xfId="45093"/>
    <cellStyle name="Normal 51 2 4 2 2 2 3" xfId="29869"/>
    <cellStyle name="Normal 51 2 4 2 2 3" xfId="9751"/>
    <cellStyle name="Normal 51 2 4 2 2 3 2" xfId="40076"/>
    <cellStyle name="Normal 51 2 4 2 2 3 3" xfId="24852"/>
    <cellStyle name="Normal 51 2 4 2 2 4" xfId="35063"/>
    <cellStyle name="Normal 51 2 4 2 2 5" xfId="19839"/>
    <cellStyle name="Normal 51 2 4 2 3" xfId="6390"/>
    <cellStyle name="Normal 51 2 4 2 3 2" xfId="16442"/>
    <cellStyle name="Normal 51 2 4 2 3 2 2" xfId="46764"/>
    <cellStyle name="Normal 51 2 4 2 3 2 3" xfId="31540"/>
    <cellStyle name="Normal 51 2 4 2 3 3" xfId="11422"/>
    <cellStyle name="Normal 51 2 4 2 3 3 2" xfId="41747"/>
    <cellStyle name="Normal 51 2 4 2 3 3 3" xfId="26523"/>
    <cellStyle name="Normal 51 2 4 2 3 4" xfId="36734"/>
    <cellStyle name="Normal 51 2 4 2 3 5" xfId="21510"/>
    <cellStyle name="Normal 51 2 4 2 4" xfId="13100"/>
    <cellStyle name="Normal 51 2 4 2 4 2" xfId="43422"/>
    <cellStyle name="Normal 51 2 4 2 4 3" xfId="28198"/>
    <cellStyle name="Normal 51 2 4 2 5" xfId="8079"/>
    <cellStyle name="Normal 51 2 4 2 5 2" xfId="38405"/>
    <cellStyle name="Normal 51 2 4 2 5 3" xfId="23181"/>
    <cellStyle name="Normal 51 2 4 2 6" xfId="33393"/>
    <cellStyle name="Normal 51 2 4 2 7" xfId="18168"/>
    <cellStyle name="Normal 51 2 4 3" xfId="3861"/>
    <cellStyle name="Normal 51 2 4 3 2" xfId="13935"/>
    <cellStyle name="Normal 51 2 4 3 2 2" xfId="44257"/>
    <cellStyle name="Normal 51 2 4 3 2 3" xfId="29033"/>
    <cellStyle name="Normal 51 2 4 3 3" xfId="8915"/>
    <cellStyle name="Normal 51 2 4 3 3 2" xfId="39240"/>
    <cellStyle name="Normal 51 2 4 3 3 3" xfId="24016"/>
    <cellStyle name="Normal 51 2 4 3 4" xfId="34227"/>
    <cellStyle name="Normal 51 2 4 3 5" xfId="19003"/>
    <cellStyle name="Normal 51 2 4 4" xfId="5554"/>
    <cellStyle name="Normal 51 2 4 4 2" xfId="15606"/>
    <cellStyle name="Normal 51 2 4 4 2 2" xfId="45928"/>
    <cellStyle name="Normal 51 2 4 4 2 3" xfId="30704"/>
    <cellStyle name="Normal 51 2 4 4 3" xfId="10586"/>
    <cellStyle name="Normal 51 2 4 4 3 2" xfId="40911"/>
    <cellStyle name="Normal 51 2 4 4 3 3" xfId="25687"/>
    <cellStyle name="Normal 51 2 4 4 4" xfId="35898"/>
    <cellStyle name="Normal 51 2 4 4 5" xfId="20674"/>
    <cellStyle name="Normal 51 2 4 5" xfId="12264"/>
    <cellStyle name="Normal 51 2 4 5 2" xfId="42586"/>
    <cellStyle name="Normal 51 2 4 5 3" xfId="27362"/>
    <cellStyle name="Normal 51 2 4 6" xfId="7243"/>
    <cellStyle name="Normal 51 2 4 6 2" xfId="37569"/>
    <cellStyle name="Normal 51 2 4 6 3" xfId="22345"/>
    <cellStyle name="Normal 51 2 4 7" xfId="32557"/>
    <cellStyle name="Normal 51 2 4 8" xfId="17332"/>
    <cellStyle name="Normal 51 2 5" xfId="2590"/>
    <cellStyle name="Normal 51 2 5 2" xfId="4280"/>
    <cellStyle name="Normal 51 2 5 2 2" xfId="14353"/>
    <cellStyle name="Normal 51 2 5 2 2 2" xfId="44675"/>
    <cellStyle name="Normal 51 2 5 2 2 3" xfId="29451"/>
    <cellStyle name="Normal 51 2 5 2 3" xfId="9333"/>
    <cellStyle name="Normal 51 2 5 2 3 2" xfId="39658"/>
    <cellStyle name="Normal 51 2 5 2 3 3" xfId="24434"/>
    <cellStyle name="Normal 51 2 5 2 4" xfId="34645"/>
    <cellStyle name="Normal 51 2 5 2 5" xfId="19421"/>
    <cellStyle name="Normal 51 2 5 3" xfId="5972"/>
    <cellStyle name="Normal 51 2 5 3 2" xfId="16024"/>
    <cellStyle name="Normal 51 2 5 3 2 2" xfId="46346"/>
    <cellStyle name="Normal 51 2 5 3 2 3" xfId="31122"/>
    <cellStyle name="Normal 51 2 5 3 3" xfId="11004"/>
    <cellStyle name="Normal 51 2 5 3 3 2" xfId="41329"/>
    <cellStyle name="Normal 51 2 5 3 3 3" xfId="26105"/>
    <cellStyle name="Normal 51 2 5 3 4" xfId="36316"/>
    <cellStyle name="Normal 51 2 5 3 5" xfId="21092"/>
    <cellStyle name="Normal 51 2 5 4" xfId="12682"/>
    <cellStyle name="Normal 51 2 5 4 2" xfId="43004"/>
    <cellStyle name="Normal 51 2 5 4 3" xfId="27780"/>
    <cellStyle name="Normal 51 2 5 5" xfId="7661"/>
    <cellStyle name="Normal 51 2 5 5 2" xfId="37987"/>
    <cellStyle name="Normal 51 2 5 5 3" xfId="22763"/>
    <cellStyle name="Normal 51 2 5 6" xfId="32975"/>
    <cellStyle name="Normal 51 2 5 7" xfId="17750"/>
    <cellStyle name="Normal 51 2 6" xfId="3443"/>
    <cellStyle name="Normal 51 2 6 2" xfId="13517"/>
    <cellStyle name="Normal 51 2 6 2 2" xfId="43839"/>
    <cellStyle name="Normal 51 2 6 2 3" xfId="28615"/>
    <cellStyle name="Normal 51 2 6 3" xfId="8497"/>
    <cellStyle name="Normal 51 2 6 3 2" xfId="38822"/>
    <cellStyle name="Normal 51 2 6 3 3" xfId="23598"/>
    <cellStyle name="Normal 51 2 6 4" xfId="33809"/>
    <cellStyle name="Normal 51 2 6 5" xfId="18585"/>
    <cellStyle name="Normal 51 2 7" xfId="5136"/>
    <cellStyle name="Normal 51 2 7 2" xfId="15188"/>
    <cellStyle name="Normal 51 2 7 2 2" xfId="45510"/>
    <cellStyle name="Normal 51 2 7 2 3" xfId="30286"/>
    <cellStyle name="Normal 51 2 7 3" xfId="10168"/>
    <cellStyle name="Normal 51 2 7 3 2" xfId="40493"/>
    <cellStyle name="Normal 51 2 7 3 3" xfId="25269"/>
    <cellStyle name="Normal 51 2 7 4" xfId="35480"/>
    <cellStyle name="Normal 51 2 7 5" xfId="20256"/>
    <cellStyle name="Normal 51 2 8" xfId="11846"/>
    <cellStyle name="Normal 51 2 8 2" xfId="42168"/>
    <cellStyle name="Normal 51 2 8 3" xfId="26944"/>
    <cellStyle name="Normal 51 2 9" xfId="6825"/>
    <cellStyle name="Normal 51 2 9 2" xfId="37151"/>
    <cellStyle name="Normal 51 2 9 3" xfId="21927"/>
    <cellStyle name="Normal 51 3" xfId="1789"/>
    <cellStyle name="Normal 51 3 10" xfId="16966"/>
    <cellStyle name="Normal 51 3 2" xfId="2008"/>
    <cellStyle name="Normal 51 3 2 2" xfId="2429"/>
    <cellStyle name="Normal 51 3 2 2 2" xfId="3268"/>
    <cellStyle name="Normal 51 3 2 2 2 2" xfId="4958"/>
    <cellStyle name="Normal 51 3 2 2 2 2 2" xfId="15031"/>
    <cellStyle name="Normal 51 3 2 2 2 2 2 2" xfId="45353"/>
    <cellStyle name="Normal 51 3 2 2 2 2 2 3" xfId="30129"/>
    <cellStyle name="Normal 51 3 2 2 2 2 3" xfId="10011"/>
    <cellStyle name="Normal 51 3 2 2 2 2 3 2" xfId="40336"/>
    <cellStyle name="Normal 51 3 2 2 2 2 3 3" xfId="25112"/>
    <cellStyle name="Normal 51 3 2 2 2 2 4" xfId="35323"/>
    <cellStyle name="Normal 51 3 2 2 2 2 5" xfId="20099"/>
    <cellStyle name="Normal 51 3 2 2 2 3" xfId="6650"/>
    <cellStyle name="Normal 51 3 2 2 2 3 2" xfId="16702"/>
    <cellStyle name="Normal 51 3 2 2 2 3 2 2" xfId="47024"/>
    <cellStyle name="Normal 51 3 2 2 2 3 2 3" xfId="31800"/>
    <cellStyle name="Normal 51 3 2 2 2 3 3" xfId="11682"/>
    <cellStyle name="Normal 51 3 2 2 2 3 3 2" xfId="42007"/>
    <cellStyle name="Normal 51 3 2 2 2 3 3 3" xfId="26783"/>
    <cellStyle name="Normal 51 3 2 2 2 3 4" xfId="36994"/>
    <cellStyle name="Normal 51 3 2 2 2 3 5" xfId="21770"/>
    <cellStyle name="Normal 51 3 2 2 2 4" xfId="13360"/>
    <cellStyle name="Normal 51 3 2 2 2 4 2" xfId="43682"/>
    <cellStyle name="Normal 51 3 2 2 2 4 3" xfId="28458"/>
    <cellStyle name="Normal 51 3 2 2 2 5" xfId="8339"/>
    <cellStyle name="Normal 51 3 2 2 2 5 2" xfId="38665"/>
    <cellStyle name="Normal 51 3 2 2 2 5 3" xfId="23441"/>
    <cellStyle name="Normal 51 3 2 2 2 6" xfId="33653"/>
    <cellStyle name="Normal 51 3 2 2 2 7" xfId="18428"/>
    <cellStyle name="Normal 51 3 2 2 3" xfId="4121"/>
    <cellStyle name="Normal 51 3 2 2 3 2" xfId="14195"/>
    <cellStyle name="Normal 51 3 2 2 3 2 2" xfId="44517"/>
    <cellStyle name="Normal 51 3 2 2 3 2 3" xfId="29293"/>
    <cellStyle name="Normal 51 3 2 2 3 3" xfId="9175"/>
    <cellStyle name="Normal 51 3 2 2 3 3 2" xfId="39500"/>
    <cellStyle name="Normal 51 3 2 2 3 3 3" xfId="24276"/>
    <cellStyle name="Normal 51 3 2 2 3 4" xfId="34487"/>
    <cellStyle name="Normal 51 3 2 2 3 5" xfId="19263"/>
    <cellStyle name="Normal 51 3 2 2 4" xfId="5814"/>
    <cellStyle name="Normal 51 3 2 2 4 2" xfId="15866"/>
    <cellStyle name="Normal 51 3 2 2 4 2 2" xfId="46188"/>
    <cellStyle name="Normal 51 3 2 2 4 2 3" xfId="30964"/>
    <cellStyle name="Normal 51 3 2 2 4 3" xfId="10846"/>
    <cellStyle name="Normal 51 3 2 2 4 3 2" xfId="41171"/>
    <cellStyle name="Normal 51 3 2 2 4 3 3" xfId="25947"/>
    <cellStyle name="Normal 51 3 2 2 4 4" xfId="36158"/>
    <cellStyle name="Normal 51 3 2 2 4 5" xfId="20934"/>
    <cellStyle name="Normal 51 3 2 2 5" xfId="12524"/>
    <cellStyle name="Normal 51 3 2 2 5 2" xfId="42846"/>
    <cellStyle name="Normal 51 3 2 2 5 3" xfId="27622"/>
    <cellStyle name="Normal 51 3 2 2 6" xfId="7503"/>
    <cellStyle name="Normal 51 3 2 2 6 2" xfId="37829"/>
    <cellStyle name="Normal 51 3 2 2 6 3" xfId="22605"/>
    <cellStyle name="Normal 51 3 2 2 7" xfId="32817"/>
    <cellStyle name="Normal 51 3 2 2 8" xfId="17592"/>
    <cellStyle name="Normal 51 3 2 3" xfId="2850"/>
    <cellStyle name="Normal 51 3 2 3 2" xfId="4540"/>
    <cellStyle name="Normal 51 3 2 3 2 2" xfId="14613"/>
    <cellStyle name="Normal 51 3 2 3 2 2 2" xfId="44935"/>
    <cellStyle name="Normal 51 3 2 3 2 2 3" xfId="29711"/>
    <cellStyle name="Normal 51 3 2 3 2 3" xfId="9593"/>
    <cellStyle name="Normal 51 3 2 3 2 3 2" xfId="39918"/>
    <cellStyle name="Normal 51 3 2 3 2 3 3" xfId="24694"/>
    <cellStyle name="Normal 51 3 2 3 2 4" xfId="34905"/>
    <cellStyle name="Normal 51 3 2 3 2 5" xfId="19681"/>
    <cellStyle name="Normal 51 3 2 3 3" xfId="6232"/>
    <cellStyle name="Normal 51 3 2 3 3 2" xfId="16284"/>
    <cellStyle name="Normal 51 3 2 3 3 2 2" xfId="46606"/>
    <cellStyle name="Normal 51 3 2 3 3 2 3" xfId="31382"/>
    <cellStyle name="Normal 51 3 2 3 3 3" xfId="11264"/>
    <cellStyle name="Normal 51 3 2 3 3 3 2" xfId="41589"/>
    <cellStyle name="Normal 51 3 2 3 3 3 3" xfId="26365"/>
    <cellStyle name="Normal 51 3 2 3 3 4" xfId="36576"/>
    <cellStyle name="Normal 51 3 2 3 3 5" xfId="21352"/>
    <cellStyle name="Normal 51 3 2 3 4" xfId="12942"/>
    <cellStyle name="Normal 51 3 2 3 4 2" xfId="43264"/>
    <cellStyle name="Normal 51 3 2 3 4 3" xfId="28040"/>
    <cellStyle name="Normal 51 3 2 3 5" xfId="7921"/>
    <cellStyle name="Normal 51 3 2 3 5 2" xfId="38247"/>
    <cellStyle name="Normal 51 3 2 3 5 3" xfId="23023"/>
    <cellStyle name="Normal 51 3 2 3 6" xfId="33235"/>
    <cellStyle name="Normal 51 3 2 3 7" xfId="18010"/>
    <cellStyle name="Normal 51 3 2 4" xfId="3703"/>
    <cellStyle name="Normal 51 3 2 4 2" xfId="13777"/>
    <cellStyle name="Normal 51 3 2 4 2 2" xfId="44099"/>
    <cellStyle name="Normal 51 3 2 4 2 3" xfId="28875"/>
    <cellStyle name="Normal 51 3 2 4 3" xfId="8757"/>
    <cellStyle name="Normal 51 3 2 4 3 2" xfId="39082"/>
    <cellStyle name="Normal 51 3 2 4 3 3" xfId="23858"/>
    <cellStyle name="Normal 51 3 2 4 4" xfId="34069"/>
    <cellStyle name="Normal 51 3 2 4 5" xfId="18845"/>
    <cellStyle name="Normal 51 3 2 5" xfId="5396"/>
    <cellStyle name="Normal 51 3 2 5 2" xfId="15448"/>
    <cellStyle name="Normal 51 3 2 5 2 2" xfId="45770"/>
    <cellStyle name="Normal 51 3 2 5 2 3" xfId="30546"/>
    <cellStyle name="Normal 51 3 2 5 3" xfId="10428"/>
    <cellStyle name="Normal 51 3 2 5 3 2" xfId="40753"/>
    <cellStyle name="Normal 51 3 2 5 3 3" xfId="25529"/>
    <cellStyle name="Normal 51 3 2 5 4" xfId="35740"/>
    <cellStyle name="Normal 51 3 2 5 5" xfId="20516"/>
    <cellStyle name="Normal 51 3 2 6" xfId="12106"/>
    <cellStyle name="Normal 51 3 2 6 2" xfId="42428"/>
    <cellStyle name="Normal 51 3 2 6 3" xfId="27204"/>
    <cellStyle name="Normal 51 3 2 7" xfId="7085"/>
    <cellStyle name="Normal 51 3 2 7 2" xfId="37411"/>
    <cellStyle name="Normal 51 3 2 7 3" xfId="22187"/>
    <cellStyle name="Normal 51 3 2 8" xfId="32399"/>
    <cellStyle name="Normal 51 3 2 9" xfId="17174"/>
    <cellStyle name="Normal 51 3 3" xfId="2221"/>
    <cellStyle name="Normal 51 3 3 2" xfId="3060"/>
    <cellStyle name="Normal 51 3 3 2 2" xfId="4750"/>
    <cellStyle name="Normal 51 3 3 2 2 2" xfId="14823"/>
    <cellStyle name="Normal 51 3 3 2 2 2 2" xfId="45145"/>
    <cellStyle name="Normal 51 3 3 2 2 2 3" xfId="29921"/>
    <cellStyle name="Normal 51 3 3 2 2 3" xfId="9803"/>
    <cellStyle name="Normal 51 3 3 2 2 3 2" xfId="40128"/>
    <cellStyle name="Normal 51 3 3 2 2 3 3" xfId="24904"/>
    <cellStyle name="Normal 51 3 3 2 2 4" xfId="35115"/>
    <cellStyle name="Normal 51 3 3 2 2 5" xfId="19891"/>
    <cellStyle name="Normal 51 3 3 2 3" xfId="6442"/>
    <cellStyle name="Normal 51 3 3 2 3 2" xfId="16494"/>
    <cellStyle name="Normal 51 3 3 2 3 2 2" xfId="46816"/>
    <cellStyle name="Normal 51 3 3 2 3 2 3" xfId="31592"/>
    <cellStyle name="Normal 51 3 3 2 3 3" xfId="11474"/>
    <cellStyle name="Normal 51 3 3 2 3 3 2" xfId="41799"/>
    <cellStyle name="Normal 51 3 3 2 3 3 3" xfId="26575"/>
    <cellStyle name="Normal 51 3 3 2 3 4" xfId="36786"/>
    <cellStyle name="Normal 51 3 3 2 3 5" xfId="21562"/>
    <cellStyle name="Normal 51 3 3 2 4" xfId="13152"/>
    <cellStyle name="Normal 51 3 3 2 4 2" xfId="43474"/>
    <cellStyle name="Normal 51 3 3 2 4 3" xfId="28250"/>
    <cellStyle name="Normal 51 3 3 2 5" xfId="8131"/>
    <cellStyle name="Normal 51 3 3 2 5 2" xfId="38457"/>
    <cellStyle name="Normal 51 3 3 2 5 3" xfId="23233"/>
    <cellStyle name="Normal 51 3 3 2 6" xfId="33445"/>
    <cellStyle name="Normal 51 3 3 2 7" xfId="18220"/>
    <cellStyle name="Normal 51 3 3 3" xfId="3913"/>
    <cellStyle name="Normal 51 3 3 3 2" xfId="13987"/>
    <cellStyle name="Normal 51 3 3 3 2 2" xfId="44309"/>
    <cellStyle name="Normal 51 3 3 3 2 3" xfId="29085"/>
    <cellStyle name="Normal 51 3 3 3 3" xfId="8967"/>
    <cellStyle name="Normal 51 3 3 3 3 2" xfId="39292"/>
    <cellStyle name="Normal 51 3 3 3 3 3" xfId="24068"/>
    <cellStyle name="Normal 51 3 3 3 4" xfId="34279"/>
    <cellStyle name="Normal 51 3 3 3 5" xfId="19055"/>
    <cellStyle name="Normal 51 3 3 4" xfId="5606"/>
    <cellStyle name="Normal 51 3 3 4 2" xfId="15658"/>
    <cellStyle name="Normal 51 3 3 4 2 2" xfId="45980"/>
    <cellStyle name="Normal 51 3 3 4 2 3" xfId="30756"/>
    <cellStyle name="Normal 51 3 3 4 3" xfId="10638"/>
    <cellStyle name="Normal 51 3 3 4 3 2" xfId="40963"/>
    <cellStyle name="Normal 51 3 3 4 3 3" xfId="25739"/>
    <cellStyle name="Normal 51 3 3 4 4" xfId="35950"/>
    <cellStyle name="Normal 51 3 3 4 5" xfId="20726"/>
    <cellStyle name="Normal 51 3 3 5" xfId="12316"/>
    <cellStyle name="Normal 51 3 3 5 2" xfId="42638"/>
    <cellStyle name="Normal 51 3 3 5 3" xfId="27414"/>
    <cellStyle name="Normal 51 3 3 6" xfId="7295"/>
    <cellStyle name="Normal 51 3 3 6 2" xfId="37621"/>
    <cellStyle name="Normal 51 3 3 6 3" xfId="22397"/>
    <cellStyle name="Normal 51 3 3 7" xfId="32609"/>
    <cellStyle name="Normal 51 3 3 8" xfId="17384"/>
    <cellStyle name="Normal 51 3 4" xfId="2642"/>
    <cellStyle name="Normal 51 3 4 2" xfId="4332"/>
    <cellStyle name="Normal 51 3 4 2 2" xfId="14405"/>
    <cellStyle name="Normal 51 3 4 2 2 2" xfId="44727"/>
    <cellStyle name="Normal 51 3 4 2 2 3" xfId="29503"/>
    <cellStyle name="Normal 51 3 4 2 3" xfId="9385"/>
    <cellStyle name="Normal 51 3 4 2 3 2" xfId="39710"/>
    <cellStyle name="Normal 51 3 4 2 3 3" xfId="24486"/>
    <cellStyle name="Normal 51 3 4 2 4" xfId="34697"/>
    <cellStyle name="Normal 51 3 4 2 5" xfId="19473"/>
    <cellStyle name="Normal 51 3 4 3" xfId="6024"/>
    <cellStyle name="Normal 51 3 4 3 2" xfId="16076"/>
    <cellStyle name="Normal 51 3 4 3 2 2" xfId="46398"/>
    <cellStyle name="Normal 51 3 4 3 2 3" xfId="31174"/>
    <cellStyle name="Normal 51 3 4 3 3" xfId="11056"/>
    <cellStyle name="Normal 51 3 4 3 3 2" xfId="41381"/>
    <cellStyle name="Normal 51 3 4 3 3 3" xfId="26157"/>
    <cellStyle name="Normal 51 3 4 3 4" xfId="36368"/>
    <cellStyle name="Normal 51 3 4 3 5" xfId="21144"/>
    <cellStyle name="Normal 51 3 4 4" xfId="12734"/>
    <cellStyle name="Normal 51 3 4 4 2" xfId="43056"/>
    <cellStyle name="Normal 51 3 4 4 3" xfId="27832"/>
    <cellStyle name="Normal 51 3 4 5" xfId="7713"/>
    <cellStyle name="Normal 51 3 4 5 2" xfId="38039"/>
    <cellStyle name="Normal 51 3 4 5 3" xfId="22815"/>
    <cellStyle name="Normal 51 3 4 6" xfId="33027"/>
    <cellStyle name="Normal 51 3 4 7" xfId="17802"/>
    <cellStyle name="Normal 51 3 5" xfId="3495"/>
    <cellStyle name="Normal 51 3 5 2" xfId="13569"/>
    <cellStyle name="Normal 51 3 5 2 2" xfId="43891"/>
    <cellStyle name="Normal 51 3 5 2 3" xfId="28667"/>
    <cellStyle name="Normal 51 3 5 3" xfId="8549"/>
    <cellStyle name="Normal 51 3 5 3 2" xfId="38874"/>
    <cellStyle name="Normal 51 3 5 3 3" xfId="23650"/>
    <cellStyle name="Normal 51 3 5 4" xfId="33861"/>
    <cellStyle name="Normal 51 3 5 5" xfId="18637"/>
    <cellStyle name="Normal 51 3 6" xfId="5188"/>
    <cellStyle name="Normal 51 3 6 2" xfId="15240"/>
    <cellStyle name="Normal 51 3 6 2 2" xfId="45562"/>
    <cellStyle name="Normal 51 3 6 2 3" xfId="30338"/>
    <cellStyle name="Normal 51 3 6 3" xfId="10220"/>
    <cellStyle name="Normal 51 3 6 3 2" xfId="40545"/>
    <cellStyle name="Normal 51 3 6 3 3" xfId="25321"/>
    <cellStyle name="Normal 51 3 6 4" xfId="35532"/>
    <cellStyle name="Normal 51 3 6 5" xfId="20308"/>
    <cellStyle name="Normal 51 3 7" xfId="11898"/>
    <cellStyle name="Normal 51 3 7 2" xfId="42220"/>
    <cellStyle name="Normal 51 3 7 3" xfId="26996"/>
    <cellStyle name="Normal 51 3 8" xfId="6877"/>
    <cellStyle name="Normal 51 3 8 2" xfId="37203"/>
    <cellStyle name="Normal 51 3 8 3" xfId="21979"/>
    <cellStyle name="Normal 51 3 9" xfId="32192"/>
    <cellStyle name="Normal 51 4" xfId="1902"/>
    <cellStyle name="Normal 51 4 2" xfId="2325"/>
    <cellStyle name="Normal 51 4 2 2" xfId="3164"/>
    <cellStyle name="Normal 51 4 2 2 2" xfId="4854"/>
    <cellStyle name="Normal 51 4 2 2 2 2" xfId="14927"/>
    <cellStyle name="Normal 51 4 2 2 2 2 2" xfId="45249"/>
    <cellStyle name="Normal 51 4 2 2 2 2 3" xfId="30025"/>
    <cellStyle name="Normal 51 4 2 2 2 3" xfId="9907"/>
    <cellStyle name="Normal 51 4 2 2 2 3 2" xfId="40232"/>
    <cellStyle name="Normal 51 4 2 2 2 3 3" xfId="25008"/>
    <cellStyle name="Normal 51 4 2 2 2 4" xfId="35219"/>
    <cellStyle name="Normal 51 4 2 2 2 5" xfId="19995"/>
    <cellStyle name="Normal 51 4 2 2 3" xfId="6546"/>
    <cellStyle name="Normal 51 4 2 2 3 2" xfId="16598"/>
    <cellStyle name="Normal 51 4 2 2 3 2 2" xfId="46920"/>
    <cellStyle name="Normal 51 4 2 2 3 2 3" xfId="31696"/>
    <cellStyle name="Normal 51 4 2 2 3 3" xfId="11578"/>
    <cellStyle name="Normal 51 4 2 2 3 3 2" xfId="41903"/>
    <cellStyle name="Normal 51 4 2 2 3 3 3" xfId="26679"/>
    <cellStyle name="Normal 51 4 2 2 3 4" xfId="36890"/>
    <cellStyle name="Normal 51 4 2 2 3 5" xfId="21666"/>
    <cellStyle name="Normal 51 4 2 2 4" xfId="13256"/>
    <cellStyle name="Normal 51 4 2 2 4 2" xfId="43578"/>
    <cellStyle name="Normal 51 4 2 2 4 3" xfId="28354"/>
    <cellStyle name="Normal 51 4 2 2 5" xfId="8235"/>
    <cellStyle name="Normal 51 4 2 2 5 2" xfId="38561"/>
    <cellStyle name="Normal 51 4 2 2 5 3" xfId="23337"/>
    <cellStyle name="Normal 51 4 2 2 6" xfId="33549"/>
    <cellStyle name="Normal 51 4 2 2 7" xfId="18324"/>
    <cellStyle name="Normal 51 4 2 3" xfId="4017"/>
    <cellStyle name="Normal 51 4 2 3 2" xfId="14091"/>
    <cellStyle name="Normal 51 4 2 3 2 2" xfId="44413"/>
    <cellStyle name="Normal 51 4 2 3 2 3" xfId="29189"/>
    <cellStyle name="Normal 51 4 2 3 3" xfId="9071"/>
    <cellStyle name="Normal 51 4 2 3 3 2" xfId="39396"/>
    <cellStyle name="Normal 51 4 2 3 3 3" xfId="24172"/>
    <cellStyle name="Normal 51 4 2 3 4" xfId="34383"/>
    <cellStyle name="Normal 51 4 2 3 5" xfId="19159"/>
    <cellStyle name="Normal 51 4 2 4" xfId="5710"/>
    <cellStyle name="Normal 51 4 2 4 2" xfId="15762"/>
    <cellStyle name="Normal 51 4 2 4 2 2" xfId="46084"/>
    <cellStyle name="Normal 51 4 2 4 2 3" xfId="30860"/>
    <cellStyle name="Normal 51 4 2 4 3" xfId="10742"/>
    <cellStyle name="Normal 51 4 2 4 3 2" xfId="41067"/>
    <cellStyle name="Normal 51 4 2 4 3 3" xfId="25843"/>
    <cellStyle name="Normal 51 4 2 4 4" xfId="36054"/>
    <cellStyle name="Normal 51 4 2 4 5" xfId="20830"/>
    <cellStyle name="Normal 51 4 2 5" xfId="12420"/>
    <cellStyle name="Normal 51 4 2 5 2" xfId="42742"/>
    <cellStyle name="Normal 51 4 2 5 3" xfId="27518"/>
    <cellStyle name="Normal 51 4 2 6" xfId="7399"/>
    <cellStyle name="Normal 51 4 2 6 2" xfId="37725"/>
    <cellStyle name="Normal 51 4 2 6 3" xfId="22501"/>
    <cellStyle name="Normal 51 4 2 7" xfId="32713"/>
    <cellStyle name="Normal 51 4 2 8" xfId="17488"/>
    <cellStyle name="Normal 51 4 3" xfId="2746"/>
    <cellStyle name="Normal 51 4 3 2" xfId="4436"/>
    <cellStyle name="Normal 51 4 3 2 2" xfId="14509"/>
    <cellStyle name="Normal 51 4 3 2 2 2" xfId="44831"/>
    <cellStyle name="Normal 51 4 3 2 2 3" xfId="29607"/>
    <cellStyle name="Normal 51 4 3 2 3" xfId="9489"/>
    <cellStyle name="Normal 51 4 3 2 3 2" xfId="39814"/>
    <cellStyle name="Normal 51 4 3 2 3 3" xfId="24590"/>
    <cellStyle name="Normal 51 4 3 2 4" xfId="34801"/>
    <cellStyle name="Normal 51 4 3 2 5" xfId="19577"/>
    <cellStyle name="Normal 51 4 3 3" xfId="6128"/>
    <cellStyle name="Normal 51 4 3 3 2" xfId="16180"/>
    <cellStyle name="Normal 51 4 3 3 2 2" xfId="46502"/>
    <cellStyle name="Normal 51 4 3 3 2 3" xfId="31278"/>
    <cellStyle name="Normal 51 4 3 3 3" xfId="11160"/>
    <cellStyle name="Normal 51 4 3 3 3 2" xfId="41485"/>
    <cellStyle name="Normal 51 4 3 3 3 3" xfId="26261"/>
    <cellStyle name="Normal 51 4 3 3 4" xfId="36472"/>
    <cellStyle name="Normal 51 4 3 3 5" xfId="21248"/>
    <cellStyle name="Normal 51 4 3 4" xfId="12838"/>
    <cellStyle name="Normal 51 4 3 4 2" xfId="43160"/>
    <cellStyle name="Normal 51 4 3 4 3" xfId="27936"/>
    <cellStyle name="Normal 51 4 3 5" xfId="7817"/>
    <cellStyle name="Normal 51 4 3 5 2" xfId="38143"/>
    <cellStyle name="Normal 51 4 3 5 3" xfId="22919"/>
    <cellStyle name="Normal 51 4 3 6" xfId="33131"/>
    <cellStyle name="Normal 51 4 3 7" xfId="17906"/>
    <cellStyle name="Normal 51 4 4" xfId="3599"/>
    <cellStyle name="Normal 51 4 4 2" xfId="13673"/>
    <cellStyle name="Normal 51 4 4 2 2" xfId="43995"/>
    <cellStyle name="Normal 51 4 4 2 3" xfId="28771"/>
    <cellStyle name="Normal 51 4 4 3" xfId="8653"/>
    <cellStyle name="Normal 51 4 4 3 2" xfId="38978"/>
    <cellStyle name="Normal 51 4 4 3 3" xfId="23754"/>
    <cellStyle name="Normal 51 4 4 4" xfId="33965"/>
    <cellStyle name="Normal 51 4 4 5" xfId="18741"/>
    <cellStyle name="Normal 51 4 5" xfId="5292"/>
    <cellStyle name="Normal 51 4 5 2" xfId="15344"/>
    <cellStyle name="Normal 51 4 5 2 2" xfId="45666"/>
    <cellStyle name="Normal 51 4 5 2 3" xfId="30442"/>
    <cellStyle name="Normal 51 4 5 3" xfId="10324"/>
    <cellStyle name="Normal 51 4 5 3 2" xfId="40649"/>
    <cellStyle name="Normal 51 4 5 3 3" xfId="25425"/>
    <cellStyle name="Normal 51 4 5 4" xfId="35636"/>
    <cellStyle name="Normal 51 4 5 5" xfId="20412"/>
    <cellStyle name="Normal 51 4 6" xfId="12002"/>
    <cellStyle name="Normal 51 4 6 2" xfId="42324"/>
    <cellStyle name="Normal 51 4 6 3" xfId="27100"/>
    <cellStyle name="Normal 51 4 7" xfId="6981"/>
    <cellStyle name="Normal 51 4 7 2" xfId="37307"/>
    <cellStyle name="Normal 51 4 7 3" xfId="22083"/>
    <cellStyle name="Normal 51 4 8" xfId="32295"/>
    <cellStyle name="Normal 51 4 9" xfId="17070"/>
    <cellStyle name="Normal 51 5" xfId="2115"/>
    <cellStyle name="Normal 51 5 2" xfId="2956"/>
    <cellStyle name="Normal 51 5 2 2" xfId="4646"/>
    <cellStyle name="Normal 51 5 2 2 2" xfId="14719"/>
    <cellStyle name="Normal 51 5 2 2 2 2" xfId="45041"/>
    <cellStyle name="Normal 51 5 2 2 2 3" xfId="29817"/>
    <cellStyle name="Normal 51 5 2 2 3" xfId="9699"/>
    <cellStyle name="Normal 51 5 2 2 3 2" xfId="40024"/>
    <cellStyle name="Normal 51 5 2 2 3 3" xfId="24800"/>
    <cellStyle name="Normal 51 5 2 2 4" xfId="35011"/>
    <cellStyle name="Normal 51 5 2 2 5" xfId="19787"/>
    <cellStyle name="Normal 51 5 2 3" xfId="6338"/>
    <cellStyle name="Normal 51 5 2 3 2" xfId="16390"/>
    <cellStyle name="Normal 51 5 2 3 2 2" xfId="46712"/>
    <cellStyle name="Normal 51 5 2 3 2 3" xfId="31488"/>
    <cellStyle name="Normal 51 5 2 3 3" xfId="11370"/>
    <cellStyle name="Normal 51 5 2 3 3 2" xfId="41695"/>
    <cellStyle name="Normal 51 5 2 3 3 3" xfId="26471"/>
    <cellStyle name="Normal 51 5 2 3 4" xfId="36682"/>
    <cellStyle name="Normal 51 5 2 3 5" xfId="21458"/>
    <cellStyle name="Normal 51 5 2 4" xfId="13048"/>
    <cellStyle name="Normal 51 5 2 4 2" xfId="43370"/>
    <cellStyle name="Normal 51 5 2 4 3" xfId="28146"/>
    <cellStyle name="Normal 51 5 2 5" xfId="8027"/>
    <cellStyle name="Normal 51 5 2 5 2" xfId="38353"/>
    <cellStyle name="Normal 51 5 2 5 3" xfId="23129"/>
    <cellStyle name="Normal 51 5 2 6" xfId="33341"/>
    <cellStyle name="Normal 51 5 2 7" xfId="18116"/>
    <cellStyle name="Normal 51 5 3" xfId="3809"/>
    <cellStyle name="Normal 51 5 3 2" xfId="13883"/>
    <cellStyle name="Normal 51 5 3 2 2" xfId="44205"/>
    <cellStyle name="Normal 51 5 3 2 3" xfId="28981"/>
    <cellStyle name="Normal 51 5 3 3" xfId="8863"/>
    <cellStyle name="Normal 51 5 3 3 2" xfId="39188"/>
    <cellStyle name="Normal 51 5 3 3 3" xfId="23964"/>
    <cellStyle name="Normal 51 5 3 4" xfId="34175"/>
    <cellStyle name="Normal 51 5 3 5" xfId="18951"/>
    <cellStyle name="Normal 51 5 4" xfId="5502"/>
    <cellStyle name="Normal 51 5 4 2" xfId="15554"/>
    <cellStyle name="Normal 51 5 4 2 2" xfId="45876"/>
    <cellStyle name="Normal 51 5 4 2 3" xfId="30652"/>
    <cellStyle name="Normal 51 5 4 3" xfId="10534"/>
    <cellStyle name="Normal 51 5 4 3 2" xfId="40859"/>
    <cellStyle name="Normal 51 5 4 3 3" xfId="25635"/>
    <cellStyle name="Normal 51 5 4 4" xfId="35846"/>
    <cellStyle name="Normal 51 5 4 5" xfId="20622"/>
    <cellStyle name="Normal 51 5 5" xfId="12212"/>
    <cellStyle name="Normal 51 5 5 2" xfId="42534"/>
    <cellStyle name="Normal 51 5 5 3" xfId="27310"/>
    <cellStyle name="Normal 51 5 6" xfId="7191"/>
    <cellStyle name="Normal 51 5 6 2" xfId="37517"/>
    <cellStyle name="Normal 51 5 6 3" xfId="22293"/>
    <cellStyle name="Normal 51 5 7" xfId="32505"/>
    <cellStyle name="Normal 51 5 8" xfId="17280"/>
    <cellStyle name="Normal 51 6" xfId="2536"/>
    <cellStyle name="Normal 51 6 2" xfId="4228"/>
    <cellStyle name="Normal 51 6 2 2" xfId="14301"/>
    <cellStyle name="Normal 51 6 2 2 2" xfId="44623"/>
    <cellStyle name="Normal 51 6 2 2 3" xfId="29399"/>
    <cellStyle name="Normal 51 6 2 3" xfId="9281"/>
    <cellStyle name="Normal 51 6 2 3 2" xfId="39606"/>
    <cellStyle name="Normal 51 6 2 3 3" xfId="24382"/>
    <cellStyle name="Normal 51 6 2 4" xfId="34593"/>
    <cellStyle name="Normal 51 6 2 5" xfId="19369"/>
    <cellStyle name="Normal 51 6 3" xfId="5920"/>
    <cellStyle name="Normal 51 6 3 2" xfId="15972"/>
    <cellStyle name="Normal 51 6 3 2 2" xfId="46294"/>
    <cellStyle name="Normal 51 6 3 2 3" xfId="31070"/>
    <cellStyle name="Normal 51 6 3 3" xfId="10952"/>
    <cellStyle name="Normal 51 6 3 3 2" xfId="41277"/>
    <cellStyle name="Normal 51 6 3 3 3" xfId="26053"/>
    <cellStyle name="Normal 51 6 3 4" xfId="36264"/>
    <cellStyle name="Normal 51 6 3 5" xfId="21040"/>
    <cellStyle name="Normal 51 6 4" xfId="12630"/>
    <cellStyle name="Normal 51 6 4 2" xfId="42952"/>
    <cellStyle name="Normal 51 6 4 3" xfId="27728"/>
    <cellStyle name="Normal 51 6 5" xfId="7609"/>
    <cellStyle name="Normal 51 6 5 2" xfId="37935"/>
    <cellStyle name="Normal 51 6 5 3" xfId="22711"/>
    <cellStyle name="Normal 51 6 6" xfId="32923"/>
    <cellStyle name="Normal 51 6 7" xfId="17698"/>
    <cellStyle name="Normal 51 7" xfId="3387"/>
    <cellStyle name="Normal 51 7 2" xfId="13465"/>
    <cellStyle name="Normal 51 7 2 2" xfId="43787"/>
    <cellStyle name="Normal 51 7 2 3" xfId="28563"/>
    <cellStyle name="Normal 51 7 3" xfId="8445"/>
    <cellStyle name="Normal 51 7 3 2" xfId="38770"/>
    <cellStyle name="Normal 51 7 3 3" xfId="23546"/>
    <cellStyle name="Normal 51 7 4" xfId="33757"/>
    <cellStyle name="Normal 51 7 5" xfId="18533"/>
    <cellStyle name="Normal 51 8" xfId="5081"/>
    <cellStyle name="Normal 51 8 2" xfId="15136"/>
    <cellStyle name="Normal 51 8 2 2" xfId="45458"/>
    <cellStyle name="Normal 51 8 2 3" xfId="30234"/>
    <cellStyle name="Normal 51 8 3" xfId="10116"/>
    <cellStyle name="Normal 51 8 3 2" xfId="40441"/>
    <cellStyle name="Normal 51 8 3 3" xfId="25217"/>
    <cellStyle name="Normal 51 8 4" xfId="35428"/>
    <cellStyle name="Normal 51 8 5" xfId="20204"/>
    <cellStyle name="Normal 51 9" xfId="11792"/>
    <cellStyle name="Normal 51 9 2" xfId="42116"/>
    <cellStyle name="Normal 51 9 3" xfId="26892"/>
    <cellStyle name="Normal 513 3" xfId="47415"/>
    <cellStyle name="Normal 513 3 2" xfId="47421"/>
    <cellStyle name="Normal 52" xfId="1451"/>
    <cellStyle name="Normal 52 10" xfId="6772"/>
    <cellStyle name="Normal 52 10 2" xfId="37100"/>
    <cellStyle name="Normal 52 10 3" xfId="21876"/>
    <cellStyle name="Normal 52 11" xfId="32091"/>
    <cellStyle name="Normal 52 12" xfId="16861"/>
    <cellStyle name="Normal 52 13" xfId="47117"/>
    <cellStyle name="Normal 52 14" xfId="47302"/>
    <cellStyle name="Normal 52 2" xfId="1736"/>
    <cellStyle name="Normal 52 2 10" xfId="32143"/>
    <cellStyle name="Normal 52 2 11" xfId="16915"/>
    <cellStyle name="Normal 52 2 2" xfId="1844"/>
    <cellStyle name="Normal 52 2 2 10" xfId="17019"/>
    <cellStyle name="Normal 52 2 2 2" xfId="2061"/>
    <cellStyle name="Normal 52 2 2 2 2" xfId="2482"/>
    <cellStyle name="Normal 52 2 2 2 2 2" xfId="3321"/>
    <cellStyle name="Normal 52 2 2 2 2 2 2" xfId="5011"/>
    <cellStyle name="Normal 52 2 2 2 2 2 2 2" xfId="15084"/>
    <cellStyle name="Normal 52 2 2 2 2 2 2 2 2" xfId="45406"/>
    <cellStyle name="Normal 52 2 2 2 2 2 2 2 3" xfId="30182"/>
    <cellStyle name="Normal 52 2 2 2 2 2 2 3" xfId="10064"/>
    <cellStyle name="Normal 52 2 2 2 2 2 2 3 2" xfId="40389"/>
    <cellStyle name="Normal 52 2 2 2 2 2 2 3 3" xfId="25165"/>
    <cellStyle name="Normal 52 2 2 2 2 2 2 4" xfId="35376"/>
    <cellStyle name="Normal 52 2 2 2 2 2 2 5" xfId="20152"/>
    <cellStyle name="Normal 52 2 2 2 2 2 3" xfId="6703"/>
    <cellStyle name="Normal 52 2 2 2 2 2 3 2" xfId="16755"/>
    <cellStyle name="Normal 52 2 2 2 2 2 3 2 2" xfId="47077"/>
    <cellStyle name="Normal 52 2 2 2 2 2 3 2 3" xfId="31853"/>
    <cellStyle name="Normal 52 2 2 2 2 2 3 3" xfId="11735"/>
    <cellStyle name="Normal 52 2 2 2 2 2 3 3 2" xfId="42060"/>
    <cellStyle name="Normal 52 2 2 2 2 2 3 3 3" xfId="26836"/>
    <cellStyle name="Normal 52 2 2 2 2 2 3 4" xfId="37047"/>
    <cellStyle name="Normal 52 2 2 2 2 2 3 5" xfId="21823"/>
    <cellStyle name="Normal 52 2 2 2 2 2 4" xfId="13413"/>
    <cellStyle name="Normal 52 2 2 2 2 2 4 2" xfId="43735"/>
    <cellStyle name="Normal 52 2 2 2 2 2 4 3" xfId="28511"/>
    <cellStyle name="Normal 52 2 2 2 2 2 5" xfId="8392"/>
    <cellStyle name="Normal 52 2 2 2 2 2 5 2" xfId="38718"/>
    <cellStyle name="Normal 52 2 2 2 2 2 5 3" xfId="23494"/>
    <cellStyle name="Normal 52 2 2 2 2 2 6" xfId="33706"/>
    <cellStyle name="Normal 52 2 2 2 2 2 7" xfId="18481"/>
    <cellStyle name="Normal 52 2 2 2 2 3" xfId="4174"/>
    <cellStyle name="Normal 52 2 2 2 2 3 2" xfId="14248"/>
    <cellStyle name="Normal 52 2 2 2 2 3 2 2" xfId="44570"/>
    <cellStyle name="Normal 52 2 2 2 2 3 2 3" xfId="29346"/>
    <cellStyle name="Normal 52 2 2 2 2 3 3" xfId="9228"/>
    <cellStyle name="Normal 52 2 2 2 2 3 3 2" xfId="39553"/>
    <cellStyle name="Normal 52 2 2 2 2 3 3 3" xfId="24329"/>
    <cellStyle name="Normal 52 2 2 2 2 3 4" xfId="34540"/>
    <cellStyle name="Normal 52 2 2 2 2 3 5" xfId="19316"/>
    <cellStyle name="Normal 52 2 2 2 2 4" xfId="5867"/>
    <cellStyle name="Normal 52 2 2 2 2 4 2" xfId="15919"/>
    <cellStyle name="Normal 52 2 2 2 2 4 2 2" xfId="46241"/>
    <cellStyle name="Normal 52 2 2 2 2 4 2 3" xfId="31017"/>
    <cellStyle name="Normal 52 2 2 2 2 4 3" xfId="10899"/>
    <cellStyle name="Normal 52 2 2 2 2 4 3 2" xfId="41224"/>
    <cellStyle name="Normal 52 2 2 2 2 4 3 3" xfId="26000"/>
    <cellStyle name="Normal 52 2 2 2 2 4 4" xfId="36211"/>
    <cellStyle name="Normal 52 2 2 2 2 4 5" xfId="20987"/>
    <cellStyle name="Normal 52 2 2 2 2 5" xfId="12577"/>
    <cellStyle name="Normal 52 2 2 2 2 5 2" xfId="42899"/>
    <cellStyle name="Normal 52 2 2 2 2 5 3" xfId="27675"/>
    <cellStyle name="Normal 52 2 2 2 2 6" xfId="7556"/>
    <cellStyle name="Normal 52 2 2 2 2 6 2" xfId="37882"/>
    <cellStyle name="Normal 52 2 2 2 2 6 3" xfId="22658"/>
    <cellStyle name="Normal 52 2 2 2 2 7" xfId="32870"/>
    <cellStyle name="Normal 52 2 2 2 2 8" xfId="17645"/>
    <cellStyle name="Normal 52 2 2 2 3" xfId="2903"/>
    <cellStyle name="Normal 52 2 2 2 3 2" xfId="4593"/>
    <cellStyle name="Normal 52 2 2 2 3 2 2" xfId="14666"/>
    <cellStyle name="Normal 52 2 2 2 3 2 2 2" xfId="44988"/>
    <cellStyle name="Normal 52 2 2 2 3 2 2 3" xfId="29764"/>
    <cellStyle name="Normal 52 2 2 2 3 2 3" xfId="9646"/>
    <cellStyle name="Normal 52 2 2 2 3 2 3 2" xfId="39971"/>
    <cellStyle name="Normal 52 2 2 2 3 2 3 3" xfId="24747"/>
    <cellStyle name="Normal 52 2 2 2 3 2 4" xfId="34958"/>
    <cellStyle name="Normal 52 2 2 2 3 2 5" xfId="19734"/>
    <cellStyle name="Normal 52 2 2 2 3 3" xfId="6285"/>
    <cellStyle name="Normal 52 2 2 2 3 3 2" xfId="16337"/>
    <cellStyle name="Normal 52 2 2 2 3 3 2 2" xfId="46659"/>
    <cellStyle name="Normal 52 2 2 2 3 3 2 3" xfId="31435"/>
    <cellStyle name="Normal 52 2 2 2 3 3 3" xfId="11317"/>
    <cellStyle name="Normal 52 2 2 2 3 3 3 2" xfId="41642"/>
    <cellStyle name="Normal 52 2 2 2 3 3 3 3" xfId="26418"/>
    <cellStyle name="Normal 52 2 2 2 3 3 4" xfId="36629"/>
    <cellStyle name="Normal 52 2 2 2 3 3 5" xfId="21405"/>
    <cellStyle name="Normal 52 2 2 2 3 4" xfId="12995"/>
    <cellStyle name="Normal 52 2 2 2 3 4 2" xfId="43317"/>
    <cellStyle name="Normal 52 2 2 2 3 4 3" xfId="28093"/>
    <cellStyle name="Normal 52 2 2 2 3 5" xfId="7974"/>
    <cellStyle name="Normal 52 2 2 2 3 5 2" xfId="38300"/>
    <cellStyle name="Normal 52 2 2 2 3 5 3" xfId="23076"/>
    <cellStyle name="Normal 52 2 2 2 3 6" xfId="33288"/>
    <cellStyle name="Normal 52 2 2 2 3 7" xfId="18063"/>
    <cellStyle name="Normal 52 2 2 2 4" xfId="3756"/>
    <cellStyle name="Normal 52 2 2 2 4 2" xfId="13830"/>
    <cellStyle name="Normal 52 2 2 2 4 2 2" xfId="44152"/>
    <cellStyle name="Normal 52 2 2 2 4 2 3" xfId="28928"/>
    <cellStyle name="Normal 52 2 2 2 4 3" xfId="8810"/>
    <cellStyle name="Normal 52 2 2 2 4 3 2" xfId="39135"/>
    <cellStyle name="Normal 52 2 2 2 4 3 3" xfId="23911"/>
    <cellStyle name="Normal 52 2 2 2 4 4" xfId="34122"/>
    <cellStyle name="Normal 52 2 2 2 4 5" xfId="18898"/>
    <cellStyle name="Normal 52 2 2 2 5" xfId="5449"/>
    <cellStyle name="Normal 52 2 2 2 5 2" xfId="15501"/>
    <cellStyle name="Normal 52 2 2 2 5 2 2" xfId="45823"/>
    <cellStyle name="Normal 52 2 2 2 5 2 3" xfId="30599"/>
    <cellStyle name="Normal 52 2 2 2 5 3" xfId="10481"/>
    <cellStyle name="Normal 52 2 2 2 5 3 2" xfId="40806"/>
    <cellStyle name="Normal 52 2 2 2 5 3 3" xfId="25582"/>
    <cellStyle name="Normal 52 2 2 2 5 4" xfId="35793"/>
    <cellStyle name="Normal 52 2 2 2 5 5" xfId="20569"/>
    <cellStyle name="Normal 52 2 2 2 6" xfId="12159"/>
    <cellStyle name="Normal 52 2 2 2 6 2" xfId="42481"/>
    <cellStyle name="Normal 52 2 2 2 6 3" xfId="27257"/>
    <cellStyle name="Normal 52 2 2 2 7" xfId="7138"/>
    <cellStyle name="Normal 52 2 2 2 7 2" xfId="37464"/>
    <cellStyle name="Normal 52 2 2 2 7 3" xfId="22240"/>
    <cellStyle name="Normal 52 2 2 2 8" xfId="32452"/>
    <cellStyle name="Normal 52 2 2 2 9" xfId="17227"/>
    <cellStyle name="Normal 52 2 2 3" xfId="2274"/>
    <cellStyle name="Normal 52 2 2 3 2" xfId="3113"/>
    <cellStyle name="Normal 52 2 2 3 2 2" xfId="4803"/>
    <cellStyle name="Normal 52 2 2 3 2 2 2" xfId="14876"/>
    <cellStyle name="Normal 52 2 2 3 2 2 2 2" xfId="45198"/>
    <cellStyle name="Normal 52 2 2 3 2 2 2 3" xfId="29974"/>
    <cellStyle name="Normal 52 2 2 3 2 2 3" xfId="9856"/>
    <cellStyle name="Normal 52 2 2 3 2 2 3 2" xfId="40181"/>
    <cellStyle name="Normal 52 2 2 3 2 2 3 3" xfId="24957"/>
    <cellStyle name="Normal 52 2 2 3 2 2 4" xfId="35168"/>
    <cellStyle name="Normal 52 2 2 3 2 2 5" xfId="19944"/>
    <cellStyle name="Normal 52 2 2 3 2 3" xfId="6495"/>
    <cellStyle name="Normal 52 2 2 3 2 3 2" xfId="16547"/>
    <cellStyle name="Normal 52 2 2 3 2 3 2 2" xfId="46869"/>
    <cellStyle name="Normal 52 2 2 3 2 3 2 3" xfId="31645"/>
    <cellStyle name="Normal 52 2 2 3 2 3 3" xfId="11527"/>
    <cellStyle name="Normal 52 2 2 3 2 3 3 2" xfId="41852"/>
    <cellStyle name="Normal 52 2 2 3 2 3 3 3" xfId="26628"/>
    <cellStyle name="Normal 52 2 2 3 2 3 4" xfId="36839"/>
    <cellStyle name="Normal 52 2 2 3 2 3 5" xfId="21615"/>
    <cellStyle name="Normal 52 2 2 3 2 4" xfId="13205"/>
    <cellStyle name="Normal 52 2 2 3 2 4 2" xfId="43527"/>
    <cellStyle name="Normal 52 2 2 3 2 4 3" xfId="28303"/>
    <cellStyle name="Normal 52 2 2 3 2 5" xfId="8184"/>
    <cellStyle name="Normal 52 2 2 3 2 5 2" xfId="38510"/>
    <cellStyle name="Normal 52 2 2 3 2 5 3" xfId="23286"/>
    <cellStyle name="Normal 52 2 2 3 2 6" xfId="33498"/>
    <cellStyle name="Normal 52 2 2 3 2 7" xfId="18273"/>
    <cellStyle name="Normal 52 2 2 3 3" xfId="3966"/>
    <cellStyle name="Normal 52 2 2 3 3 2" xfId="14040"/>
    <cellStyle name="Normal 52 2 2 3 3 2 2" xfId="44362"/>
    <cellStyle name="Normal 52 2 2 3 3 2 3" xfId="29138"/>
    <cellStyle name="Normal 52 2 2 3 3 3" xfId="9020"/>
    <cellStyle name="Normal 52 2 2 3 3 3 2" xfId="39345"/>
    <cellStyle name="Normal 52 2 2 3 3 3 3" xfId="24121"/>
    <cellStyle name="Normal 52 2 2 3 3 4" xfId="34332"/>
    <cellStyle name="Normal 52 2 2 3 3 5" xfId="19108"/>
    <cellStyle name="Normal 52 2 2 3 4" xfId="5659"/>
    <cellStyle name="Normal 52 2 2 3 4 2" xfId="15711"/>
    <cellStyle name="Normal 52 2 2 3 4 2 2" xfId="46033"/>
    <cellStyle name="Normal 52 2 2 3 4 2 3" xfId="30809"/>
    <cellStyle name="Normal 52 2 2 3 4 3" xfId="10691"/>
    <cellStyle name="Normal 52 2 2 3 4 3 2" xfId="41016"/>
    <cellStyle name="Normal 52 2 2 3 4 3 3" xfId="25792"/>
    <cellStyle name="Normal 52 2 2 3 4 4" xfId="36003"/>
    <cellStyle name="Normal 52 2 2 3 4 5" xfId="20779"/>
    <cellStyle name="Normal 52 2 2 3 5" xfId="12369"/>
    <cellStyle name="Normal 52 2 2 3 5 2" xfId="42691"/>
    <cellStyle name="Normal 52 2 2 3 5 3" xfId="27467"/>
    <cellStyle name="Normal 52 2 2 3 6" xfId="7348"/>
    <cellStyle name="Normal 52 2 2 3 6 2" xfId="37674"/>
    <cellStyle name="Normal 52 2 2 3 6 3" xfId="22450"/>
    <cellStyle name="Normal 52 2 2 3 7" xfId="32662"/>
    <cellStyle name="Normal 52 2 2 3 8" xfId="17437"/>
    <cellStyle name="Normal 52 2 2 4" xfId="2695"/>
    <cellStyle name="Normal 52 2 2 4 2" xfId="4385"/>
    <cellStyle name="Normal 52 2 2 4 2 2" xfId="14458"/>
    <cellStyle name="Normal 52 2 2 4 2 2 2" xfId="44780"/>
    <cellStyle name="Normal 52 2 2 4 2 2 3" xfId="29556"/>
    <cellStyle name="Normal 52 2 2 4 2 3" xfId="9438"/>
    <cellStyle name="Normal 52 2 2 4 2 3 2" xfId="39763"/>
    <cellStyle name="Normal 52 2 2 4 2 3 3" xfId="24539"/>
    <cellStyle name="Normal 52 2 2 4 2 4" xfId="34750"/>
    <cellStyle name="Normal 52 2 2 4 2 5" xfId="19526"/>
    <cellStyle name="Normal 52 2 2 4 3" xfId="6077"/>
    <cellStyle name="Normal 52 2 2 4 3 2" xfId="16129"/>
    <cellStyle name="Normal 52 2 2 4 3 2 2" xfId="46451"/>
    <cellStyle name="Normal 52 2 2 4 3 2 3" xfId="31227"/>
    <cellStyle name="Normal 52 2 2 4 3 3" xfId="11109"/>
    <cellStyle name="Normal 52 2 2 4 3 3 2" xfId="41434"/>
    <cellStyle name="Normal 52 2 2 4 3 3 3" xfId="26210"/>
    <cellStyle name="Normal 52 2 2 4 3 4" xfId="36421"/>
    <cellStyle name="Normal 52 2 2 4 3 5" xfId="21197"/>
    <cellStyle name="Normal 52 2 2 4 4" xfId="12787"/>
    <cellStyle name="Normal 52 2 2 4 4 2" xfId="43109"/>
    <cellStyle name="Normal 52 2 2 4 4 3" xfId="27885"/>
    <cellStyle name="Normal 52 2 2 4 5" xfId="7766"/>
    <cellStyle name="Normal 52 2 2 4 5 2" xfId="38092"/>
    <cellStyle name="Normal 52 2 2 4 5 3" xfId="22868"/>
    <cellStyle name="Normal 52 2 2 4 6" xfId="33080"/>
    <cellStyle name="Normal 52 2 2 4 7" xfId="17855"/>
    <cellStyle name="Normal 52 2 2 5" xfId="3548"/>
    <cellStyle name="Normal 52 2 2 5 2" xfId="13622"/>
    <cellStyle name="Normal 52 2 2 5 2 2" xfId="43944"/>
    <cellStyle name="Normal 52 2 2 5 2 3" xfId="28720"/>
    <cellStyle name="Normal 52 2 2 5 3" xfId="8602"/>
    <cellStyle name="Normal 52 2 2 5 3 2" xfId="38927"/>
    <cellStyle name="Normal 52 2 2 5 3 3" xfId="23703"/>
    <cellStyle name="Normal 52 2 2 5 4" xfId="33914"/>
    <cellStyle name="Normal 52 2 2 5 5" xfId="18690"/>
    <cellStyle name="Normal 52 2 2 6" xfId="5241"/>
    <cellStyle name="Normal 52 2 2 6 2" xfId="15293"/>
    <cellStyle name="Normal 52 2 2 6 2 2" xfId="45615"/>
    <cellStyle name="Normal 52 2 2 6 2 3" xfId="30391"/>
    <cellStyle name="Normal 52 2 2 6 3" xfId="10273"/>
    <cellStyle name="Normal 52 2 2 6 3 2" xfId="40598"/>
    <cellStyle name="Normal 52 2 2 6 3 3" xfId="25374"/>
    <cellStyle name="Normal 52 2 2 6 4" xfId="35585"/>
    <cellStyle name="Normal 52 2 2 6 5" xfId="20361"/>
    <cellStyle name="Normal 52 2 2 7" xfId="11951"/>
    <cellStyle name="Normal 52 2 2 7 2" xfId="42273"/>
    <cellStyle name="Normal 52 2 2 7 3" xfId="27049"/>
    <cellStyle name="Normal 52 2 2 8" xfId="6930"/>
    <cellStyle name="Normal 52 2 2 8 2" xfId="37256"/>
    <cellStyle name="Normal 52 2 2 8 3" xfId="22032"/>
    <cellStyle name="Normal 52 2 2 9" xfId="32244"/>
    <cellStyle name="Normal 52 2 3" xfId="1957"/>
    <cellStyle name="Normal 52 2 3 2" xfId="2378"/>
    <cellStyle name="Normal 52 2 3 2 2" xfId="3217"/>
    <cellStyle name="Normal 52 2 3 2 2 2" xfId="4907"/>
    <cellStyle name="Normal 52 2 3 2 2 2 2" xfId="14980"/>
    <cellStyle name="Normal 52 2 3 2 2 2 2 2" xfId="45302"/>
    <cellStyle name="Normal 52 2 3 2 2 2 2 3" xfId="30078"/>
    <cellStyle name="Normal 52 2 3 2 2 2 3" xfId="9960"/>
    <cellStyle name="Normal 52 2 3 2 2 2 3 2" xfId="40285"/>
    <cellStyle name="Normal 52 2 3 2 2 2 3 3" xfId="25061"/>
    <cellStyle name="Normal 52 2 3 2 2 2 4" xfId="35272"/>
    <cellStyle name="Normal 52 2 3 2 2 2 5" xfId="20048"/>
    <cellStyle name="Normal 52 2 3 2 2 3" xfId="6599"/>
    <cellStyle name="Normal 52 2 3 2 2 3 2" xfId="16651"/>
    <cellStyle name="Normal 52 2 3 2 2 3 2 2" xfId="46973"/>
    <cellStyle name="Normal 52 2 3 2 2 3 2 3" xfId="31749"/>
    <cellStyle name="Normal 52 2 3 2 2 3 3" xfId="11631"/>
    <cellStyle name="Normal 52 2 3 2 2 3 3 2" xfId="41956"/>
    <cellStyle name="Normal 52 2 3 2 2 3 3 3" xfId="26732"/>
    <cellStyle name="Normal 52 2 3 2 2 3 4" xfId="36943"/>
    <cellStyle name="Normal 52 2 3 2 2 3 5" xfId="21719"/>
    <cellStyle name="Normal 52 2 3 2 2 4" xfId="13309"/>
    <cellStyle name="Normal 52 2 3 2 2 4 2" xfId="43631"/>
    <cellStyle name="Normal 52 2 3 2 2 4 3" xfId="28407"/>
    <cellStyle name="Normal 52 2 3 2 2 5" xfId="8288"/>
    <cellStyle name="Normal 52 2 3 2 2 5 2" xfId="38614"/>
    <cellStyle name="Normal 52 2 3 2 2 5 3" xfId="23390"/>
    <cellStyle name="Normal 52 2 3 2 2 6" xfId="33602"/>
    <cellStyle name="Normal 52 2 3 2 2 7" xfId="18377"/>
    <cellStyle name="Normal 52 2 3 2 3" xfId="4070"/>
    <cellStyle name="Normal 52 2 3 2 3 2" xfId="14144"/>
    <cellStyle name="Normal 52 2 3 2 3 2 2" xfId="44466"/>
    <cellStyle name="Normal 52 2 3 2 3 2 3" xfId="29242"/>
    <cellStyle name="Normal 52 2 3 2 3 3" xfId="9124"/>
    <cellStyle name="Normal 52 2 3 2 3 3 2" xfId="39449"/>
    <cellStyle name="Normal 52 2 3 2 3 3 3" xfId="24225"/>
    <cellStyle name="Normal 52 2 3 2 3 4" xfId="34436"/>
    <cellStyle name="Normal 52 2 3 2 3 5" xfId="19212"/>
    <cellStyle name="Normal 52 2 3 2 4" xfId="5763"/>
    <cellStyle name="Normal 52 2 3 2 4 2" xfId="15815"/>
    <cellStyle name="Normal 52 2 3 2 4 2 2" xfId="46137"/>
    <cellStyle name="Normal 52 2 3 2 4 2 3" xfId="30913"/>
    <cellStyle name="Normal 52 2 3 2 4 3" xfId="10795"/>
    <cellStyle name="Normal 52 2 3 2 4 3 2" xfId="41120"/>
    <cellStyle name="Normal 52 2 3 2 4 3 3" xfId="25896"/>
    <cellStyle name="Normal 52 2 3 2 4 4" xfId="36107"/>
    <cellStyle name="Normal 52 2 3 2 4 5" xfId="20883"/>
    <cellStyle name="Normal 52 2 3 2 5" xfId="12473"/>
    <cellStyle name="Normal 52 2 3 2 5 2" xfId="42795"/>
    <cellStyle name="Normal 52 2 3 2 5 3" xfId="27571"/>
    <cellStyle name="Normal 52 2 3 2 6" xfId="7452"/>
    <cellStyle name="Normal 52 2 3 2 6 2" xfId="37778"/>
    <cellStyle name="Normal 52 2 3 2 6 3" xfId="22554"/>
    <cellStyle name="Normal 52 2 3 2 7" xfId="32766"/>
    <cellStyle name="Normal 52 2 3 2 8" xfId="17541"/>
    <cellStyle name="Normal 52 2 3 3" xfId="2799"/>
    <cellStyle name="Normal 52 2 3 3 2" xfId="4489"/>
    <cellStyle name="Normal 52 2 3 3 2 2" xfId="14562"/>
    <cellStyle name="Normal 52 2 3 3 2 2 2" xfId="44884"/>
    <cellStyle name="Normal 52 2 3 3 2 2 3" xfId="29660"/>
    <cellStyle name="Normal 52 2 3 3 2 3" xfId="9542"/>
    <cellStyle name="Normal 52 2 3 3 2 3 2" xfId="39867"/>
    <cellStyle name="Normal 52 2 3 3 2 3 3" xfId="24643"/>
    <cellStyle name="Normal 52 2 3 3 2 4" xfId="34854"/>
    <cellStyle name="Normal 52 2 3 3 2 5" xfId="19630"/>
    <cellStyle name="Normal 52 2 3 3 3" xfId="6181"/>
    <cellStyle name="Normal 52 2 3 3 3 2" xfId="16233"/>
    <cellStyle name="Normal 52 2 3 3 3 2 2" xfId="46555"/>
    <cellStyle name="Normal 52 2 3 3 3 2 3" xfId="31331"/>
    <cellStyle name="Normal 52 2 3 3 3 3" xfId="11213"/>
    <cellStyle name="Normal 52 2 3 3 3 3 2" xfId="41538"/>
    <cellStyle name="Normal 52 2 3 3 3 3 3" xfId="26314"/>
    <cellStyle name="Normal 52 2 3 3 3 4" xfId="36525"/>
    <cellStyle name="Normal 52 2 3 3 3 5" xfId="21301"/>
    <cellStyle name="Normal 52 2 3 3 4" xfId="12891"/>
    <cellStyle name="Normal 52 2 3 3 4 2" xfId="43213"/>
    <cellStyle name="Normal 52 2 3 3 4 3" xfId="27989"/>
    <cellStyle name="Normal 52 2 3 3 5" xfId="7870"/>
    <cellStyle name="Normal 52 2 3 3 5 2" xfId="38196"/>
    <cellStyle name="Normal 52 2 3 3 5 3" xfId="22972"/>
    <cellStyle name="Normal 52 2 3 3 6" xfId="33184"/>
    <cellStyle name="Normal 52 2 3 3 7" xfId="17959"/>
    <cellStyle name="Normal 52 2 3 4" xfId="3652"/>
    <cellStyle name="Normal 52 2 3 4 2" xfId="13726"/>
    <cellStyle name="Normal 52 2 3 4 2 2" xfId="44048"/>
    <cellStyle name="Normal 52 2 3 4 2 3" xfId="28824"/>
    <cellStyle name="Normal 52 2 3 4 3" xfId="8706"/>
    <cellStyle name="Normal 52 2 3 4 3 2" xfId="39031"/>
    <cellStyle name="Normal 52 2 3 4 3 3" xfId="23807"/>
    <cellStyle name="Normal 52 2 3 4 4" xfId="34018"/>
    <cellStyle name="Normal 52 2 3 4 5" xfId="18794"/>
    <cellStyle name="Normal 52 2 3 5" xfId="5345"/>
    <cellStyle name="Normal 52 2 3 5 2" xfId="15397"/>
    <cellStyle name="Normal 52 2 3 5 2 2" xfId="45719"/>
    <cellStyle name="Normal 52 2 3 5 2 3" xfId="30495"/>
    <cellStyle name="Normal 52 2 3 5 3" xfId="10377"/>
    <cellStyle name="Normal 52 2 3 5 3 2" xfId="40702"/>
    <cellStyle name="Normal 52 2 3 5 3 3" xfId="25478"/>
    <cellStyle name="Normal 52 2 3 5 4" xfId="35689"/>
    <cellStyle name="Normal 52 2 3 5 5" xfId="20465"/>
    <cellStyle name="Normal 52 2 3 6" xfId="12055"/>
    <cellStyle name="Normal 52 2 3 6 2" xfId="42377"/>
    <cellStyle name="Normal 52 2 3 6 3" xfId="27153"/>
    <cellStyle name="Normal 52 2 3 7" xfId="7034"/>
    <cellStyle name="Normal 52 2 3 7 2" xfId="37360"/>
    <cellStyle name="Normal 52 2 3 7 3" xfId="22136"/>
    <cellStyle name="Normal 52 2 3 8" xfId="32348"/>
    <cellStyle name="Normal 52 2 3 9" xfId="17123"/>
    <cellStyle name="Normal 52 2 4" xfId="2170"/>
    <cellStyle name="Normal 52 2 4 2" xfId="3009"/>
    <cellStyle name="Normal 52 2 4 2 2" xfId="4699"/>
    <cellStyle name="Normal 52 2 4 2 2 2" xfId="14772"/>
    <cellStyle name="Normal 52 2 4 2 2 2 2" xfId="45094"/>
    <cellStyle name="Normal 52 2 4 2 2 2 3" xfId="29870"/>
    <cellStyle name="Normal 52 2 4 2 2 3" xfId="9752"/>
    <cellStyle name="Normal 52 2 4 2 2 3 2" xfId="40077"/>
    <cellStyle name="Normal 52 2 4 2 2 3 3" xfId="24853"/>
    <cellStyle name="Normal 52 2 4 2 2 4" xfId="35064"/>
    <cellStyle name="Normal 52 2 4 2 2 5" xfId="19840"/>
    <cellStyle name="Normal 52 2 4 2 3" xfId="6391"/>
    <cellStyle name="Normal 52 2 4 2 3 2" xfId="16443"/>
    <cellStyle name="Normal 52 2 4 2 3 2 2" xfId="46765"/>
    <cellStyle name="Normal 52 2 4 2 3 2 3" xfId="31541"/>
    <cellStyle name="Normal 52 2 4 2 3 3" xfId="11423"/>
    <cellStyle name="Normal 52 2 4 2 3 3 2" xfId="41748"/>
    <cellStyle name="Normal 52 2 4 2 3 3 3" xfId="26524"/>
    <cellStyle name="Normal 52 2 4 2 3 4" xfId="36735"/>
    <cellStyle name="Normal 52 2 4 2 3 5" xfId="21511"/>
    <cellStyle name="Normal 52 2 4 2 4" xfId="13101"/>
    <cellStyle name="Normal 52 2 4 2 4 2" xfId="43423"/>
    <cellStyle name="Normal 52 2 4 2 4 3" xfId="28199"/>
    <cellStyle name="Normal 52 2 4 2 5" xfId="8080"/>
    <cellStyle name="Normal 52 2 4 2 5 2" xfId="38406"/>
    <cellStyle name="Normal 52 2 4 2 5 3" xfId="23182"/>
    <cellStyle name="Normal 52 2 4 2 6" xfId="33394"/>
    <cellStyle name="Normal 52 2 4 2 7" xfId="18169"/>
    <cellStyle name="Normal 52 2 4 3" xfId="3862"/>
    <cellStyle name="Normal 52 2 4 3 2" xfId="13936"/>
    <cellStyle name="Normal 52 2 4 3 2 2" xfId="44258"/>
    <cellStyle name="Normal 52 2 4 3 2 3" xfId="29034"/>
    <cellStyle name="Normal 52 2 4 3 3" xfId="8916"/>
    <cellStyle name="Normal 52 2 4 3 3 2" xfId="39241"/>
    <cellStyle name="Normal 52 2 4 3 3 3" xfId="24017"/>
    <cellStyle name="Normal 52 2 4 3 4" xfId="34228"/>
    <cellStyle name="Normal 52 2 4 3 5" xfId="19004"/>
    <cellStyle name="Normal 52 2 4 4" xfId="5555"/>
    <cellStyle name="Normal 52 2 4 4 2" xfId="15607"/>
    <cellStyle name="Normal 52 2 4 4 2 2" xfId="45929"/>
    <cellStyle name="Normal 52 2 4 4 2 3" xfId="30705"/>
    <cellStyle name="Normal 52 2 4 4 3" xfId="10587"/>
    <cellStyle name="Normal 52 2 4 4 3 2" xfId="40912"/>
    <cellStyle name="Normal 52 2 4 4 3 3" xfId="25688"/>
    <cellStyle name="Normal 52 2 4 4 4" xfId="35899"/>
    <cellStyle name="Normal 52 2 4 4 5" xfId="20675"/>
    <cellStyle name="Normal 52 2 4 5" xfId="12265"/>
    <cellStyle name="Normal 52 2 4 5 2" xfId="42587"/>
    <cellStyle name="Normal 52 2 4 5 3" xfId="27363"/>
    <cellStyle name="Normal 52 2 4 6" xfId="7244"/>
    <cellStyle name="Normal 52 2 4 6 2" xfId="37570"/>
    <cellStyle name="Normal 52 2 4 6 3" xfId="22346"/>
    <cellStyle name="Normal 52 2 4 7" xfId="32558"/>
    <cellStyle name="Normal 52 2 4 8" xfId="17333"/>
    <cellStyle name="Normal 52 2 5" xfId="2591"/>
    <cellStyle name="Normal 52 2 5 2" xfId="4281"/>
    <cellStyle name="Normal 52 2 5 2 2" xfId="14354"/>
    <cellStyle name="Normal 52 2 5 2 2 2" xfId="44676"/>
    <cellStyle name="Normal 52 2 5 2 2 3" xfId="29452"/>
    <cellStyle name="Normal 52 2 5 2 3" xfId="9334"/>
    <cellStyle name="Normal 52 2 5 2 3 2" xfId="39659"/>
    <cellStyle name="Normal 52 2 5 2 3 3" xfId="24435"/>
    <cellStyle name="Normal 52 2 5 2 4" xfId="34646"/>
    <cellStyle name="Normal 52 2 5 2 5" xfId="19422"/>
    <cellStyle name="Normal 52 2 5 3" xfId="5973"/>
    <cellStyle name="Normal 52 2 5 3 2" xfId="16025"/>
    <cellStyle name="Normal 52 2 5 3 2 2" xfId="46347"/>
    <cellStyle name="Normal 52 2 5 3 2 3" xfId="31123"/>
    <cellStyle name="Normal 52 2 5 3 3" xfId="11005"/>
    <cellStyle name="Normal 52 2 5 3 3 2" xfId="41330"/>
    <cellStyle name="Normal 52 2 5 3 3 3" xfId="26106"/>
    <cellStyle name="Normal 52 2 5 3 4" xfId="36317"/>
    <cellStyle name="Normal 52 2 5 3 5" xfId="21093"/>
    <cellStyle name="Normal 52 2 5 4" xfId="12683"/>
    <cellStyle name="Normal 52 2 5 4 2" xfId="43005"/>
    <cellStyle name="Normal 52 2 5 4 3" xfId="27781"/>
    <cellStyle name="Normal 52 2 5 5" xfId="7662"/>
    <cellStyle name="Normal 52 2 5 5 2" xfId="37988"/>
    <cellStyle name="Normal 52 2 5 5 3" xfId="22764"/>
    <cellStyle name="Normal 52 2 5 6" xfId="32976"/>
    <cellStyle name="Normal 52 2 5 7" xfId="17751"/>
    <cellStyle name="Normal 52 2 6" xfId="3444"/>
    <cellStyle name="Normal 52 2 6 2" xfId="13518"/>
    <cellStyle name="Normal 52 2 6 2 2" xfId="43840"/>
    <cellStyle name="Normal 52 2 6 2 3" xfId="28616"/>
    <cellStyle name="Normal 52 2 6 3" xfId="8498"/>
    <cellStyle name="Normal 52 2 6 3 2" xfId="38823"/>
    <cellStyle name="Normal 52 2 6 3 3" xfId="23599"/>
    <cellStyle name="Normal 52 2 6 4" xfId="33810"/>
    <cellStyle name="Normal 52 2 6 5" xfId="18586"/>
    <cellStyle name="Normal 52 2 7" xfId="5137"/>
    <cellStyle name="Normal 52 2 7 2" xfId="15189"/>
    <cellStyle name="Normal 52 2 7 2 2" xfId="45511"/>
    <cellStyle name="Normal 52 2 7 2 3" xfId="30287"/>
    <cellStyle name="Normal 52 2 7 3" xfId="10169"/>
    <cellStyle name="Normal 52 2 7 3 2" xfId="40494"/>
    <cellStyle name="Normal 52 2 7 3 3" xfId="25270"/>
    <cellStyle name="Normal 52 2 7 4" xfId="35481"/>
    <cellStyle name="Normal 52 2 7 5" xfId="20257"/>
    <cellStyle name="Normal 52 2 8" xfId="11847"/>
    <cellStyle name="Normal 52 2 8 2" xfId="42169"/>
    <cellStyle name="Normal 52 2 8 3" xfId="26945"/>
    <cellStyle name="Normal 52 2 9" xfId="6826"/>
    <cellStyle name="Normal 52 2 9 2" xfId="37152"/>
    <cellStyle name="Normal 52 2 9 3" xfId="21928"/>
    <cellStyle name="Normal 52 3" xfId="1790"/>
    <cellStyle name="Normal 52 3 10" xfId="16967"/>
    <cellStyle name="Normal 52 3 2" xfId="2009"/>
    <cellStyle name="Normal 52 3 2 2" xfId="2430"/>
    <cellStyle name="Normal 52 3 2 2 2" xfId="3269"/>
    <cellStyle name="Normal 52 3 2 2 2 2" xfId="4959"/>
    <cellStyle name="Normal 52 3 2 2 2 2 2" xfId="15032"/>
    <cellStyle name="Normal 52 3 2 2 2 2 2 2" xfId="45354"/>
    <cellStyle name="Normal 52 3 2 2 2 2 2 3" xfId="30130"/>
    <cellStyle name="Normal 52 3 2 2 2 2 3" xfId="10012"/>
    <cellStyle name="Normal 52 3 2 2 2 2 3 2" xfId="40337"/>
    <cellStyle name="Normal 52 3 2 2 2 2 3 3" xfId="25113"/>
    <cellStyle name="Normal 52 3 2 2 2 2 4" xfId="35324"/>
    <cellStyle name="Normal 52 3 2 2 2 2 5" xfId="20100"/>
    <cellStyle name="Normal 52 3 2 2 2 3" xfId="6651"/>
    <cellStyle name="Normal 52 3 2 2 2 3 2" xfId="16703"/>
    <cellStyle name="Normal 52 3 2 2 2 3 2 2" xfId="47025"/>
    <cellStyle name="Normal 52 3 2 2 2 3 2 3" xfId="31801"/>
    <cellStyle name="Normal 52 3 2 2 2 3 3" xfId="11683"/>
    <cellStyle name="Normal 52 3 2 2 2 3 3 2" xfId="42008"/>
    <cellStyle name="Normal 52 3 2 2 2 3 3 3" xfId="26784"/>
    <cellStyle name="Normal 52 3 2 2 2 3 4" xfId="36995"/>
    <cellStyle name="Normal 52 3 2 2 2 3 5" xfId="21771"/>
    <cellStyle name="Normal 52 3 2 2 2 4" xfId="13361"/>
    <cellStyle name="Normal 52 3 2 2 2 4 2" xfId="43683"/>
    <cellStyle name="Normal 52 3 2 2 2 4 3" xfId="28459"/>
    <cellStyle name="Normal 52 3 2 2 2 5" xfId="8340"/>
    <cellStyle name="Normal 52 3 2 2 2 5 2" xfId="38666"/>
    <cellStyle name="Normal 52 3 2 2 2 5 3" xfId="23442"/>
    <cellStyle name="Normal 52 3 2 2 2 6" xfId="33654"/>
    <cellStyle name="Normal 52 3 2 2 2 7" xfId="18429"/>
    <cellStyle name="Normal 52 3 2 2 3" xfId="4122"/>
    <cellStyle name="Normal 52 3 2 2 3 2" xfId="14196"/>
    <cellStyle name="Normal 52 3 2 2 3 2 2" xfId="44518"/>
    <cellStyle name="Normal 52 3 2 2 3 2 3" xfId="29294"/>
    <cellStyle name="Normal 52 3 2 2 3 3" xfId="9176"/>
    <cellStyle name="Normal 52 3 2 2 3 3 2" xfId="39501"/>
    <cellStyle name="Normal 52 3 2 2 3 3 3" xfId="24277"/>
    <cellStyle name="Normal 52 3 2 2 3 4" xfId="34488"/>
    <cellStyle name="Normal 52 3 2 2 3 5" xfId="19264"/>
    <cellStyle name="Normal 52 3 2 2 4" xfId="5815"/>
    <cellStyle name="Normal 52 3 2 2 4 2" xfId="15867"/>
    <cellStyle name="Normal 52 3 2 2 4 2 2" xfId="46189"/>
    <cellStyle name="Normal 52 3 2 2 4 2 3" xfId="30965"/>
    <cellStyle name="Normal 52 3 2 2 4 3" xfId="10847"/>
    <cellStyle name="Normal 52 3 2 2 4 3 2" xfId="41172"/>
    <cellStyle name="Normal 52 3 2 2 4 3 3" xfId="25948"/>
    <cellStyle name="Normal 52 3 2 2 4 4" xfId="36159"/>
    <cellStyle name="Normal 52 3 2 2 4 5" xfId="20935"/>
    <cellStyle name="Normal 52 3 2 2 5" xfId="12525"/>
    <cellStyle name="Normal 52 3 2 2 5 2" xfId="42847"/>
    <cellStyle name="Normal 52 3 2 2 5 3" xfId="27623"/>
    <cellStyle name="Normal 52 3 2 2 6" xfId="7504"/>
    <cellStyle name="Normal 52 3 2 2 6 2" xfId="37830"/>
    <cellStyle name="Normal 52 3 2 2 6 3" xfId="22606"/>
    <cellStyle name="Normal 52 3 2 2 7" xfId="32818"/>
    <cellStyle name="Normal 52 3 2 2 8" xfId="17593"/>
    <cellStyle name="Normal 52 3 2 3" xfId="2851"/>
    <cellStyle name="Normal 52 3 2 3 2" xfId="4541"/>
    <cellStyle name="Normal 52 3 2 3 2 2" xfId="14614"/>
    <cellStyle name="Normal 52 3 2 3 2 2 2" xfId="44936"/>
    <cellStyle name="Normal 52 3 2 3 2 2 3" xfId="29712"/>
    <cellStyle name="Normal 52 3 2 3 2 3" xfId="9594"/>
    <cellStyle name="Normal 52 3 2 3 2 3 2" xfId="39919"/>
    <cellStyle name="Normal 52 3 2 3 2 3 3" xfId="24695"/>
    <cellStyle name="Normal 52 3 2 3 2 4" xfId="34906"/>
    <cellStyle name="Normal 52 3 2 3 2 5" xfId="19682"/>
    <cellStyle name="Normal 52 3 2 3 3" xfId="6233"/>
    <cellStyle name="Normal 52 3 2 3 3 2" xfId="16285"/>
    <cellStyle name="Normal 52 3 2 3 3 2 2" xfId="46607"/>
    <cellStyle name="Normal 52 3 2 3 3 2 3" xfId="31383"/>
    <cellStyle name="Normal 52 3 2 3 3 3" xfId="11265"/>
    <cellStyle name="Normal 52 3 2 3 3 3 2" xfId="41590"/>
    <cellStyle name="Normal 52 3 2 3 3 3 3" xfId="26366"/>
    <cellStyle name="Normal 52 3 2 3 3 4" xfId="36577"/>
    <cellStyle name="Normal 52 3 2 3 3 5" xfId="21353"/>
    <cellStyle name="Normal 52 3 2 3 4" xfId="12943"/>
    <cellStyle name="Normal 52 3 2 3 4 2" xfId="43265"/>
    <cellStyle name="Normal 52 3 2 3 4 3" xfId="28041"/>
    <cellStyle name="Normal 52 3 2 3 5" xfId="7922"/>
    <cellStyle name="Normal 52 3 2 3 5 2" xfId="38248"/>
    <cellStyle name="Normal 52 3 2 3 5 3" xfId="23024"/>
    <cellStyle name="Normal 52 3 2 3 6" xfId="33236"/>
    <cellStyle name="Normal 52 3 2 3 7" xfId="18011"/>
    <cellStyle name="Normal 52 3 2 4" xfId="3704"/>
    <cellStyle name="Normal 52 3 2 4 2" xfId="13778"/>
    <cellStyle name="Normal 52 3 2 4 2 2" xfId="44100"/>
    <cellStyle name="Normal 52 3 2 4 2 3" xfId="28876"/>
    <cellStyle name="Normal 52 3 2 4 3" xfId="8758"/>
    <cellStyle name="Normal 52 3 2 4 3 2" xfId="39083"/>
    <cellStyle name="Normal 52 3 2 4 3 3" xfId="23859"/>
    <cellStyle name="Normal 52 3 2 4 4" xfId="34070"/>
    <cellStyle name="Normal 52 3 2 4 5" xfId="18846"/>
    <cellStyle name="Normal 52 3 2 5" xfId="5397"/>
    <cellStyle name="Normal 52 3 2 5 2" xfId="15449"/>
    <cellStyle name="Normal 52 3 2 5 2 2" xfId="45771"/>
    <cellStyle name="Normal 52 3 2 5 2 3" xfId="30547"/>
    <cellStyle name="Normal 52 3 2 5 3" xfId="10429"/>
    <cellStyle name="Normal 52 3 2 5 3 2" xfId="40754"/>
    <cellStyle name="Normal 52 3 2 5 3 3" xfId="25530"/>
    <cellStyle name="Normal 52 3 2 5 4" xfId="35741"/>
    <cellStyle name="Normal 52 3 2 5 5" xfId="20517"/>
    <cellStyle name="Normal 52 3 2 6" xfId="12107"/>
    <cellStyle name="Normal 52 3 2 6 2" xfId="42429"/>
    <cellStyle name="Normal 52 3 2 6 3" xfId="27205"/>
    <cellStyle name="Normal 52 3 2 7" xfId="7086"/>
    <cellStyle name="Normal 52 3 2 7 2" xfId="37412"/>
    <cellStyle name="Normal 52 3 2 7 3" xfId="22188"/>
    <cellStyle name="Normal 52 3 2 8" xfId="32400"/>
    <cellStyle name="Normal 52 3 2 9" xfId="17175"/>
    <cellStyle name="Normal 52 3 3" xfId="2222"/>
    <cellStyle name="Normal 52 3 3 2" xfId="3061"/>
    <cellStyle name="Normal 52 3 3 2 2" xfId="4751"/>
    <cellStyle name="Normal 52 3 3 2 2 2" xfId="14824"/>
    <cellStyle name="Normal 52 3 3 2 2 2 2" xfId="45146"/>
    <cellStyle name="Normal 52 3 3 2 2 2 3" xfId="29922"/>
    <cellStyle name="Normal 52 3 3 2 2 3" xfId="9804"/>
    <cellStyle name="Normal 52 3 3 2 2 3 2" xfId="40129"/>
    <cellStyle name="Normal 52 3 3 2 2 3 3" xfId="24905"/>
    <cellStyle name="Normal 52 3 3 2 2 4" xfId="35116"/>
    <cellStyle name="Normal 52 3 3 2 2 5" xfId="19892"/>
    <cellStyle name="Normal 52 3 3 2 3" xfId="6443"/>
    <cellStyle name="Normal 52 3 3 2 3 2" xfId="16495"/>
    <cellStyle name="Normal 52 3 3 2 3 2 2" xfId="46817"/>
    <cellStyle name="Normal 52 3 3 2 3 2 3" xfId="31593"/>
    <cellStyle name="Normal 52 3 3 2 3 3" xfId="11475"/>
    <cellStyle name="Normal 52 3 3 2 3 3 2" xfId="41800"/>
    <cellStyle name="Normal 52 3 3 2 3 3 3" xfId="26576"/>
    <cellStyle name="Normal 52 3 3 2 3 4" xfId="36787"/>
    <cellStyle name="Normal 52 3 3 2 3 5" xfId="21563"/>
    <cellStyle name="Normal 52 3 3 2 4" xfId="13153"/>
    <cellStyle name="Normal 52 3 3 2 4 2" xfId="43475"/>
    <cellStyle name="Normal 52 3 3 2 4 3" xfId="28251"/>
    <cellStyle name="Normal 52 3 3 2 5" xfId="8132"/>
    <cellStyle name="Normal 52 3 3 2 5 2" xfId="38458"/>
    <cellStyle name="Normal 52 3 3 2 5 3" xfId="23234"/>
    <cellStyle name="Normal 52 3 3 2 6" xfId="33446"/>
    <cellStyle name="Normal 52 3 3 2 7" xfId="18221"/>
    <cellStyle name="Normal 52 3 3 3" xfId="3914"/>
    <cellStyle name="Normal 52 3 3 3 2" xfId="13988"/>
    <cellStyle name="Normal 52 3 3 3 2 2" xfId="44310"/>
    <cellStyle name="Normal 52 3 3 3 2 3" xfId="29086"/>
    <cellStyle name="Normal 52 3 3 3 3" xfId="8968"/>
    <cellStyle name="Normal 52 3 3 3 3 2" xfId="39293"/>
    <cellStyle name="Normal 52 3 3 3 3 3" xfId="24069"/>
    <cellStyle name="Normal 52 3 3 3 4" xfId="34280"/>
    <cellStyle name="Normal 52 3 3 3 5" xfId="19056"/>
    <cellStyle name="Normal 52 3 3 4" xfId="5607"/>
    <cellStyle name="Normal 52 3 3 4 2" xfId="15659"/>
    <cellStyle name="Normal 52 3 3 4 2 2" xfId="45981"/>
    <cellStyle name="Normal 52 3 3 4 2 3" xfId="30757"/>
    <cellStyle name="Normal 52 3 3 4 3" xfId="10639"/>
    <cellStyle name="Normal 52 3 3 4 3 2" xfId="40964"/>
    <cellStyle name="Normal 52 3 3 4 3 3" xfId="25740"/>
    <cellStyle name="Normal 52 3 3 4 4" xfId="35951"/>
    <cellStyle name="Normal 52 3 3 4 5" xfId="20727"/>
    <cellStyle name="Normal 52 3 3 5" xfId="12317"/>
    <cellStyle name="Normal 52 3 3 5 2" xfId="42639"/>
    <cellStyle name="Normal 52 3 3 5 3" xfId="27415"/>
    <cellStyle name="Normal 52 3 3 6" xfId="7296"/>
    <cellStyle name="Normal 52 3 3 6 2" xfId="37622"/>
    <cellStyle name="Normal 52 3 3 6 3" xfId="22398"/>
    <cellStyle name="Normal 52 3 3 7" xfId="32610"/>
    <cellStyle name="Normal 52 3 3 8" xfId="17385"/>
    <cellStyle name="Normal 52 3 4" xfId="2643"/>
    <cellStyle name="Normal 52 3 4 2" xfId="4333"/>
    <cellStyle name="Normal 52 3 4 2 2" xfId="14406"/>
    <cellStyle name="Normal 52 3 4 2 2 2" xfId="44728"/>
    <cellStyle name="Normal 52 3 4 2 2 3" xfId="29504"/>
    <cellStyle name="Normal 52 3 4 2 3" xfId="9386"/>
    <cellStyle name="Normal 52 3 4 2 3 2" xfId="39711"/>
    <cellStyle name="Normal 52 3 4 2 3 3" xfId="24487"/>
    <cellStyle name="Normal 52 3 4 2 4" xfId="34698"/>
    <cellStyle name="Normal 52 3 4 2 5" xfId="19474"/>
    <cellStyle name="Normal 52 3 4 3" xfId="6025"/>
    <cellStyle name="Normal 52 3 4 3 2" xfId="16077"/>
    <cellStyle name="Normal 52 3 4 3 2 2" xfId="46399"/>
    <cellStyle name="Normal 52 3 4 3 2 3" xfId="31175"/>
    <cellStyle name="Normal 52 3 4 3 3" xfId="11057"/>
    <cellStyle name="Normal 52 3 4 3 3 2" xfId="41382"/>
    <cellStyle name="Normal 52 3 4 3 3 3" xfId="26158"/>
    <cellStyle name="Normal 52 3 4 3 4" xfId="36369"/>
    <cellStyle name="Normal 52 3 4 3 5" xfId="21145"/>
    <cellStyle name="Normal 52 3 4 4" xfId="12735"/>
    <cellStyle name="Normal 52 3 4 4 2" xfId="43057"/>
    <cellStyle name="Normal 52 3 4 4 3" xfId="27833"/>
    <cellStyle name="Normal 52 3 4 5" xfId="7714"/>
    <cellStyle name="Normal 52 3 4 5 2" xfId="38040"/>
    <cellStyle name="Normal 52 3 4 5 3" xfId="22816"/>
    <cellStyle name="Normal 52 3 4 6" xfId="33028"/>
    <cellStyle name="Normal 52 3 4 7" xfId="17803"/>
    <cellStyle name="Normal 52 3 5" xfId="3496"/>
    <cellStyle name="Normal 52 3 5 2" xfId="13570"/>
    <cellStyle name="Normal 52 3 5 2 2" xfId="43892"/>
    <cellStyle name="Normal 52 3 5 2 3" xfId="28668"/>
    <cellStyle name="Normal 52 3 5 3" xfId="8550"/>
    <cellStyle name="Normal 52 3 5 3 2" xfId="38875"/>
    <cellStyle name="Normal 52 3 5 3 3" xfId="23651"/>
    <cellStyle name="Normal 52 3 5 4" xfId="33862"/>
    <cellStyle name="Normal 52 3 5 5" xfId="18638"/>
    <cellStyle name="Normal 52 3 6" xfId="5189"/>
    <cellStyle name="Normal 52 3 6 2" xfId="15241"/>
    <cellStyle name="Normal 52 3 6 2 2" xfId="45563"/>
    <cellStyle name="Normal 52 3 6 2 3" xfId="30339"/>
    <cellStyle name="Normal 52 3 6 3" xfId="10221"/>
    <cellStyle name="Normal 52 3 6 3 2" xfId="40546"/>
    <cellStyle name="Normal 52 3 6 3 3" xfId="25322"/>
    <cellStyle name="Normal 52 3 6 4" xfId="35533"/>
    <cellStyle name="Normal 52 3 6 5" xfId="20309"/>
    <cellStyle name="Normal 52 3 7" xfId="11899"/>
    <cellStyle name="Normal 52 3 7 2" xfId="42221"/>
    <cellStyle name="Normal 52 3 7 3" xfId="26997"/>
    <cellStyle name="Normal 52 3 8" xfId="6878"/>
    <cellStyle name="Normal 52 3 8 2" xfId="37204"/>
    <cellStyle name="Normal 52 3 8 3" xfId="21980"/>
    <cellStyle name="Normal 52 3 9" xfId="32193"/>
    <cellStyle name="Normal 52 4" xfId="1903"/>
    <cellStyle name="Normal 52 4 2" xfId="2326"/>
    <cellStyle name="Normal 52 4 2 2" xfId="3165"/>
    <cellStyle name="Normal 52 4 2 2 2" xfId="4855"/>
    <cellStyle name="Normal 52 4 2 2 2 2" xfId="14928"/>
    <cellStyle name="Normal 52 4 2 2 2 2 2" xfId="45250"/>
    <cellStyle name="Normal 52 4 2 2 2 2 3" xfId="30026"/>
    <cellStyle name="Normal 52 4 2 2 2 3" xfId="9908"/>
    <cellStyle name="Normal 52 4 2 2 2 3 2" xfId="40233"/>
    <cellStyle name="Normal 52 4 2 2 2 3 3" xfId="25009"/>
    <cellStyle name="Normal 52 4 2 2 2 4" xfId="35220"/>
    <cellStyle name="Normal 52 4 2 2 2 5" xfId="19996"/>
    <cellStyle name="Normal 52 4 2 2 3" xfId="6547"/>
    <cellStyle name="Normal 52 4 2 2 3 2" xfId="16599"/>
    <cellStyle name="Normal 52 4 2 2 3 2 2" xfId="46921"/>
    <cellStyle name="Normal 52 4 2 2 3 2 3" xfId="31697"/>
    <cellStyle name="Normal 52 4 2 2 3 3" xfId="11579"/>
    <cellStyle name="Normal 52 4 2 2 3 3 2" xfId="41904"/>
    <cellStyle name="Normal 52 4 2 2 3 3 3" xfId="26680"/>
    <cellStyle name="Normal 52 4 2 2 3 4" xfId="36891"/>
    <cellStyle name="Normal 52 4 2 2 3 5" xfId="21667"/>
    <cellStyle name="Normal 52 4 2 2 4" xfId="13257"/>
    <cellStyle name="Normal 52 4 2 2 4 2" xfId="43579"/>
    <cellStyle name="Normal 52 4 2 2 4 3" xfId="28355"/>
    <cellStyle name="Normal 52 4 2 2 5" xfId="8236"/>
    <cellStyle name="Normal 52 4 2 2 5 2" xfId="38562"/>
    <cellStyle name="Normal 52 4 2 2 5 3" xfId="23338"/>
    <cellStyle name="Normal 52 4 2 2 6" xfId="33550"/>
    <cellStyle name="Normal 52 4 2 2 7" xfId="18325"/>
    <cellStyle name="Normal 52 4 2 3" xfId="4018"/>
    <cellStyle name="Normal 52 4 2 3 2" xfId="14092"/>
    <cellStyle name="Normal 52 4 2 3 2 2" xfId="44414"/>
    <cellStyle name="Normal 52 4 2 3 2 3" xfId="29190"/>
    <cellStyle name="Normal 52 4 2 3 3" xfId="9072"/>
    <cellStyle name="Normal 52 4 2 3 3 2" xfId="39397"/>
    <cellStyle name="Normal 52 4 2 3 3 3" xfId="24173"/>
    <cellStyle name="Normal 52 4 2 3 4" xfId="34384"/>
    <cellStyle name="Normal 52 4 2 3 5" xfId="19160"/>
    <cellStyle name="Normal 52 4 2 4" xfId="5711"/>
    <cellStyle name="Normal 52 4 2 4 2" xfId="15763"/>
    <cellStyle name="Normal 52 4 2 4 2 2" xfId="46085"/>
    <cellStyle name="Normal 52 4 2 4 2 3" xfId="30861"/>
    <cellStyle name="Normal 52 4 2 4 3" xfId="10743"/>
    <cellStyle name="Normal 52 4 2 4 3 2" xfId="41068"/>
    <cellStyle name="Normal 52 4 2 4 3 3" xfId="25844"/>
    <cellStyle name="Normal 52 4 2 4 4" xfId="36055"/>
    <cellStyle name="Normal 52 4 2 4 5" xfId="20831"/>
    <cellStyle name="Normal 52 4 2 5" xfId="12421"/>
    <cellStyle name="Normal 52 4 2 5 2" xfId="42743"/>
    <cellStyle name="Normal 52 4 2 5 3" xfId="27519"/>
    <cellStyle name="Normal 52 4 2 6" xfId="7400"/>
    <cellStyle name="Normal 52 4 2 6 2" xfId="37726"/>
    <cellStyle name="Normal 52 4 2 6 3" xfId="22502"/>
    <cellStyle name="Normal 52 4 2 7" xfId="32714"/>
    <cellStyle name="Normal 52 4 2 8" xfId="17489"/>
    <cellStyle name="Normal 52 4 3" xfId="2747"/>
    <cellStyle name="Normal 52 4 3 2" xfId="4437"/>
    <cellStyle name="Normal 52 4 3 2 2" xfId="14510"/>
    <cellStyle name="Normal 52 4 3 2 2 2" xfId="44832"/>
    <cellStyle name="Normal 52 4 3 2 2 3" xfId="29608"/>
    <cellStyle name="Normal 52 4 3 2 3" xfId="9490"/>
    <cellStyle name="Normal 52 4 3 2 3 2" xfId="39815"/>
    <cellStyle name="Normal 52 4 3 2 3 3" xfId="24591"/>
    <cellStyle name="Normal 52 4 3 2 4" xfId="34802"/>
    <cellStyle name="Normal 52 4 3 2 5" xfId="19578"/>
    <cellStyle name="Normal 52 4 3 3" xfId="6129"/>
    <cellStyle name="Normal 52 4 3 3 2" xfId="16181"/>
    <cellStyle name="Normal 52 4 3 3 2 2" xfId="46503"/>
    <cellStyle name="Normal 52 4 3 3 2 3" xfId="31279"/>
    <cellStyle name="Normal 52 4 3 3 3" xfId="11161"/>
    <cellStyle name="Normal 52 4 3 3 3 2" xfId="41486"/>
    <cellStyle name="Normal 52 4 3 3 3 3" xfId="26262"/>
    <cellStyle name="Normal 52 4 3 3 4" xfId="36473"/>
    <cellStyle name="Normal 52 4 3 3 5" xfId="21249"/>
    <cellStyle name="Normal 52 4 3 4" xfId="12839"/>
    <cellStyle name="Normal 52 4 3 4 2" xfId="43161"/>
    <cellStyle name="Normal 52 4 3 4 3" xfId="27937"/>
    <cellStyle name="Normal 52 4 3 5" xfId="7818"/>
    <cellStyle name="Normal 52 4 3 5 2" xfId="38144"/>
    <cellStyle name="Normal 52 4 3 5 3" xfId="22920"/>
    <cellStyle name="Normal 52 4 3 6" xfId="33132"/>
    <cellStyle name="Normal 52 4 3 7" xfId="17907"/>
    <cellStyle name="Normal 52 4 4" xfId="3600"/>
    <cellStyle name="Normal 52 4 4 2" xfId="13674"/>
    <cellStyle name="Normal 52 4 4 2 2" xfId="43996"/>
    <cellStyle name="Normal 52 4 4 2 3" xfId="28772"/>
    <cellStyle name="Normal 52 4 4 3" xfId="8654"/>
    <cellStyle name="Normal 52 4 4 3 2" xfId="38979"/>
    <cellStyle name="Normal 52 4 4 3 3" xfId="23755"/>
    <cellStyle name="Normal 52 4 4 4" xfId="33966"/>
    <cellStyle name="Normal 52 4 4 5" xfId="18742"/>
    <cellStyle name="Normal 52 4 5" xfId="5293"/>
    <cellStyle name="Normal 52 4 5 2" xfId="15345"/>
    <cellStyle name="Normal 52 4 5 2 2" xfId="45667"/>
    <cellStyle name="Normal 52 4 5 2 3" xfId="30443"/>
    <cellStyle name="Normal 52 4 5 3" xfId="10325"/>
    <cellStyle name="Normal 52 4 5 3 2" xfId="40650"/>
    <cellStyle name="Normal 52 4 5 3 3" xfId="25426"/>
    <cellStyle name="Normal 52 4 5 4" xfId="35637"/>
    <cellStyle name="Normal 52 4 5 5" xfId="20413"/>
    <cellStyle name="Normal 52 4 6" xfId="12003"/>
    <cellStyle name="Normal 52 4 6 2" xfId="42325"/>
    <cellStyle name="Normal 52 4 6 3" xfId="27101"/>
    <cellStyle name="Normal 52 4 7" xfId="6982"/>
    <cellStyle name="Normal 52 4 7 2" xfId="37308"/>
    <cellStyle name="Normal 52 4 7 3" xfId="22084"/>
    <cellStyle name="Normal 52 4 8" xfId="32296"/>
    <cellStyle name="Normal 52 4 9" xfId="17071"/>
    <cellStyle name="Normal 52 5" xfId="2116"/>
    <cellStyle name="Normal 52 5 2" xfId="2957"/>
    <cellStyle name="Normal 52 5 2 2" xfId="4647"/>
    <cellStyle name="Normal 52 5 2 2 2" xfId="14720"/>
    <cellStyle name="Normal 52 5 2 2 2 2" xfId="45042"/>
    <cellStyle name="Normal 52 5 2 2 2 3" xfId="29818"/>
    <cellStyle name="Normal 52 5 2 2 3" xfId="9700"/>
    <cellStyle name="Normal 52 5 2 2 3 2" xfId="40025"/>
    <cellStyle name="Normal 52 5 2 2 3 3" xfId="24801"/>
    <cellStyle name="Normal 52 5 2 2 4" xfId="35012"/>
    <cellStyle name="Normal 52 5 2 2 5" xfId="19788"/>
    <cellStyle name="Normal 52 5 2 3" xfId="6339"/>
    <cellStyle name="Normal 52 5 2 3 2" xfId="16391"/>
    <cellStyle name="Normal 52 5 2 3 2 2" xfId="46713"/>
    <cellStyle name="Normal 52 5 2 3 2 3" xfId="31489"/>
    <cellStyle name="Normal 52 5 2 3 3" xfId="11371"/>
    <cellStyle name="Normal 52 5 2 3 3 2" xfId="41696"/>
    <cellStyle name="Normal 52 5 2 3 3 3" xfId="26472"/>
    <cellStyle name="Normal 52 5 2 3 4" xfId="36683"/>
    <cellStyle name="Normal 52 5 2 3 5" xfId="21459"/>
    <cellStyle name="Normal 52 5 2 4" xfId="13049"/>
    <cellStyle name="Normal 52 5 2 4 2" xfId="43371"/>
    <cellStyle name="Normal 52 5 2 4 3" xfId="28147"/>
    <cellStyle name="Normal 52 5 2 5" xfId="8028"/>
    <cellStyle name="Normal 52 5 2 5 2" xfId="38354"/>
    <cellStyle name="Normal 52 5 2 5 3" xfId="23130"/>
    <cellStyle name="Normal 52 5 2 6" xfId="33342"/>
    <cellStyle name="Normal 52 5 2 7" xfId="18117"/>
    <cellStyle name="Normal 52 5 3" xfId="3810"/>
    <cellStyle name="Normal 52 5 3 2" xfId="13884"/>
    <cellStyle name="Normal 52 5 3 2 2" xfId="44206"/>
    <cellStyle name="Normal 52 5 3 2 3" xfId="28982"/>
    <cellStyle name="Normal 52 5 3 3" xfId="8864"/>
    <cellStyle name="Normal 52 5 3 3 2" xfId="39189"/>
    <cellStyle name="Normal 52 5 3 3 3" xfId="23965"/>
    <cellStyle name="Normal 52 5 3 4" xfId="34176"/>
    <cellStyle name="Normal 52 5 3 5" xfId="18952"/>
    <cellStyle name="Normal 52 5 4" xfId="5503"/>
    <cellStyle name="Normal 52 5 4 2" xfId="15555"/>
    <cellStyle name="Normal 52 5 4 2 2" xfId="45877"/>
    <cellStyle name="Normal 52 5 4 2 3" xfId="30653"/>
    <cellStyle name="Normal 52 5 4 3" xfId="10535"/>
    <cellStyle name="Normal 52 5 4 3 2" xfId="40860"/>
    <cellStyle name="Normal 52 5 4 3 3" xfId="25636"/>
    <cellStyle name="Normal 52 5 4 4" xfId="35847"/>
    <cellStyle name="Normal 52 5 4 5" xfId="20623"/>
    <cellStyle name="Normal 52 5 5" xfId="12213"/>
    <cellStyle name="Normal 52 5 5 2" xfId="42535"/>
    <cellStyle name="Normal 52 5 5 3" xfId="27311"/>
    <cellStyle name="Normal 52 5 6" xfId="7192"/>
    <cellStyle name="Normal 52 5 6 2" xfId="37518"/>
    <cellStyle name="Normal 52 5 6 3" xfId="22294"/>
    <cellStyle name="Normal 52 5 7" xfId="32506"/>
    <cellStyle name="Normal 52 5 8" xfId="17281"/>
    <cellStyle name="Normal 52 6" xfId="2537"/>
    <cellStyle name="Normal 52 6 2" xfId="4229"/>
    <cellStyle name="Normal 52 6 2 2" xfId="14302"/>
    <cellStyle name="Normal 52 6 2 2 2" xfId="44624"/>
    <cellStyle name="Normal 52 6 2 2 3" xfId="29400"/>
    <cellStyle name="Normal 52 6 2 3" xfId="9282"/>
    <cellStyle name="Normal 52 6 2 3 2" xfId="39607"/>
    <cellStyle name="Normal 52 6 2 3 3" xfId="24383"/>
    <cellStyle name="Normal 52 6 2 4" xfId="34594"/>
    <cellStyle name="Normal 52 6 2 5" xfId="19370"/>
    <cellStyle name="Normal 52 6 3" xfId="5921"/>
    <cellStyle name="Normal 52 6 3 2" xfId="15973"/>
    <cellStyle name="Normal 52 6 3 2 2" xfId="46295"/>
    <cellStyle name="Normal 52 6 3 2 3" xfId="31071"/>
    <cellStyle name="Normal 52 6 3 3" xfId="10953"/>
    <cellStyle name="Normal 52 6 3 3 2" xfId="41278"/>
    <cellStyle name="Normal 52 6 3 3 3" xfId="26054"/>
    <cellStyle name="Normal 52 6 3 4" xfId="36265"/>
    <cellStyle name="Normal 52 6 3 5" xfId="21041"/>
    <cellStyle name="Normal 52 6 4" xfId="12631"/>
    <cellStyle name="Normal 52 6 4 2" xfId="42953"/>
    <cellStyle name="Normal 52 6 4 3" xfId="27729"/>
    <cellStyle name="Normal 52 6 5" xfId="7610"/>
    <cellStyle name="Normal 52 6 5 2" xfId="37936"/>
    <cellStyle name="Normal 52 6 5 3" xfId="22712"/>
    <cellStyle name="Normal 52 6 6" xfId="32924"/>
    <cellStyle name="Normal 52 6 7" xfId="17699"/>
    <cellStyle name="Normal 52 7" xfId="3388"/>
    <cellStyle name="Normal 52 7 2" xfId="13466"/>
    <cellStyle name="Normal 52 7 2 2" xfId="43788"/>
    <cellStyle name="Normal 52 7 2 3" xfId="28564"/>
    <cellStyle name="Normal 52 7 3" xfId="8446"/>
    <cellStyle name="Normal 52 7 3 2" xfId="38771"/>
    <cellStyle name="Normal 52 7 3 3" xfId="23547"/>
    <cellStyle name="Normal 52 7 4" xfId="33758"/>
    <cellStyle name="Normal 52 7 5" xfId="18534"/>
    <cellStyle name="Normal 52 8" xfId="5082"/>
    <cellStyle name="Normal 52 8 2" xfId="15137"/>
    <cellStyle name="Normal 52 8 2 2" xfId="45459"/>
    <cellStyle name="Normal 52 8 2 3" xfId="30235"/>
    <cellStyle name="Normal 52 8 3" xfId="10117"/>
    <cellStyle name="Normal 52 8 3 2" xfId="40442"/>
    <cellStyle name="Normal 52 8 3 3" xfId="25218"/>
    <cellStyle name="Normal 52 8 4" xfId="35429"/>
    <cellStyle name="Normal 52 8 5" xfId="20205"/>
    <cellStyle name="Normal 52 9" xfId="11793"/>
    <cellStyle name="Normal 52 9 2" xfId="42117"/>
    <cellStyle name="Normal 52 9 3" xfId="26893"/>
    <cellStyle name="Normal 53" xfId="1452"/>
    <cellStyle name="Normal 53 10" xfId="6773"/>
    <cellStyle name="Normal 53 10 2" xfId="37101"/>
    <cellStyle name="Normal 53 10 3" xfId="21877"/>
    <cellStyle name="Normal 53 11" xfId="32092"/>
    <cellStyle name="Normal 53 12" xfId="16862"/>
    <cellStyle name="Normal 53 13" xfId="47303"/>
    <cellStyle name="Normal 53 2" xfId="1737"/>
    <cellStyle name="Normal 53 2 10" xfId="32144"/>
    <cellStyle name="Normal 53 2 11" xfId="16916"/>
    <cellStyle name="Normal 53 2 2" xfId="1845"/>
    <cellStyle name="Normal 53 2 2 10" xfId="17020"/>
    <cellStyle name="Normal 53 2 2 2" xfId="2062"/>
    <cellStyle name="Normal 53 2 2 2 2" xfId="2483"/>
    <cellStyle name="Normal 53 2 2 2 2 2" xfId="3322"/>
    <cellStyle name="Normal 53 2 2 2 2 2 2" xfId="5012"/>
    <cellStyle name="Normal 53 2 2 2 2 2 2 2" xfId="15085"/>
    <cellStyle name="Normal 53 2 2 2 2 2 2 2 2" xfId="45407"/>
    <cellStyle name="Normal 53 2 2 2 2 2 2 2 3" xfId="30183"/>
    <cellStyle name="Normal 53 2 2 2 2 2 2 3" xfId="10065"/>
    <cellStyle name="Normal 53 2 2 2 2 2 2 3 2" xfId="40390"/>
    <cellStyle name="Normal 53 2 2 2 2 2 2 3 3" xfId="25166"/>
    <cellStyle name="Normal 53 2 2 2 2 2 2 4" xfId="35377"/>
    <cellStyle name="Normal 53 2 2 2 2 2 2 5" xfId="20153"/>
    <cellStyle name="Normal 53 2 2 2 2 2 3" xfId="6704"/>
    <cellStyle name="Normal 53 2 2 2 2 2 3 2" xfId="16756"/>
    <cellStyle name="Normal 53 2 2 2 2 2 3 2 2" xfId="47078"/>
    <cellStyle name="Normal 53 2 2 2 2 2 3 2 3" xfId="31854"/>
    <cellStyle name="Normal 53 2 2 2 2 2 3 3" xfId="11736"/>
    <cellStyle name="Normal 53 2 2 2 2 2 3 3 2" xfId="42061"/>
    <cellStyle name="Normal 53 2 2 2 2 2 3 3 3" xfId="26837"/>
    <cellStyle name="Normal 53 2 2 2 2 2 3 4" xfId="37048"/>
    <cellStyle name="Normal 53 2 2 2 2 2 3 5" xfId="21824"/>
    <cellStyle name="Normal 53 2 2 2 2 2 4" xfId="13414"/>
    <cellStyle name="Normal 53 2 2 2 2 2 4 2" xfId="43736"/>
    <cellStyle name="Normal 53 2 2 2 2 2 4 3" xfId="28512"/>
    <cellStyle name="Normal 53 2 2 2 2 2 5" xfId="8393"/>
    <cellStyle name="Normal 53 2 2 2 2 2 5 2" xfId="38719"/>
    <cellStyle name="Normal 53 2 2 2 2 2 5 3" xfId="23495"/>
    <cellStyle name="Normal 53 2 2 2 2 2 6" xfId="33707"/>
    <cellStyle name="Normal 53 2 2 2 2 2 7" xfId="18482"/>
    <cellStyle name="Normal 53 2 2 2 2 3" xfId="4175"/>
    <cellStyle name="Normal 53 2 2 2 2 3 2" xfId="14249"/>
    <cellStyle name="Normal 53 2 2 2 2 3 2 2" xfId="44571"/>
    <cellStyle name="Normal 53 2 2 2 2 3 2 3" xfId="29347"/>
    <cellStyle name="Normal 53 2 2 2 2 3 3" xfId="9229"/>
    <cellStyle name="Normal 53 2 2 2 2 3 3 2" xfId="39554"/>
    <cellStyle name="Normal 53 2 2 2 2 3 3 3" xfId="24330"/>
    <cellStyle name="Normal 53 2 2 2 2 3 4" xfId="34541"/>
    <cellStyle name="Normal 53 2 2 2 2 3 5" xfId="19317"/>
    <cellStyle name="Normal 53 2 2 2 2 4" xfId="5868"/>
    <cellStyle name="Normal 53 2 2 2 2 4 2" xfId="15920"/>
    <cellStyle name="Normal 53 2 2 2 2 4 2 2" xfId="46242"/>
    <cellStyle name="Normal 53 2 2 2 2 4 2 3" xfId="31018"/>
    <cellStyle name="Normal 53 2 2 2 2 4 3" xfId="10900"/>
    <cellStyle name="Normal 53 2 2 2 2 4 3 2" xfId="41225"/>
    <cellStyle name="Normal 53 2 2 2 2 4 3 3" xfId="26001"/>
    <cellStyle name="Normal 53 2 2 2 2 4 4" xfId="36212"/>
    <cellStyle name="Normal 53 2 2 2 2 4 5" xfId="20988"/>
    <cellStyle name="Normal 53 2 2 2 2 5" xfId="12578"/>
    <cellStyle name="Normal 53 2 2 2 2 5 2" xfId="42900"/>
    <cellStyle name="Normal 53 2 2 2 2 5 3" xfId="27676"/>
    <cellStyle name="Normal 53 2 2 2 2 6" xfId="7557"/>
    <cellStyle name="Normal 53 2 2 2 2 6 2" xfId="37883"/>
    <cellStyle name="Normal 53 2 2 2 2 6 3" xfId="22659"/>
    <cellStyle name="Normal 53 2 2 2 2 7" xfId="32871"/>
    <cellStyle name="Normal 53 2 2 2 2 8" xfId="17646"/>
    <cellStyle name="Normal 53 2 2 2 3" xfId="2904"/>
    <cellStyle name="Normal 53 2 2 2 3 2" xfId="4594"/>
    <cellStyle name="Normal 53 2 2 2 3 2 2" xfId="14667"/>
    <cellStyle name="Normal 53 2 2 2 3 2 2 2" xfId="44989"/>
    <cellStyle name="Normal 53 2 2 2 3 2 2 3" xfId="29765"/>
    <cellStyle name="Normal 53 2 2 2 3 2 3" xfId="9647"/>
    <cellStyle name="Normal 53 2 2 2 3 2 3 2" xfId="39972"/>
    <cellStyle name="Normal 53 2 2 2 3 2 3 3" xfId="24748"/>
    <cellStyle name="Normal 53 2 2 2 3 2 4" xfId="34959"/>
    <cellStyle name="Normal 53 2 2 2 3 2 5" xfId="19735"/>
    <cellStyle name="Normal 53 2 2 2 3 3" xfId="6286"/>
    <cellStyle name="Normal 53 2 2 2 3 3 2" xfId="16338"/>
    <cellStyle name="Normal 53 2 2 2 3 3 2 2" xfId="46660"/>
    <cellStyle name="Normal 53 2 2 2 3 3 2 3" xfId="31436"/>
    <cellStyle name="Normal 53 2 2 2 3 3 3" xfId="11318"/>
    <cellStyle name="Normal 53 2 2 2 3 3 3 2" xfId="41643"/>
    <cellStyle name="Normal 53 2 2 2 3 3 3 3" xfId="26419"/>
    <cellStyle name="Normal 53 2 2 2 3 3 4" xfId="36630"/>
    <cellStyle name="Normal 53 2 2 2 3 3 5" xfId="21406"/>
    <cellStyle name="Normal 53 2 2 2 3 4" xfId="12996"/>
    <cellStyle name="Normal 53 2 2 2 3 4 2" xfId="43318"/>
    <cellStyle name="Normal 53 2 2 2 3 4 3" xfId="28094"/>
    <cellStyle name="Normal 53 2 2 2 3 5" xfId="7975"/>
    <cellStyle name="Normal 53 2 2 2 3 5 2" xfId="38301"/>
    <cellStyle name="Normal 53 2 2 2 3 5 3" xfId="23077"/>
    <cellStyle name="Normal 53 2 2 2 3 6" xfId="33289"/>
    <cellStyle name="Normal 53 2 2 2 3 7" xfId="18064"/>
    <cellStyle name="Normal 53 2 2 2 4" xfId="3757"/>
    <cellStyle name="Normal 53 2 2 2 4 2" xfId="13831"/>
    <cellStyle name="Normal 53 2 2 2 4 2 2" xfId="44153"/>
    <cellStyle name="Normal 53 2 2 2 4 2 3" xfId="28929"/>
    <cellStyle name="Normal 53 2 2 2 4 3" xfId="8811"/>
    <cellStyle name="Normal 53 2 2 2 4 3 2" xfId="39136"/>
    <cellStyle name="Normal 53 2 2 2 4 3 3" xfId="23912"/>
    <cellStyle name="Normal 53 2 2 2 4 4" xfId="34123"/>
    <cellStyle name="Normal 53 2 2 2 4 5" xfId="18899"/>
    <cellStyle name="Normal 53 2 2 2 5" xfId="5450"/>
    <cellStyle name="Normal 53 2 2 2 5 2" xfId="15502"/>
    <cellStyle name="Normal 53 2 2 2 5 2 2" xfId="45824"/>
    <cellStyle name="Normal 53 2 2 2 5 2 3" xfId="30600"/>
    <cellStyle name="Normal 53 2 2 2 5 3" xfId="10482"/>
    <cellStyle name="Normal 53 2 2 2 5 3 2" xfId="40807"/>
    <cellStyle name="Normal 53 2 2 2 5 3 3" xfId="25583"/>
    <cellStyle name="Normal 53 2 2 2 5 4" xfId="35794"/>
    <cellStyle name="Normal 53 2 2 2 5 5" xfId="20570"/>
    <cellStyle name="Normal 53 2 2 2 6" xfId="12160"/>
    <cellStyle name="Normal 53 2 2 2 6 2" xfId="42482"/>
    <cellStyle name="Normal 53 2 2 2 6 3" xfId="27258"/>
    <cellStyle name="Normal 53 2 2 2 7" xfId="7139"/>
    <cellStyle name="Normal 53 2 2 2 7 2" xfId="37465"/>
    <cellStyle name="Normal 53 2 2 2 7 3" xfId="22241"/>
    <cellStyle name="Normal 53 2 2 2 8" xfId="32453"/>
    <cellStyle name="Normal 53 2 2 2 9" xfId="17228"/>
    <cellStyle name="Normal 53 2 2 3" xfId="2275"/>
    <cellStyle name="Normal 53 2 2 3 2" xfId="3114"/>
    <cellStyle name="Normal 53 2 2 3 2 2" xfId="4804"/>
    <cellStyle name="Normal 53 2 2 3 2 2 2" xfId="14877"/>
    <cellStyle name="Normal 53 2 2 3 2 2 2 2" xfId="45199"/>
    <cellStyle name="Normal 53 2 2 3 2 2 2 3" xfId="29975"/>
    <cellStyle name="Normal 53 2 2 3 2 2 3" xfId="9857"/>
    <cellStyle name="Normal 53 2 2 3 2 2 3 2" xfId="40182"/>
    <cellStyle name="Normal 53 2 2 3 2 2 3 3" xfId="24958"/>
    <cellStyle name="Normal 53 2 2 3 2 2 4" xfId="35169"/>
    <cellStyle name="Normal 53 2 2 3 2 2 5" xfId="19945"/>
    <cellStyle name="Normal 53 2 2 3 2 3" xfId="6496"/>
    <cellStyle name="Normal 53 2 2 3 2 3 2" xfId="16548"/>
    <cellStyle name="Normal 53 2 2 3 2 3 2 2" xfId="46870"/>
    <cellStyle name="Normal 53 2 2 3 2 3 2 3" xfId="31646"/>
    <cellStyle name="Normal 53 2 2 3 2 3 3" xfId="11528"/>
    <cellStyle name="Normal 53 2 2 3 2 3 3 2" xfId="41853"/>
    <cellStyle name="Normal 53 2 2 3 2 3 3 3" xfId="26629"/>
    <cellStyle name="Normal 53 2 2 3 2 3 4" xfId="36840"/>
    <cellStyle name="Normal 53 2 2 3 2 3 5" xfId="21616"/>
    <cellStyle name="Normal 53 2 2 3 2 4" xfId="13206"/>
    <cellStyle name="Normal 53 2 2 3 2 4 2" xfId="43528"/>
    <cellStyle name="Normal 53 2 2 3 2 4 3" xfId="28304"/>
    <cellStyle name="Normal 53 2 2 3 2 5" xfId="8185"/>
    <cellStyle name="Normal 53 2 2 3 2 5 2" xfId="38511"/>
    <cellStyle name="Normal 53 2 2 3 2 5 3" xfId="23287"/>
    <cellStyle name="Normal 53 2 2 3 2 6" xfId="33499"/>
    <cellStyle name="Normal 53 2 2 3 2 7" xfId="18274"/>
    <cellStyle name="Normal 53 2 2 3 3" xfId="3967"/>
    <cellStyle name="Normal 53 2 2 3 3 2" xfId="14041"/>
    <cellStyle name="Normal 53 2 2 3 3 2 2" xfId="44363"/>
    <cellStyle name="Normal 53 2 2 3 3 2 3" xfId="29139"/>
    <cellStyle name="Normal 53 2 2 3 3 3" xfId="9021"/>
    <cellStyle name="Normal 53 2 2 3 3 3 2" xfId="39346"/>
    <cellStyle name="Normal 53 2 2 3 3 3 3" xfId="24122"/>
    <cellStyle name="Normal 53 2 2 3 3 4" xfId="34333"/>
    <cellStyle name="Normal 53 2 2 3 3 5" xfId="19109"/>
    <cellStyle name="Normal 53 2 2 3 4" xfId="5660"/>
    <cellStyle name="Normal 53 2 2 3 4 2" xfId="15712"/>
    <cellStyle name="Normal 53 2 2 3 4 2 2" xfId="46034"/>
    <cellStyle name="Normal 53 2 2 3 4 2 3" xfId="30810"/>
    <cellStyle name="Normal 53 2 2 3 4 3" xfId="10692"/>
    <cellStyle name="Normal 53 2 2 3 4 3 2" xfId="41017"/>
    <cellStyle name="Normal 53 2 2 3 4 3 3" xfId="25793"/>
    <cellStyle name="Normal 53 2 2 3 4 4" xfId="36004"/>
    <cellStyle name="Normal 53 2 2 3 4 5" xfId="20780"/>
    <cellStyle name="Normal 53 2 2 3 5" xfId="12370"/>
    <cellStyle name="Normal 53 2 2 3 5 2" xfId="42692"/>
    <cellStyle name="Normal 53 2 2 3 5 3" xfId="27468"/>
    <cellStyle name="Normal 53 2 2 3 6" xfId="7349"/>
    <cellStyle name="Normal 53 2 2 3 6 2" xfId="37675"/>
    <cellStyle name="Normal 53 2 2 3 6 3" xfId="22451"/>
    <cellStyle name="Normal 53 2 2 3 7" xfId="32663"/>
    <cellStyle name="Normal 53 2 2 3 8" xfId="17438"/>
    <cellStyle name="Normal 53 2 2 4" xfId="2696"/>
    <cellStyle name="Normal 53 2 2 4 2" xfId="4386"/>
    <cellStyle name="Normal 53 2 2 4 2 2" xfId="14459"/>
    <cellStyle name="Normal 53 2 2 4 2 2 2" xfId="44781"/>
    <cellStyle name="Normal 53 2 2 4 2 2 3" xfId="29557"/>
    <cellStyle name="Normal 53 2 2 4 2 3" xfId="9439"/>
    <cellStyle name="Normal 53 2 2 4 2 3 2" xfId="39764"/>
    <cellStyle name="Normal 53 2 2 4 2 3 3" xfId="24540"/>
    <cellStyle name="Normal 53 2 2 4 2 4" xfId="34751"/>
    <cellStyle name="Normal 53 2 2 4 2 5" xfId="19527"/>
    <cellStyle name="Normal 53 2 2 4 3" xfId="6078"/>
    <cellStyle name="Normal 53 2 2 4 3 2" xfId="16130"/>
    <cellStyle name="Normal 53 2 2 4 3 2 2" xfId="46452"/>
    <cellStyle name="Normal 53 2 2 4 3 2 3" xfId="31228"/>
    <cellStyle name="Normal 53 2 2 4 3 3" xfId="11110"/>
    <cellStyle name="Normal 53 2 2 4 3 3 2" xfId="41435"/>
    <cellStyle name="Normal 53 2 2 4 3 3 3" xfId="26211"/>
    <cellStyle name="Normal 53 2 2 4 3 4" xfId="36422"/>
    <cellStyle name="Normal 53 2 2 4 3 5" xfId="21198"/>
    <cellStyle name="Normal 53 2 2 4 4" xfId="12788"/>
    <cellStyle name="Normal 53 2 2 4 4 2" xfId="43110"/>
    <cellStyle name="Normal 53 2 2 4 4 3" xfId="27886"/>
    <cellStyle name="Normal 53 2 2 4 5" xfId="7767"/>
    <cellStyle name="Normal 53 2 2 4 5 2" xfId="38093"/>
    <cellStyle name="Normal 53 2 2 4 5 3" xfId="22869"/>
    <cellStyle name="Normal 53 2 2 4 6" xfId="33081"/>
    <cellStyle name="Normal 53 2 2 4 7" xfId="17856"/>
    <cellStyle name="Normal 53 2 2 5" xfId="3549"/>
    <cellStyle name="Normal 53 2 2 5 2" xfId="13623"/>
    <cellStyle name="Normal 53 2 2 5 2 2" xfId="43945"/>
    <cellStyle name="Normal 53 2 2 5 2 3" xfId="28721"/>
    <cellStyle name="Normal 53 2 2 5 3" xfId="8603"/>
    <cellStyle name="Normal 53 2 2 5 3 2" xfId="38928"/>
    <cellStyle name="Normal 53 2 2 5 3 3" xfId="23704"/>
    <cellStyle name="Normal 53 2 2 5 4" xfId="33915"/>
    <cellStyle name="Normal 53 2 2 5 5" xfId="18691"/>
    <cellStyle name="Normal 53 2 2 6" xfId="5242"/>
    <cellStyle name="Normal 53 2 2 6 2" xfId="15294"/>
    <cellStyle name="Normal 53 2 2 6 2 2" xfId="45616"/>
    <cellStyle name="Normal 53 2 2 6 2 3" xfId="30392"/>
    <cellStyle name="Normal 53 2 2 6 3" xfId="10274"/>
    <cellStyle name="Normal 53 2 2 6 3 2" xfId="40599"/>
    <cellStyle name="Normal 53 2 2 6 3 3" xfId="25375"/>
    <cellStyle name="Normal 53 2 2 6 4" xfId="35586"/>
    <cellStyle name="Normal 53 2 2 6 5" xfId="20362"/>
    <cellStyle name="Normal 53 2 2 7" xfId="11952"/>
    <cellStyle name="Normal 53 2 2 7 2" xfId="42274"/>
    <cellStyle name="Normal 53 2 2 7 3" xfId="27050"/>
    <cellStyle name="Normal 53 2 2 8" xfId="6931"/>
    <cellStyle name="Normal 53 2 2 8 2" xfId="37257"/>
    <cellStyle name="Normal 53 2 2 8 3" xfId="22033"/>
    <cellStyle name="Normal 53 2 2 9" xfId="32245"/>
    <cellStyle name="Normal 53 2 3" xfId="1958"/>
    <cellStyle name="Normal 53 2 3 2" xfId="2379"/>
    <cellStyle name="Normal 53 2 3 2 2" xfId="3218"/>
    <cellStyle name="Normal 53 2 3 2 2 2" xfId="4908"/>
    <cellStyle name="Normal 53 2 3 2 2 2 2" xfId="14981"/>
    <cellStyle name="Normal 53 2 3 2 2 2 2 2" xfId="45303"/>
    <cellStyle name="Normal 53 2 3 2 2 2 2 3" xfId="30079"/>
    <cellStyle name="Normal 53 2 3 2 2 2 3" xfId="9961"/>
    <cellStyle name="Normal 53 2 3 2 2 2 3 2" xfId="40286"/>
    <cellStyle name="Normal 53 2 3 2 2 2 3 3" xfId="25062"/>
    <cellStyle name="Normal 53 2 3 2 2 2 4" xfId="35273"/>
    <cellStyle name="Normal 53 2 3 2 2 2 5" xfId="20049"/>
    <cellStyle name="Normal 53 2 3 2 2 3" xfId="6600"/>
    <cellStyle name="Normal 53 2 3 2 2 3 2" xfId="16652"/>
    <cellStyle name="Normal 53 2 3 2 2 3 2 2" xfId="46974"/>
    <cellStyle name="Normal 53 2 3 2 2 3 2 3" xfId="31750"/>
    <cellStyle name="Normal 53 2 3 2 2 3 3" xfId="11632"/>
    <cellStyle name="Normal 53 2 3 2 2 3 3 2" xfId="41957"/>
    <cellStyle name="Normal 53 2 3 2 2 3 3 3" xfId="26733"/>
    <cellStyle name="Normal 53 2 3 2 2 3 4" xfId="36944"/>
    <cellStyle name="Normal 53 2 3 2 2 3 5" xfId="21720"/>
    <cellStyle name="Normal 53 2 3 2 2 4" xfId="13310"/>
    <cellStyle name="Normal 53 2 3 2 2 4 2" xfId="43632"/>
    <cellStyle name="Normal 53 2 3 2 2 4 3" xfId="28408"/>
    <cellStyle name="Normal 53 2 3 2 2 5" xfId="8289"/>
    <cellStyle name="Normal 53 2 3 2 2 5 2" xfId="38615"/>
    <cellStyle name="Normal 53 2 3 2 2 5 3" xfId="23391"/>
    <cellStyle name="Normal 53 2 3 2 2 6" xfId="33603"/>
    <cellStyle name="Normal 53 2 3 2 2 7" xfId="18378"/>
    <cellStyle name="Normal 53 2 3 2 3" xfId="4071"/>
    <cellStyle name="Normal 53 2 3 2 3 2" xfId="14145"/>
    <cellStyle name="Normal 53 2 3 2 3 2 2" xfId="44467"/>
    <cellStyle name="Normal 53 2 3 2 3 2 3" xfId="29243"/>
    <cellStyle name="Normal 53 2 3 2 3 3" xfId="9125"/>
    <cellStyle name="Normal 53 2 3 2 3 3 2" xfId="39450"/>
    <cellStyle name="Normal 53 2 3 2 3 3 3" xfId="24226"/>
    <cellStyle name="Normal 53 2 3 2 3 4" xfId="34437"/>
    <cellStyle name="Normal 53 2 3 2 3 5" xfId="19213"/>
    <cellStyle name="Normal 53 2 3 2 4" xfId="5764"/>
    <cellStyle name="Normal 53 2 3 2 4 2" xfId="15816"/>
    <cellStyle name="Normal 53 2 3 2 4 2 2" xfId="46138"/>
    <cellStyle name="Normal 53 2 3 2 4 2 3" xfId="30914"/>
    <cellStyle name="Normal 53 2 3 2 4 3" xfId="10796"/>
    <cellStyle name="Normal 53 2 3 2 4 3 2" xfId="41121"/>
    <cellStyle name="Normal 53 2 3 2 4 3 3" xfId="25897"/>
    <cellStyle name="Normal 53 2 3 2 4 4" xfId="36108"/>
    <cellStyle name="Normal 53 2 3 2 4 5" xfId="20884"/>
    <cellStyle name="Normal 53 2 3 2 5" xfId="12474"/>
    <cellStyle name="Normal 53 2 3 2 5 2" xfId="42796"/>
    <cellStyle name="Normal 53 2 3 2 5 3" xfId="27572"/>
    <cellStyle name="Normal 53 2 3 2 6" xfId="7453"/>
    <cellStyle name="Normal 53 2 3 2 6 2" xfId="37779"/>
    <cellStyle name="Normal 53 2 3 2 6 3" xfId="22555"/>
    <cellStyle name="Normal 53 2 3 2 7" xfId="32767"/>
    <cellStyle name="Normal 53 2 3 2 8" xfId="17542"/>
    <cellStyle name="Normal 53 2 3 3" xfId="2800"/>
    <cellStyle name="Normal 53 2 3 3 2" xfId="4490"/>
    <cellStyle name="Normal 53 2 3 3 2 2" xfId="14563"/>
    <cellStyle name="Normal 53 2 3 3 2 2 2" xfId="44885"/>
    <cellStyle name="Normal 53 2 3 3 2 2 3" xfId="29661"/>
    <cellStyle name="Normal 53 2 3 3 2 3" xfId="9543"/>
    <cellStyle name="Normal 53 2 3 3 2 3 2" xfId="39868"/>
    <cellStyle name="Normal 53 2 3 3 2 3 3" xfId="24644"/>
    <cellStyle name="Normal 53 2 3 3 2 4" xfId="34855"/>
    <cellStyle name="Normal 53 2 3 3 2 5" xfId="19631"/>
    <cellStyle name="Normal 53 2 3 3 3" xfId="6182"/>
    <cellStyle name="Normal 53 2 3 3 3 2" xfId="16234"/>
    <cellStyle name="Normal 53 2 3 3 3 2 2" xfId="46556"/>
    <cellStyle name="Normal 53 2 3 3 3 2 3" xfId="31332"/>
    <cellStyle name="Normal 53 2 3 3 3 3" xfId="11214"/>
    <cellStyle name="Normal 53 2 3 3 3 3 2" xfId="41539"/>
    <cellStyle name="Normal 53 2 3 3 3 3 3" xfId="26315"/>
    <cellStyle name="Normal 53 2 3 3 3 4" xfId="36526"/>
    <cellStyle name="Normal 53 2 3 3 3 5" xfId="21302"/>
    <cellStyle name="Normal 53 2 3 3 4" xfId="12892"/>
    <cellStyle name="Normal 53 2 3 3 4 2" xfId="43214"/>
    <cellStyle name="Normal 53 2 3 3 4 3" xfId="27990"/>
    <cellStyle name="Normal 53 2 3 3 5" xfId="7871"/>
    <cellStyle name="Normal 53 2 3 3 5 2" xfId="38197"/>
    <cellStyle name="Normal 53 2 3 3 5 3" xfId="22973"/>
    <cellStyle name="Normal 53 2 3 3 6" xfId="33185"/>
    <cellStyle name="Normal 53 2 3 3 7" xfId="17960"/>
    <cellStyle name="Normal 53 2 3 4" xfId="3653"/>
    <cellStyle name="Normal 53 2 3 4 2" xfId="13727"/>
    <cellStyle name="Normal 53 2 3 4 2 2" xfId="44049"/>
    <cellStyle name="Normal 53 2 3 4 2 3" xfId="28825"/>
    <cellStyle name="Normal 53 2 3 4 3" xfId="8707"/>
    <cellStyle name="Normal 53 2 3 4 3 2" xfId="39032"/>
    <cellStyle name="Normal 53 2 3 4 3 3" xfId="23808"/>
    <cellStyle name="Normal 53 2 3 4 4" xfId="34019"/>
    <cellStyle name="Normal 53 2 3 4 5" xfId="18795"/>
    <cellStyle name="Normal 53 2 3 5" xfId="5346"/>
    <cellStyle name="Normal 53 2 3 5 2" xfId="15398"/>
    <cellStyle name="Normal 53 2 3 5 2 2" xfId="45720"/>
    <cellStyle name="Normal 53 2 3 5 2 3" xfId="30496"/>
    <cellStyle name="Normal 53 2 3 5 3" xfId="10378"/>
    <cellStyle name="Normal 53 2 3 5 3 2" xfId="40703"/>
    <cellStyle name="Normal 53 2 3 5 3 3" xfId="25479"/>
    <cellStyle name="Normal 53 2 3 5 4" xfId="35690"/>
    <cellStyle name="Normal 53 2 3 5 5" xfId="20466"/>
    <cellStyle name="Normal 53 2 3 6" xfId="12056"/>
    <cellStyle name="Normal 53 2 3 6 2" xfId="42378"/>
    <cellStyle name="Normal 53 2 3 6 3" xfId="27154"/>
    <cellStyle name="Normal 53 2 3 7" xfId="7035"/>
    <cellStyle name="Normal 53 2 3 7 2" xfId="37361"/>
    <cellStyle name="Normal 53 2 3 7 3" xfId="22137"/>
    <cellStyle name="Normal 53 2 3 8" xfId="32349"/>
    <cellStyle name="Normal 53 2 3 9" xfId="17124"/>
    <cellStyle name="Normal 53 2 4" xfId="2171"/>
    <cellStyle name="Normal 53 2 4 2" xfId="3010"/>
    <cellStyle name="Normal 53 2 4 2 2" xfId="4700"/>
    <cellStyle name="Normal 53 2 4 2 2 2" xfId="14773"/>
    <cellStyle name="Normal 53 2 4 2 2 2 2" xfId="45095"/>
    <cellStyle name="Normal 53 2 4 2 2 2 3" xfId="29871"/>
    <cellStyle name="Normal 53 2 4 2 2 3" xfId="9753"/>
    <cellStyle name="Normal 53 2 4 2 2 3 2" xfId="40078"/>
    <cellStyle name="Normal 53 2 4 2 2 3 3" xfId="24854"/>
    <cellStyle name="Normal 53 2 4 2 2 4" xfId="35065"/>
    <cellStyle name="Normal 53 2 4 2 2 5" xfId="19841"/>
    <cellStyle name="Normal 53 2 4 2 3" xfId="6392"/>
    <cellStyle name="Normal 53 2 4 2 3 2" xfId="16444"/>
    <cellStyle name="Normal 53 2 4 2 3 2 2" xfId="46766"/>
    <cellStyle name="Normal 53 2 4 2 3 2 3" xfId="31542"/>
    <cellStyle name="Normal 53 2 4 2 3 3" xfId="11424"/>
    <cellStyle name="Normal 53 2 4 2 3 3 2" xfId="41749"/>
    <cellStyle name="Normal 53 2 4 2 3 3 3" xfId="26525"/>
    <cellStyle name="Normal 53 2 4 2 3 4" xfId="36736"/>
    <cellStyle name="Normal 53 2 4 2 3 5" xfId="21512"/>
    <cellStyle name="Normal 53 2 4 2 4" xfId="13102"/>
    <cellStyle name="Normal 53 2 4 2 4 2" xfId="43424"/>
    <cellStyle name="Normal 53 2 4 2 4 3" xfId="28200"/>
    <cellStyle name="Normal 53 2 4 2 5" xfId="8081"/>
    <cellStyle name="Normal 53 2 4 2 5 2" xfId="38407"/>
    <cellStyle name="Normal 53 2 4 2 5 3" xfId="23183"/>
    <cellStyle name="Normal 53 2 4 2 6" xfId="33395"/>
    <cellStyle name="Normal 53 2 4 2 7" xfId="18170"/>
    <cellStyle name="Normal 53 2 4 3" xfId="3863"/>
    <cellStyle name="Normal 53 2 4 3 2" xfId="13937"/>
    <cellStyle name="Normal 53 2 4 3 2 2" xfId="44259"/>
    <cellStyle name="Normal 53 2 4 3 2 3" xfId="29035"/>
    <cellStyle name="Normal 53 2 4 3 3" xfId="8917"/>
    <cellStyle name="Normal 53 2 4 3 3 2" xfId="39242"/>
    <cellStyle name="Normal 53 2 4 3 3 3" xfId="24018"/>
    <cellStyle name="Normal 53 2 4 3 4" xfId="34229"/>
    <cellStyle name="Normal 53 2 4 3 5" xfId="19005"/>
    <cellStyle name="Normal 53 2 4 4" xfId="5556"/>
    <cellStyle name="Normal 53 2 4 4 2" xfId="15608"/>
    <cellStyle name="Normal 53 2 4 4 2 2" xfId="45930"/>
    <cellStyle name="Normal 53 2 4 4 2 3" xfId="30706"/>
    <cellStyle name="Normal 53 2 4 4 3" xfId="10588"/>
    <cellStyle name="Normal 53 2 4 4 3 2" xfId="40913"/>
    <cellStyle name="Normal 53 2 4 4 3 3" xfId="25689"/>
    <cellStyle name="Normal 53 2 4 4 4" xfId="35900"/>
    <cellStyle name="Normal 53 2 4 4 5" xfId="20676"/>
    <cellStyle name="Normal 53 2 4 5" xfId="12266"/>
    <cellStyle name="Normal 53 2 4 5 2" xfId="42588"/>
    <cellStyle name="Normal 53 2 4 5 3" xfId="27364"/>
    <cellStyle name="Normal 53 2 4 6" xfId="7245"/>
    <cellStyle name="Normal 53 2 4 6 2" xfId="37571"/>
    <cellStyle name="Normal 53 2 4 6 3" xfId="22347"/>
    <cellStyle name="Normal 53 2 4 7" xfId="32559"/>
    <cellStyle name="Normal 53 2 4 8" xfId="17334"/>
    <cellStyle name="Normal 53 2 5" xfId="2592"/>
    <cellStyle name="Normal 53 2 5 2" xfId="4282"/>
    <cellStyle name="Normal 53 2 5 2 2" xfId="14355"/>
    <cellStyle name="Normal 53 2 5 2 2 2" xfId="44677"/>
    <cellStyle name="Normal 53 2 5 2 2 3" xfId="29453"/>
    <cellStyle name="Normal 53 2 5 2 3" xfId="9335"/>
    <cellStyle name="Normal 53 2 5 2 3 2" xfId="39660"/>
    <cellStyle name="Normal 53 2 5 2 3 3" xfId="24436"/>
    <cellStyle name="Normal 53 2 5 2 4" xfId="34647"/>
    <cellStyle name="Normal 53 2 5 2 5" xfId="19423"/>
    <cellStyle name="Normal 53 2 5 3" xfId="5974"/>
    <cellStyle name="Normal 53 2 5 3 2" xfId="16026"/>
    <cellStyle name="Normal 53 2 5 3 2 2" xfId="46348"/>
    <cellStyle name="Normal 53 2 5 3 2 3" xfId="31124"/>
    <cellStyle name="Normal 53 2 5 3 3" xfId="11006"/>
    <cellStyle name="Normal 53 2 5 3 3 2" xfId="41331"/>
    <cellStyle name="Normal 53 2 5 3 3 3" xfId="26107"/>
    <cellStyle name="Normal 53 2 5 3 4" xfId="36318"/>
    <cellStyle name="Normal 53 2 5 3 5" xfId="21094"/>
    <cellStyle name="Normal 53 2 5 4" xfId="12684"/>
    <cellStyle name="Normal 53 2 5 4 2" xfId="43006"/>
    <cellStyle name="Normal 53 2 5 4 3" xfId="27782"/>
    <cellStyle name="Normal 53 2 5 5" xfId="7663"/>
    <cellStyle name="Normal 53 2 5 5 2" xfId="37989"/>
    <cellStyle name="Normal 53 2 5 5 3" xfId="22765"/>
    <cellStyle name="Normal 53 2 5 6" xfId="32977"/>
    <cellStyle name="Normal 53 2 5 7" xfId="17752"/>
    <cellStyle name="Normal 53 2 6" xfId="3445"/>
    <cellStyle name="Normal 53 2 6 2" xfId="13519"/>
    <cellStyle name="Normal 53 2 6 2 2" xfId="43841"/>
    <cellStyle name="Normal 53 2 6 2 3" xfId="28617"/>
    <cellStyle name="Normal 53 2 6 3" xfId="8499"/>
    <cellStyle name="Normal 53 2 6 3 2" xfId="38824"/>
    <cellStyle name="Normal 53 2 6 3 3" xfId="23600"/>
    <cellStyle name="Normal 53 2 6 4" xfId="33811"/>
    <cellStyle name="Normal 53 2 6 5" xfId="18587"/>
    <cellStyle name="Normal 53 2 7" xfId="5138"/>
    <cellStyle name="Normal 53 2 7 2" xfId="15190"/>
    <cellStyle name="Normal 53 2 7 2 2" xfId="45512"/>
    <cellStyle name="Normal 53 2 7 2 3" xfId="30288"/>
    <cellStyle name="Normal 53 2 7 3" xfId="10170"/>
    <cellStyle name="Normal 53 2 7 3 2" xfId="40495"/>
    <cellStyle name="Normal 53 2 7 3 3" xfId="25271"/>
    <cellStyle name="Normal 53 2 7 4" xfId="35482"/>
    <cellStyle name="Normal 53 2 7 5" xfId="20258"/>
    <cellStyle name="Normal 53 2 8" xfId="11848"/>
    <cellStyle name="Normal 53 2 8 2" xfId="42170"/>
    <cellStyle name="Normal 53 2 8 3" xfId="26946"/>
    <cellStyle name="Normal 53 2 9" xfId="6827"/>
    <cellStyle name="Normal 53 2 9 2" xfId="37153"/>
    <cellStyle name="Normal 53 2 9 3" xfId="21929"/>
    <cellStyle name="Normal 53 3" xfId="1791"/>
    <cellStyle name="Normal 53 3 10" xfId="16968"/>
    <cellStyle name="Normal 53 3 2" xfId="2010"/>
    <cellStyle name="Normal 53 3 2 2" xfId="2431"/>
    <cellStyle name="Normal 53 3 2 2 2" xfId="3270"/>
    <cellStyle name="Normal 53 3 2 2 2 2" xfId="4960"/>
    <cellStyle name="Normal 53 3 2 2 2 2 2" xfId="15033"/>
    <cellStyle name="Normal 53 3 2 2 2 2 2 2" xfId="45355"/>
    <cellStyle name="Normal 53 3 2 2 2 2 2 3" xfId="30131"/>
    <cellStyle name="Normal 53 3 2 2 2 2 3" xfId="10013"/>
    <cellStyle name="Normal 53 3 2 2 2 2 3 2" xfId="40338"/>
    <cellStyle name="Normal 53 3 2 2 2 2 3 3" xfId="25114"/>
    <cellStyle name="Normal 53 3 2 2 2 2 4" xfId="35325"/>
    <cellStyle name="Normal 53 3 2 2 2 2 5" xfId="20101"/>
    <cellStyle name="Normal 53 3 2 2 2 3" xfId="6652"/>
    <cellStyle name="Normal 53 3 2 2 2 3 2" xfId="16704"/>
    <cellStyle name="Normal 53 3 2 2 2 3 2 2" xfId="47026"/>
    <cellStyle name="Normal 53 3 2 2 2 3 2 3" xfId="31802"/>
    <cellStyle name="Normal 53 3 2 2 2 3 3" xfId="11684"/>
    <cellStyle name="Normal 53 3 2 2 2 3 3 2" xfId="42009"/>
    <cellStyle name="Normal 53 3 2 2 2 3 3 3" xfId="26785"/>
    <cellStyle name="Normal 53 3 2 2 2 3 4" xfId="36996"/>
    <cellStyle name="Normal 53 3 2 2 2 3 5" xfId="21772"/>
    <cellStyle name="Normal 53 3 2 2 2 4" xfId="13362"/>
    <cellStyle name="Normal 53 3 2 2 2 4 2" xfId="43684"/>
    <cellStyle name="Normal 53 3 2 2 2 4 3" xfId="28460"/>
    <cellStyle name="Normal 53 3 2 2 2 5" xfId="8341"/>
    <cellStyle name="Normal 53 3 2 2 2 5 2" xfId="38667"/>
    <cellStyle name="Normal 53 3 2 2 2 5 3" xfId="23443"/>
    <cellStyle name="Normal 53 3 2 2 2 6" xfId="33655"/>
    <cellStyle name="Normal 53 3 2 2 2 7" xfId="18430"/>
    <cellStyle name="Normal 53 3 2 2 3" xfId="4123"/>
    <cellStyle name="Normal 53 3 2 2 3 2" xfId="14197"/>
    <cellStyle name="Normal 53 3 2 2 3 2 2" xfId="44519"/>
    <cellStyle name="Normal 53 3 2 2 3 2 3" xfId="29295"/>
    <cellStyle name="Normal 53 3 2 2 3 3" xfId="9177"/>
    <cellStyle name="Normal 53 3 2 2 3 3 2" xfId="39502"/>
    <cellStyle name="Normal 53 3 2 2 3 3 3" xfId="24278"/>
    <cellStyle name="Normal 53 3 2 2 3 4" xfId="34489"/>
    <cellStyle name="Normal 53 3 2 2 3 5" xfId="19265"/>
    <cellStyle name="Normal 53 3 2 2 4" xfId="5816"/>
    <cellStyle name="Normal 53 3 2 2 4 2" xfId="15868"/>
    <cellStyle name="Normal 53 3 2 2 4 2 2" xfId="46190"/>
    <cellStyle name="Normal 53 3 2 2 4 2 3" xfId="30966"/>
    <cellStyle name="Normal 53 3 2 2 4 3" xfId="10848"/>
    <cellStyle name="Normal 53 3 2 2 4 3 2" xfId="41173"/>
    <cellStyle name="Normal 53 3 2 2 4 3 3" xfId="25949"/>
    <cellStyle name="Normal 53 3 2 2 4 4" xfId="36160"/>
    <cellStyle name="Normal 53 3 2 2 4 5" xfId="20936"/>
    <cellStyle name="Normal 53 3 2 2 5" xfId="12526"/>
    <cellStyle name="Normal 53 3 2 2 5 2" xfId="42848"/>
    <cellStyle name="Normal 53 3 2 2 5 3" xfId="27624"/>
    <cellStyle name="Normal 53 3 2 2 6" xfId="7505"/>
    <cellStyle name="Normal 53 3 2 2 6 2" xfId="37831"/>
    <cellStyle name="Normal 53 3 2 2 6 3" xfId="22607"/>
    <cellStyle name="Normal 53 3 2 2 7" xfId="32819"/>
    <cellStyle name="Normal 53 3 2 2 8" xfId="17594"/>
    <cellStyle name="Normal 53 3 2 3" xfId="2852"/>
    <cellStyle name="Normal 53 3 2 3 2" xfId="4542"/>
    <cellStyle name="Normal 53 3 2 3 2 2" xfId="14615"/>
    <cellStyle name="Normal 53 3 2 3 2 2 2" xfId="44937"/>
    <cellStyle name="Normal 53 3 2 3 2 2 3" xfId="29713"/>
    <cellStyle name="Normal 53 3 2 3 2 3" xfId="9595"/>
    <cellStyle name="Normal 53 3 2 3 2 3 2" xfId="39920"/>
    <cellStyle name="Normal 53 3 2 3 2 3 3" xfId="24696"/>
    <cellStyle name="Normal 53 3 2 3 2 4" xfId="34907"/>
    <cellStyle name="Normal 53 3 2 3 2 5" xfId="19683"/>
    <cellStyle name="Normal 53 3 2 3 3" xfId="6234"/>
    <cellStyle name="Normal 53 3 2 3 3 2" xfId="16286"/>
    <cellStyle name="Normal 53 3 2 3 3 2 2" xfId="46608"/>
    <cellStyle name="Normal 53 3 2 3 3 2 3" xfId="31384"/>
    <cellStyle name="Normal 53 3 2 3 3 3" xfId="11266"/>
    <cellStyle name="Normal 53 3 2 3 3 3 2" xfId="41591"/>
    <cellStyle name="Normal 53 3 2 3 3 3 3" xfId="26367"/>
    <cellStyle name="Normal 53 3 2 3 3 4" xfId="36578"/>
    <cellStyle name="Normal 53 3 2 3 3 5" xfId="21354"/>
    <cellStyle name="Normal 53 3 2 3 4" xfId="12944"/>
    <cellStyle name="Normal 53 3 2 3 4 2" xfId="43266"/>
    <cellStyle name="Normal 53 3 2 3 4 3" xfId="28042"/>
    <cellStyle name="Normal 53 3 2 3 5" xfId="7923"/>
    <cellStyle name="Normal 53 3 2 3 5 2" xfId="38249"/>
    <cellStyle name="Normal 53 3 2 3 5 3" xfId="23025"/>
    <cellStyle name="Normal 53 3 2 3 6" xfId="33237"/>
    <cellStyle name="Normal 53 3 2 3 7" xfId="18012"/>
    <cellStyle name="Normal 53 3 2 4" xfId="3705"/>
    <cellStyle name="Normal 53 3 2 4 2" xfId="13779"/>
    <cellStyle name="Normal 53 3 2 4 2 2" xfId="44101"/>
    <cellStyle name="Normal 53 3 2 4 2 3" xfId="28877"/>
    <cellStyle name="Normal 53 3 2 4 3" xfId="8759"/>
    <cellStyle name="Normal 53 3 2 4 3 2" xfId="39084"/>
    <cellStyle name="Normal 53 3 2 4 3 3" xfId="23860"/>
    <cellStyle name="Normal 53 3 2 4 4" xfId="34071"/>
    <cellStyle name="Normal 53 3 2 4 5" xfId="18847"/>
    <cellStyle name="Normal 53 3 2 5" xfId="5398"/>
    <cellStyle name="Normal 53 3 2 5 2" xfId="15450"/>
    <cellStyle name="Normal 53 3 2 5 2 2" xfId="45772"/>
    <cellStyle name="Normal 53 3 2 5 2 3" xfId="30548"/>
    <cellStyle name="Normal 53 3 2 5 3" xfId="10430"/>
    <cellStyle name="Normal 53 3 2 5 3 2" xfId="40755"/>
    <cellStyle name="Normal 53 3 2 5 3 3" xfId="25531"/>
    <cellStyle name="Normal 53 3 2 5 4" xfId="35742"/>
    <cellStyle name="Normal 53 3 2 5 5" xfId="20518"/>
    <cellStyle name="Normal 53 3 2 6" xfId="12108"/>
    <cellStyle name="Normal 53 3 2 6 2" xfId="42430"/>
    <cellStyle name="Normal 53 3 2 6 3" xfId="27206"/>
    <cellStyle name="Normal 53 3 2 7" xfId="7087"/>
    <cellStyle name="Normal 53 3 2 7 2" xfId="37413"/>
    <cellStyle name="Normal 53 3 2 7 3" xfId="22189"/>
    <cellStyle name="Normal 53 3 2 8" xfId="32401"/>
    <cellStyle name="Normal 53 3 2 9" xfId="17176"/>
    <cellStyle name="Normal 53 3 3" xfId="2223"/>
    <cellStyle name="Normal 53 3 3 2" xfId="3062"/>
    <cellStyle name="Normal 53 3 3 2 2" xfId="4752"/>
    <cellStyle name="Normal 53 3 3 2 2 2" xfId="14825"/>
    <cellStyle name="Normal 53 3 3 2 2 2 2" xfId="45147"/>
    <cellStyle name="Normal 53 3 3 2 2 2 3" xfId="29923"/>
    <cellStyle name="Normal 53 3 3 2 2 3" xfId="9805"/>
    <cellStyle name="Normal 53 3 3 2 2 3 2" xfId="40130"/>
    <cellStyle name="Normal 53 3 3 2 2 3 3" xfId="24906"/>
    <cellStyle name="Normal 53 3 3 2 2 4" xfId="35117"/>
    <cellStyle name="Normal 53 3 3 2 2 5" xfId="19893"/>
    <cellStyle name="Normal 53 3 3 2 3" xfId="6444"/>
    <cellStyle name="Normal 53 3 3 2 3 2" xfId="16496"/>
    <cellStyle name="Normal 53 3 3 2 3 2 2" xfId="46818"/>
    <cellStyle name="Normal 53 3 3 2 3 2 3" xfId="31594"/>
    <cellStyle name="Normal 53 3 3 2 3 3" xfId="11476"/>
    <cellStyle name="Normal 53 3 3 2 3 3 2" xfId="41801"/>
    <cellStyle name="Normal 53 3 3 2 3 3 3" xfId="26577"/>
    <cellStyle name="Normal 53 3 3 2 3 4" xfId="36788"/>
    <cellStyle name="Normal 53 3 3 2 3 5" xfId="21564"/>
    <cellStyle name="Normal 53 3 3 2 4" xfId="13154"/>
    <cellStyle name="Normal 53 3 3 2 4 2" xfId="43476"/>
    <cellStyle name="Normal 53 3 3 2 4 3" xfId="28252"/>
    <cellStyle name="Normal 53 3 3 2 5" xfId="8133"/>
    <cellStyle name="Normal 53 3 3 2 5 2" xfId="38459"/>
    <cellStyle name="Normal 53 3 3 2 5 3" xfId="23235"/>
    <cellStyle name="Normal 53 3 3 2 6" xfId="33447"/>
    <cellStyle name="Normal 53 3 3 2 7" xfId="18222"/>
    <cellStyle name="Normal 53 3 3 3" xfId="3915"/>
    <cellStyle name="Normal 53 3 3 3 2" xfId="13989"/>
    <cellStyle name="Normal 53 3 3 3 2 2" xfId="44311"/>
    <cellStyle name="Normal 53 3 3 3 2 3" xfId="29087"/>
    <cellStyle name="Normal 53 3 3 3 3" xfId="8969"/>
    <cellStyle name="Normal 53 3 3 3 3 2" xfId="39294"/>
    <cellStyle name="Normal 53 3 3 3 3 3" xfId="24070"/>
    <cellStyle name="Normal 53 3 3 3 4" xfId="34281"/>
    <cellStyle name="Normal 53 3 3 3 5" xfId="19057"/>
    <cellStyle name="Normal 53 3 3 4" xfId="5608"/>
    <cellStyle name="Normal 53 3 3 4 2" xfId="15660"/>
    <cellStyle name="Normal 53 3 3 4 2 2" xfId="45982"/>
    <cellStyle name="Normal 53 3 3 4 2 3" xfId="30758"/>
    <cellStyle name="Normal 53 3 3 4 3" xfId="10640"/>
    <cellStyle name="Normal 53 3 3 4 3 2" xfId="40965"/>
    <cellStyle name="Normal 53 3 3 4 3 3" xfId="25741"/>
    <cellStyle name="Normal 53 3 3 4 4" xfId="35952"/>
    <cellStyle name="Normal 53 3 3 4 5" xfId="20728"/>
    <cellStyle name="Normal 53 3 3 5" xfId="12318"/>
    <cellStyle name="Normal 53 3 3 5 2" xfId="42640"/>
    <cellStyle name="Normal 53 3 3 5 3" xfId="27416"/>
    <cellStyle name="Normal 53 3 3 6" xfId="7297"/>
    <cellStyle name="Normal 53 3 3 6 2" xfId="37623"/>
    <cellStyle name="Normal 53 3 3 6 3" xfId="22399"/>
    <cellStyle name="Normal 53 3 3 7" xfId="32611"/>
    <cellStyle name="Normal 53 3 3 8" xfId="17386"/>
    <cellStyle name="Normal 53 3 4" xfId="2644"/>
    <cellStyle name="Normal 53 3 4 2" xfId="4334"/>
    <cellStyle name="Normal 53 3 4 2 2" xfId="14407"/>
    <cellStyle name="Normal 53 3 4 2 2 2" xfId="44729"/>
    <cellStyle name="Normal 53 3 4 2 2 3" xfId="29505"/>
    <cellStyle name="Normal 53 3 4 2 3" xfId="9387"/>
    <cellStyle name="Normal 53 3 4 2 3 2" xfId="39712"/>
    <cellStyle name="Normal 53 3 4 2 3 3" xfId="24488"/>
    <cellStyle name="Normal 53 3 4 2 4" xfId="34699"/>
    <cellStyle name="Normal 53 3 4 2 5" xfId="19475"/>
    <cellStyle name="Normal 53 3 4 3" xfId="6026"/>
    <cellStyle name="Normal 53 3 4 3 2" xfId="16078"/>
    <cellStyle name="Normal 53 3 4 3 2 2" xfId="46400"/>
    <cellStyle name="Normal 53 3 4 3 2 3" xfId="31176"/>
    <cellStyle name="Normal 53 3 4 3 3" xfId="11058"/>
    <cellStyle name="Normal 53 3 4 3 3 2" xfId="41383"/>
    <cellStyle name="Normal 53 3 4 3 3 3" xfId="26159"/>
    <cellStyle name="Normal 53 3 4 3 4" xfId="36370"/>
    <cellStyle name="Normal 53 3 4 3 5" xfId="21146"/>
    <cellStyle name="Normal 53 3 4 4" xfId="12736"/>
    <cellStyle name="Normal 53 3 4 4 2" xfId="43058"/>
    <cellStyle name="Normal 53 3 4 4 3" xfId="27834"/>
    <cellStyle name="Normal 53 3 4 5" xfId="7715"/>
    <cellStyle name="Normal 53 3 4 5 2" xfId="38041"/>
    <cellStyle name="Normal 53 3 4 5 3" xfId="22817"/>
    <cellStyle name="Normal 53 3 4 6" xfId="33029"/>
    <cellStyle name="Normal 53 3 4 7" xfId="17804"/>
    <cellStyle name="Normal 53 3 5" xfId="3497"/>
    <cellStyle name="Normal 53 3 5 2" xfId="13571"/>
    <cellStyle name="Normal 53 3 5 2 2" xfId="43893"/>
    <cellStyle name="Normal 53 3 5 2 3" xfId="28669"/>
    <cellStyle name="Normal 53 3 5 3" xfId="8551"/>
    <cellStyle name="Normal 53 3 5 3 2" xfId="38876"/>
    <cellStyle name="Normal 53 3 5 3 3" xfId="23652"/>
    <cellStyle name="Normal 53 3 5 4" xfId="33863"/>
    <cellStyle name="Normal 53 3 5 5" xfId="18639"/>
    <cellStyle name="Normal 53 3 6" xfId="5190"/>
    <cellStyle name="Normal 53 3 6 2" xfId="15242"/>
    <cellStyle name="Normal 53 3 6 2 2" xfId="45564"/>
    <cellStyle name="Normal 53 3 6 2 3" xfId="30340"/>
    <cellStyle name="Normal 53 3 6 3" xfId="10222"/>
    <cellStyle name="Normal 53 3 6 3 2" xfId="40547"/>
    <cellStyle name="Normal 53 3 6 3 3" xfId="25323"/>
    <cellStyle name="Normal 53 3 6 4" xfId="35534"/>
    <cellStyle name="Normal 53 3 6 5" xfId="20310"/>
    <cellStyle name="Normal 53 3 7" xfId="11900"/>
    <cellStyle name="Normal 53 3 7 2" xfId="42222"/>
    <cellStyle name="Normal 53 3 7 3" xfId="26998"/>
    <cellStyle name="Normal 53 3 8" xfId="6879"/>
    <cellStyle name="Normal 53 3 8 2" xfId="37205"/>
    <cellStyle name="Normal 53 3 8 3" xfId="21981"/>
    <cellStyle name="Normal 53 3 9" xfId="32194"/>
    <cellStyle name="Normal 53 4" xfId="1904"/>
    <cellStyle name="Normal 53 4 2" xfId="2327"/>
    <cellStyle name="Normal 53 4 2 2" xfId="3166"/>
    <cellStyle name="Normal 53 4 2 2 2" xfId="4856"/>
    <cellStyle name="Normal 53 4 2 2 2 2" xfId="14929"/>
    <cellStyle name="Normal 53 4 2 2 2 2 2" xfId="45251"/>
    <cellStyle name="Normal 53 4 2 2 2 2 3" xfId="30027"/>
    <cellStyle name="Normal 53 4 2 2 2 3" xfId="9909"/>
    <cellStyle name="Normal 53 4 2 2 2 3 2" xfId="40234"/>
    <cellStyle name="Normal 53 4 2 2 2 3 3" xfId="25010"/>
    <cellStyle name="Normal 53 4 2 2 2 4" xfId="35221"/>
    <cellStyle name="Normal 53 4 2 2 2 5" xfId="19997"/>
    <cellStyle name="Normal 53 4 2 2 3" xfId="6548"/>
    <cellStyle name="Normal 53 4 2 2 3 2" xfId="16600"/>
    <cellStyle name="Normal 53 4 2 2 3 2 2" xfId="46922"/>
    <cellStyle name="Normal 53 4 2 2 3 2 3" xfId="31698"/>
    <cellStyle name="Normal 53 4 2 2 3 3" xfId="11580"/>
    <cellStyle name="Normal 53 4 2 2 3 3 2" xfId="41905"/>
    <cellStyle name="Normal 53 4 2 2 3 3 3" xfId="26681"/>
    <cellStyle name="Normal 53 4 2 2 3 4" xfId="36892"/>
    <cellStyle name="Normal 53 4 2 2 3 5" xfId="21668"/>
    <cellStyle name="Normal 53 4 2 2 4" xfId="13258"/>
    <cellStyle name="Normal 53 4 2 2 4 2" xfId="43580"/>
    <cellStyle name="Normal 53 4 2 2 4 3" xfId="28356"/>
    <cellStyle name="Normal 53 4 2 2 5" xfId="8237"/>
    <cellStyle name="Normal 53 4 2 2 5 2" xfId="38563"/>
    <cellStyle name="Normal 53 4 2 2 5 3" xfId="23339"/>
    <cellStyle name="Normal 53 4 2 2 6" xfId="33551"/>
    <cellStyle name="Normal 53 4 2 2 7" xfId="18326"/>
    <cellStyle name="Normal 53 4 2 3" xfId="4019"/>
    <cellStyle name="Normal 53 4 2 3 2" xfId="14093"/>
    <cellStyle name="Normal 53 4 2 3 2 2" xfId="44415"/>
    <cellStyle name="Normal 53 4 2 3 2 3" xfId="29191"/>
    <cellStyle name="Normal 53 4 2 3 3" xfId="9073"/>
    <cellStyle name="Normal 53 4 2 3 3 2" xfId="39398"/>
    <cellStyle name="Normal 53 4 2 3 3 3" xfId="24174"/>
    <cellStyle name="Normal 53 4 2 3 4" xfId="34385"/>
    <cellStyle name="Normal 53 4 2 3 5" xfId="19161"/>
    <cellStyle name="Normal 53 4 2 4" xfId="5712"/>
    <cellStyle name="Normal 53 4 2 4 2" xfId="15764"/>
    <cellStyle name="Normal 53 4 2 4 2 2" xfId="46086"/>
    <cellStyle name="Normal 53 4 2 4 2 3" xfId="30862"/>
    <cellStyle name="Normal 53 4 2 4 3" xfId="10744"/>
    <cellStyle name="Normal 53 4 2 4 3 2" xfId="41069"/>
    <cellStyle name="Normal 53 4 2 4 3 3" xfId="25845"/>
    <cellStyle name="Normal 53 4 2 4 4" xfId="36056"/>
    <cellStyle name="Normal 53 4 2 4 5" xfId="20832"/>
    <cellStyle name="Normal 53 4 2 5" xfId="12422"/>
    <cellStyle name="Normal 53 4 2 5 2" xfId="42744"/>
    <cellStyle name="Normal 53 4 2 5 3" xfId="27520"/>
    <cellStyle name="Normal 53 4 2 6" xfId="7401"/>
    <cellStyle name="Normal 53 4 2 6 2" xfId="37727"/>
    <cellStyle name="Normal 53 4 2 6 3" xfId="22503"/>
    <cellStyle name="Normal 53 4 2 7" xfId="32715"/>
    <cellStyle name="Normal 53 4 2 8" xfId="17490"/>
    <cellStyle name="Normal 53 4 3" xfId="2748"/>
    <cellStyle name="Normal 53 4 3 2" xfId="4438"/>
    <cellStyle name="Normal 53 4 3 2 2" xfId="14511"/>
    <cellStyle name="Normal 53 4 3 2 2 2" xfId="44833"/>
    <cellStyle name="Normal 53 4 3 2 2 3" xfId="29609"/>
    <cellStyle name="Normal 53 4 3 2 3" xfId="9491"/>
    <cellStyle name="Normal 53 4 3 2 3 2" xfId="39816"/>
    <cellStyle name="Normal 53 4 3 2 3 3" xfId="24592"/>
    <cellStyle name="Normal 53 4 3 2 4" xfId="34803"/>
    <cellStyle name="Normal 53 4 3 2 5" xfId="19579"/>
    <cellStyle name="Normal 53 4 3 3" xfId="6130"/>
    <cellStyle name="Normal 53 4 3 3 2" xfId="16182"/>
    <cellStyle name="Normal 53 4 3 3 2 2" xfId="46504"/>
    <cellStyle name="Normal 53 4 3 3 2 3" xfId="31280"/>
    <cellStyle name="Normal 53 4 3 3 3" xfId="11162"/>
    <cellStyle name="Normal 53 4 3 3 3 2" xfId="41487"/>
    <cellStyle name="Normal 53 4 3 3 3 3" xfId="26263"/>
    <cellStyle name="Normal 53 4 3 3 4" xfId="36474"/>
    <cellStyle name="Normal 53 4 3 3 5" xfId="21250"/>
    <cellStyle name="Normal 53 4 3 4" xfId="12840"/>
    <cellStyle name="Normal 53 4 3 4 2" xfId="43162"/>
    <cellStyle name="Normal 53 4 3 4 3" xfId="27938"/>
    <cellStyle name="Normal 53 4 3 5" xfId="7819"/>
    <cellStyle name="Normal 53 4 3 5 2" xfId="38145"/>
    <cellStyle name="Normal 53 4 3 5 3" xfId="22921"/>
    <cellStyle name="Normal 53 4 3 6" xfId="33133"/>
    <cellStyle name="Normal 53 4 3 7" xfId="17908"/>
    <cellStyle name="Normal 53 4 4" xfId="3601"/>
    <cellStyle name="Normal 53 4 4 2" xfId="13675"/>
    <cellStyle name="Normal 53 4 4 2 2" xfId="43997"/>
    <cellStyle name="Normal 53 4 4 2 3" xfId="28773"/>
    <cellStyle name="Normal 53 4 4 3" xfId="8655"/>
    <cellStyle name="Normal 53 4 4 3 2" xfId="38980"/>
    <cellStyle name="Normal 53 4 4 3 3" xfId="23756"/>
    <cellStyle name="Normal 53 4 4 4" xfId="33967"/>
    <cellStyle name="Normal 53 4 4 5" xfId="18743"/>
    <cellStyle name="Normal 53 4 5" xfId="5294"/>
    <cellStyle name="Normal 53 4 5 2" xfId="15346"/>
    <cellStyle name="Normal 53 4 5 2 2" xfId="45668"/>
    <cellStyle name="Normal 53 4 5 2 3" xfId="30444"/>
    <cellStyle name="Normal 53 4 5 3" xfId="10326"/>
    <cellStyle name="Normal 53 4 5 3 2" xfId="40651"/>
    <cellStyle name="Normal 53 4 5 3 3" xfId="25427"/>
    <cellStyle name="Normal 53 4 5 4" xfId="35638"/>
    <cellStyle name="Normal 53 4 5 5" xfId="20414"/>
    <cellStyle name="Normal 53 4 6" xfId="12004"/>
    <cellStyle name="Normal 53 4 6 2" xfId="42326"/>
    <cellStyle name="Normal 53 4 6 3" xfId="27102"/>
    <cellStyle name="Normal 53 4 7" xfId="6983"/>
    <cellStyle name="Normal 53 4 7 2" xfId="37309"/>
    <cellStyle name="Normal 53 4 7 3" xfId="22085"/>
    <cellStyle name="Normal 53 4 8" xfId="32297"/>
    <cellStyle name="Normal 53 4 9" xfId="17072"/>
    <cellStyle name="Normal 53 5" xfId="2117"/>
    <cellStyle name="Normal 53 5 2" xfId="2958"/>
    <cellStyle name="Normal 53 5 2 2" xfId="4648"/>
    <cellStyle name="Normal 53 5 2 2 2" xfId="14721"/>
    <cellStyle name="Normal 53 5 2 2 2 2" xfId="45043"/>
    <cellStyle name="Normal 53 5 2 2 2 3" xfId="29819"/>
    <cellStyle name="Normal 53 5 2 2 3" xfId="9701"/>
    <cellStyle name="Normal 53 5 2 2 3 2" xfId="40026"/>
    <cellStyle name="Normal 53 5 2 2 3 3" xfId="24802"/>
    <cellStyle name="Normal 53 5 2 2 4" xfId="35013"/>
    <cellStyle name="Normal 53 5 2 2 5" xfId="19789"/>
    <cellStyle name="Normal 53 5 2 3" xfId="6340"/>
    <cellStyle name="Normal 53 5 2 3 2" xfId="16392"/>
    <cellStyle name="Normal 53 5 2 3 2 2" xfId="46714"/>
    <cellStyle name="Normal 53 5 2 3 2 3" xfId="31490"/>
    <cellStyle name="Normal 53 5 2 3 3" xfId="11372"/>
    <cellStyle name="Normal 53 5 2 3 3 2" xfId="41697"/>
    <cellStyle name="Normal 53 5 2 3 3 3" xfId="26473"/>
    <cellStyle name="Normal 53 5 2 3 4" xfId="36684"/>
    <cellStyle name="Normal 53 5 2 3 5" xfId="21460"/>
    <cellStyle name="Normal 53 5 2 4" xfId="13050"/>
    <cellStyle name="Normal 53 5 2 4 2" xfId="43372"/>
    <cellStyle name="Normal 53 5 2 4 3" xfId="28148"/>
    <cellStyle name="Normal 53 5 2 5" xfId="8029"/>
    <cellStyle name="Normal 53 5 2 5 2" xfId="38355"/>
    <cellStyle name="Normal 53 5 2 5 3" xfId="23131"/>
    <cellStyle name="Normal 53 5 2 6" xfId="33343"/>
    <cellStyle name="Normal 53 5 2 7" xfId="18118"/>
    <cellStyle name="Normal 53 5 3" xfId="3811"/>
    <cellStyle name="Normal 53 5 3 2" xfId="13885"/>
    <cellStyle name="Normal 53 5 3 2 2" xfId="44207"/>
    <cellStyle name="Normal 53 5 3 2 3" xfId="28983"/>
    <cellStyle name="Normal 53 5 3 3" xfId="8865"/>
    <cellStyle name="Normal 53 5 3 3 2" xfId="39190"/>
    <cellStyle name="Normal 53 5 3 3 3" xfId="23966"/>
    <cellStyle name="Normal 53 5 3 4" xfId="34177"/>
    <cellStyle name="Normal 53 5 3 5" xfId="18953"/>
    <cellStyle name="Normal 53 5 4" xfId="5504"/>
    <cellStyle name="Normal 53 5 4 2" xfId="15556"/>
    <cellStyle name="Normal 53 5 4 2 2" xfId="45878"/>
    <cellStyle name="Normal 53 5 4 2 3" xfId="30654"/>
    <cellStyle name="Normal 53 5 4 3" xfId="10536"/>
    <cellStyle name="Normal 53 5 4 3 2" xfId="40861"/>
    <cellStyle name="Normal 53 5 4 3 3" xfId="25637"/>
    <cellStyle name="Normal 53 5 4 4" xfId="35848"/>
    <cellStyle name="Normal 53 5 4 5" xfId="20624"/>
    <cellStyle name="Normal 53 5 5" xfId="12214"/>
    <cellStyle name="Normal 53 5 5 2" xfId="42536"/>
    <cellStyle name="Normal 53 5 5 3" xfId="27312"/>
    <cellStyle name="Normal 53 5 6" xfId="7193"/>
    <cellStyle name="Normal 53 5 6 2" xfId="37519"/>
    <cellStyle name="Normal 53 5 6 3" xfId="22295"/>
    <cellStyle name="Normal 53 5 7" xfId="32507"/>
    <cellStyle name="Normal 53 5 8" xfId="17282"/>
    <cellStyle name="Normal 53 6" xfId="2538"/>
    <cellStyle name="Normal 53 6 2" xfId="4230"/>
    <cellStyle name="Normal 53 6 2 2" xfId="14303"/>
    <cellStyle name="Normal 53 6 2 2 2" xfId="44625"/>
    <cellStyle name="Normal 53 6 2 2 3" xfId="29401"/>
    <cellStyle name="Normal 53 6 2 3" xfId="9283"/>
    <cellStyle name="Normal 53 6 2 3 2" xfId="39608"/>
    <cellStyle name="Normal 53 6 2 3 3" xfId="24384"/>
    <cellStyle name="Normal 53 6 2 4" xfId="34595"/>
    <cellStyle name="Normal 53 6 2 5" xfId="19371"/>
    <cellStyle name="Normal 53 6 3" xfId="5922"/>
    <cellStyle name="Normal 53 6 3 2" xfId="15974"/>
    <cellStyle name="Normal 53 6 3 2 2" xfId="46296"/>
    <cellStyle name="Normal 53 6 3 2 3" xfId="31072"/>
    <cellStyle name="Normal 53 6 3 3" xfId="10954"/>
    <cellStyle name="Normal 53 6 3 3 2" xfId="41279"/>
    <cellStyle name="Normal 53 6 3 3 3" xfId="26055"/>
    <cellStyle name="Normal 53 6 3 4" xfId="36266"/>
    <cellStyle name="Normal 53 6 3 5" xfId="21042"/>
    <cellStyle name="Normal 53 6 4" xfId="12632"/>
    <cellStyle name="Normal 53 6 4 2" xfId="42954"/>
    <cellStyle name="Normal 53 6 4 3" xfId="27730"/>
    <cellStyle name="Normal 53 6 5" xfId="7611"/>
    <cellStyle name="Normal 53 6 5 2" xfId="37937"/>
    <cellStyle name="Normal 53 6 5 3" xfId="22713"/>
    <cellStyle name="Normal 53 6 6" xfId="32925"/>
    <cellStyle name="Normal 53 6 7" xfId="17700"/>
    <cellStyle name="Normal 53 7" xfId="3389"/>
    <cellStyle name="Normal 53 7 2" xfId="13467"/>
    <cellStyle name="Normal 53 7 2 2" xfId="43789"/>
    <cellStyle name="Normal 53 7 2 3" xfId="28565"/>
    <cellStyle name="Normal 53 7 3" xfId="8447"/>
    <cellStyle name="Normal 53 7 3 2" xfId="38772"/>
    <cellStyle name="Normal 53 7 3 3" xfId="23548"/>
    <cellStyle name="Normal 53 7 4" xfId="33759"/>
    <cellStyle name="Normal 53 7 5" xfId="18535"/>
    <cellStyle name="Normal 53 8" xfId="5083"/>
    <cellStyle name="Normal 53 8 2" xfId="15138"/>
    <cellStyle name="Normal 53 8 2 2" xfId="45460"/>
    <cellStyle name="Normal 53 8 2 3" xfId="30236"/>
    <cellStyle name="Normal 53 8 3" xfId="10118"/>
    <cellStyle name="Normal 53 8 3 2" xfId="40443"/>
    <cellStyle name="Normal 53 8 3 3" xfId="25219"/>
    <cellStyle name="Normal 53 8 4" xfId="35430"/>
    <cellStyle name="Normal 53 8 5" xfId="20206"/>
    <cellStyle name="Normal 53 9" xfId="11794"/>
    <cellStyle name="Normal 53 9 2" xfId="42118"/>
    <cellStyle name="Normal 53 9 3" xfId="26894"/>
    <cellStyle name="Normal 54" xfId="1453"/>
    <cellStyle name="Normal 54 2" xfId="1454"/>
    <cellStyle name="Normal 55" xfId="1455"/>
    <cellStyle name="Normal 55 10" xfId="6774"/>
    <cellStyle name="Normal 55 10 2" xfId="37102"/>
    <cellStyle name="Normal 55 10 3" xfId="21878"/>
    <cellStyle name="Normal 55 11" xfId="32093"/>
    <cellStyle name="Normal 55 12" xfId="16863"/>
    <cellStyle name="Normal 55 13" xfId="47304"/>
    <cellStyle name="Normal 55 2" xfId="1738"/>
    <cellStyle name="Normal 55 2 10" xfId="32145"/>
    <cellStyle name="Normal 55 2 11" xfId="16917"/>
    <cellStyle name="Normal 55 2 2" xfId="1846"/>
    <cellStyle name="Normal 55 2 2 10" xfId="17021"/>
    <cellStyle name="Normal 55 2 2 2" xfId="2063"/>
    <cellStyle name="Normal 55 2 2 2 2" xfId="2484"/>
    <cellStyle name="Normal 55 2 2 2 2 2" xfId="3323"/>
    <cellStyle name="Normal 55 2 2 2 2 2 2" xfId="5013"/>
    <cellStyle name="Normal 55 2 2 2 2 2 2 2" xfId="15086"/>
    <cellStyle name="Normal 55 2 2 2 2 2 2 2 2" xfId="45408"/>
    <cellStyle name="Normal 55 2 2 2 2 2 2 2 3" xfId="30184"/>
    <cellStyle name="Normal 55 2 2 2 2 2 2 3" xfId="10066"/>
    <cellStyle name="Normal 55 2 2 2 2 2 2 3 2" xfId="40391"/>
    <cellStyle name="Normal 55 2 2 2 2 2 2 3 3" xfId="25167"/>
    <cellStyle name="Normal 55 2 2 2 2 2 2 4" xfId="35378"/>
    <cellStyle name="Normal 55 2 2 2 2 2 2 5" xfId="20154"/>
    <cellStyle name="Normal 55 2 2 2 2 2 3" xfId="6705"/>
    <cellStyle name="Normal 55 2 2 2 2 2 3 2" xfId="16757"/>
    <cellStyle name="Normal 55 2 2 2 2 2 3 2 2" xfId="47079"/>
    <cellStyle name="Normal 55 2 2 2 2 2 3 2 3" xfId="31855"/>
    <cellStyle name="Normal 55 2 2 2 2 2 3 3" xfId="11737"/>
    <cellStyle name="Normal 55 2 2 2 2 2 3 3 2" xfId="42062"/>
    <cellStyle name="Normal 55 2 2 2 2 2 3 3 3" xfId="26838"/>
    <cellStyle name="Normal 55 2 2 2 2 2 3 4" xfId="37049"/>
    <cellStyle name="Normal 55 2 2 2 2 2 3 5" xfId="21825"/>
    <cellStyle name="Normal 55 2 2 2 2 2 4" xfId="13415"/>
    <cellStyle name="Normal 55 2 2 2 2 2 4 2" xfId="43737"/>
    <cellStyle name="Normal 55 2 2 2 2 2 4 3" xfId="28513"/>
    <cellStyle name="Normal 55 2 2 2 2 2 5" xfId="8394"/>
    <cellStyle name="Normal 55 2 2 2 2 2 5 2" xfId="38720"/>
    <cellStyle name="Normal 55 2 2 2 2 2 5 3" xfId="23496"/>
    <cellStyle name="Normal 55 2 2 2 2 2 6" xfId="33708"/>
    <cellStyle name="Normal 55 2 2 2 2 2 7" xfId="18483"/>
    <cellStyle name="Normal 55 2 2 2 2 3" xfId="4176"/>
    <cellStyle name="Normal 55 2 2 2 2 3 2" xfId="14250"/>
    <cellStyle name="Normal 55 2 2 2 2 3 2 2" xfId="44572"/>
    <cellStyle name="Normal 55 2 2 2 2 3 2 3" xfId="29348"/>
    <cellStyle name="Normal 55 2 2 2 2 3 3" xfId="9230"/>
    <cellStyle name="Normal 55 2 2 2 2 3 3 2" xfId="39555"/>
    <cellStyle name="Normal 55 2 2 2 2 3 3 3" xfId="24331"/>
    <cellStyle name="Normal 55 2 2 2 2 3 4" xfId="34542"/>
    <cellStyle name="Normal 55 2 2 2 2 3 5" xfId="19318"/>
    <cellStyle name="Normal 55 2 2 2 2 4" xfId="5869"/>
    <cellStyle name="Normal 55 2 2 2 2 4 2" xfId="15921"/>
    <cellStyle name="Normal 55 2 2 2 2 4 2 2" xfId="46243"/>
    <cellStyle name="Normal 55 2 2 2 2 4 2 3" xfId="31019"/>
    <cellStyle name="Normal 55 2 2 2 2 4 3" xfId="10901"/>
    <cellStyle name="Normal 55 2 2 2 2 4 3 2" xfId="41226"/>
    <cellStyle name="Normal 55 2 2 2 2 4 3 3" xfId="26002"/>
    <cellStyle name="Normal 55 2 2 2 2 4 4" xfId="36213"/>
    <cellStyle name="Normal 55 2 2 2 2 4 5" xfId="20989"/>
    <cellStyle name="Normal 55 2 2 2 2 5" xfId="12579"/>
    <cellStyle name="Normal 55 2 2 2 2 5 2" xfId="42901"/>
    <cellStyle name="Normal 55 2 2 2 2 5 3" xfId="27677"/>
    <cellStyle name="Normal 55 2 2 2 2 6" xfId="7558"/>
    <cellStyle name="Normal 55 2 2 2 2 6 2" xfId="37884"/>
    <cellStyle name="Normal 55 2 2 2 2 6 3" xfId="22660"/>
    <cellStyle name="Normal 55 2 2 2 2 7" xfId="32872"/>
    <cellStyle name="Normal 55 2 2 2 2 8" xfId="17647"/>
    <cellStyle name="Normal 55 2 2 2 3" xfId="2905"/>
    <cellStyle name="Normal 55 2 2 2 3 2" xfId="4595"/>
    <cellStyle name="Normal 55 2 2 2 3 2 2" xfId="14668"/>
    <cellStyle name="Normal 55 2 2 2 3 2 2 2" xfId="44990"/>
    <cellStyle name="Normal 55 2 2 2 3 2 2 3" xfId="29766"/>
    <cellStyle name="Normal 55 2 2 2 3 2 3" xfId="9648"/>
    <cellStyle name="Normal 55 2 2 2 3 2 3 2" xfId="39973"/>
    <cellStyle name="Normal 55 2 2 2 3 2 3 3" xfId="24749"/>
    <cellStyle name="Normal 55 2 2 2 3 2 4" xfId="34960"/>
    <cellStyle name="Normal 55 2 2 2 3 2 5" xfId="19736"/>
    <cellStyle name="Normal 55 2 2 2 3 3" xfId="6287"/>
    <cellStyle name="Normal 55 2 2 2 3 3 2" xfId="16339"/>
    <cellStyle name="Normal 55 2 2 2 3 3 2 2" xfId="46661"/>
    <cellStyle name="Normal 55 2 2 2 3 3 2 3" xfId="31437"/>
    <cellStyle name="Normal 55 2 2 2 3 3 3" xfId="11319"/>
    <cellStyle name="Normal 55 2 2 2 3 3 3 2" xfId="41644"/>
    <cellStyle name="Normal 55 2 2 2 3 3 3 3" xfId="26420"/>
    <cellStyle name="Normal 55 2 2 2 3 3 4" xfId="36631"/>
    <cellStyle name="Normal 55 2 2 2 3 3 5" xfId="21407"/>
    <cellStyle name="Normal 55 2 2 2 3 4" xfId="12997"/>
    <cellStyle name="Normal 55 2 2 2 3 4 2" xfId="43319"/>
    <cellStyle name="Normal 55 2 2 2 3 4 3" xfId="28095"/>
    <cellStyle name="Normal 55 2 2 2 3 5" xfId="7976"/>
    <cellStyle name="Normal 55 2 2 2 3 5 2" xfId="38302"/>
    <cellStyle name="Normal 55 2 2 2 3 5 3" xfId="23078"/>
    <cellStyle name="Normal 55 2 2 2 3 6" xfId="33290"/>
    <cellStyle name="Normal 55 2 2 2 3 7" xfId="18065"/>
    <cellStyle name="Normal 55 2 2 2 4" xfId="3758"/>
    <cellStyle name="Normal 55 2 2 2 4 2" xfId="13832"/>
    <cellStyle name="Normal 55 2 2 2 4 2 2" xfId="44154"/>
    <cellStyle name="Normal 55 2 2 2 4 2 3" xfId="28930"/>
    <cellStyle name="Normal 55 2 2 2 4 3" xfId="8812"/>
    <cellStyle name="Normal 55 2 2 2 4 3 2" xfId="39137"/>
    <cellStyle name="Normal 55 2 2 2 4 3 3" xfId="23913"/>
    <cellStyle name="Normal 55 2 2 2 4 4" xfId="34124"/>
    <cellStyle name="Normal 55 2 2 2 4 5" xfId="18900"/>
    <cellStyle name="Normal 55 2 2 2 5" xfId="5451"/>
    <cellStyle name="Normal 55 2 2 2 5 2" xfId="15503"/>
    <cellStyle name="Normal 55 2 2 2 5 2 2" xfId="45825"/>
    <cellStyle name="Normal 55 2 2 2 5 2 3" xfId="30601"/>
    <cellStyle name="Normal 55 2 2 2 5 3" xfId="10483"/>
    <cellStyle name="Normal 55 2 2 2 5 3 2" xfId="40808"/>
    <cellStyle name="Normal 55 2 2 2 5 3 3" xfId="25584"/>
    <cellStyle name="Normal 55 2 2 2 5 4" xfId="35795"/>
    <cellStyle name="Normal 55 2 2 2 5 5" xfId="20571"/>
    <cellStyle name="Normal 55 2 2 2 6" xfId="12161"/>
    <cellStyle name="Normal 55 2 2 2 6 2" xfId="42483"/>
    <cellStyle name="Normal 55 2 2 2 6 3" xfId="27259"/>
    <cellStyle name="Normal 55 2 2 2 7" xfId="7140"/>
    <cellStyle name="Normal 55 2 2 2 7 2" xfId="37466"/>
    <cellStyle name="Normal 55 2 2 2 7 3" xfId="22242"/>
    <cellStyle name="Normal 55 2 2 2 8" xfId="32454"/>
    <cellStyle name="Normal 55 2 2 2 9" xfId="17229"/>
    <cellStyle name="Normal 55 2 2 3" xfId="2276"/>
    <cellStyle name="Normal 55 2 2 3 2" xfId="3115"/>
    <cellStyle name="Normal 55 2 2 3 2 2" xfId="4805"/>
    <cellStyle name="Normal 55 2 2 3 2 2 2" xfId="14878"/>
    <cellStyle name="Normal 55 2 2 3 2 2 2 2" xfId="45200"/>
    <cellStyle name="Normal 55 2 2 3 2 2 2 3" xfId="29976"/>
    <cellStyle name="Normal 55 2 2 3 2 2 3" xfId="9858"/>
    <cellStyle name="Normal 55 2 2 3 2 2 3 2" xfId="40183"/>
    <cellStyle name="Normal 55 2 2 3 2 2 3 3" xfId="24959"/>
    <cellStyle name="Normal 55 2 2 3 2 2 4" xfId="35170"/>
    <cellStyle name="Normal 55 2 2 3 2 2 5" xfId="19946"/>
    <cellStyle name="Normal 55 2 2 3 2 3" xfId="6497"/>
    <cellStyle name="Normal 55 2 2 3 2 3 2" xfId="16549"/>
    <cellStyle name="Normal 55 2 2 3 2 3 2 2" xfId="46871"/>
    <cellStyle name="Normal 55 2 2 3 2 3 2 3" xfId="31647"/>
    <cellStyle name="Normal 55 2 2 3 2 3 3" xfId="11529"/>
    <cellStyle name="Normal 55 2 2 3 2 3 3 2" xfId="41854"/>
    <cellStyle name="Normal 55 2 2 3 2 3 3 3" xfId="26630"/>
    <cellStyle name="Normal 55 2 2 3 2 3 4" xfId="36841"/>
    <cellStyle name="Normal 55 2 2 3 2 3 5" xfId="21617"/>
    <cellStyle name="Normal 55 2 2 3 2 4" xfId="13207"/>
    <cellStyle name="Normal 55 2 2 3 2 4 2" xfId="43529"/>
    <cellStyle name="Normal 55 2 2 3 2 4 3" xfId="28305"/>
    <cellStyle name="Normal 55 2 2 3 2 5" xfId="8186"/>
    <cellStyle name="Normal 55 2 2 3 2 5 2" xfId="38512"/>
    <cellStyle name="Normal 55 2 2 3 2 5 3" xfId="23288"/>
    <cellStyle name="Normal 55 2 2 3 2 6" xfId="33500"/>
    <cellStyle name="Normal 55 2 2 3 2 7" xfId="18275"/>
    <cellStyle name="Normal 55 2 2 3 3" xfId="3968"/>
    <cellStyle name="Normal 55 2 2 3 3 2" xfId="14042"/>
    <cellStyle name="Normal 55 2 2 3 3 2 2" xfId="44364"/>
    <cellStyle name="Normal 55 2 2 3 3 2 3" xfId="29140"/>
    <cellStyle name="Normal 55 2 2 3 3 3" xfId="9022"/>
    <cellStyle name="Normal 55 2 2 3 3 3 2" xfId="39347"/>
    <cellStyle name="Normal 55 2 2 3 3 3 3" xfId="24123"/>
    <cellStyle name="Normal 55 2 2 3 3 4" xfId="34334"/>
    <cellStyle name="Normal 55 2 2 3 3 5" xfId="19110"/>
    <cellStyle name="Normal 55 2 2 3 4" xfId="5661"/>
    <cellStyle name="Normal 55 2 2 3 4 2" xfId="15713"/>
    <cellStyle name="Normal 55 2 2 3 4 2 2" xfId="46035"/>
    <cellStyle name="Normal 55 2 2 3 4 2 3" xfId="30811"/>
    <cellStyle name="Normal 55 2 2 3 4 3" xfId="10693"/>
    <cellStyle name="Normal 55 2 2 3 4 3 2" xfId="41018"/>
    <cellStyle name="Normal 55 2 2 3 4 3 3" xfId="25794"/>
    <cellStyle name="Normal 55 2 2 3 4 4" xfId="36005"/>
    <cellStyle name="Normal 55 2 2 3 4 5" xfId="20781"/>
    <cellStyle name="Normal 55 2 2 3 5" xfId="12371"/>
    <cellStyle name="Normal 55 2 2 3 5 2" xfId="42693"/>
    <cellStyle name="Normal 55 2 2 3 5 3" xfId="27469"/>
    <cellStyle name="Normal 55 2 2 3 6" xfId="7350"/>
    <cellStyle name="Normal 55 2 2 3 6 2" xfId="37676"/>
    <cellStyle name="Normal 55 2 2 3 6 3" xfId="22452"/>
    <cellStyle name="Normal 55 2 2 3 7" xfId="32664"/>
    <cellStyle name="Normal 55 2 2 3 8" xfId="17439"/>
    <cellStyle name="Normal 55 2 2 4" xfId="2697"/>
    <cellStyle name="Normal 55 2 2 4 2" xfId="4387"/>
    <cellStyle name="Normal 55 2 2 4 2 2" xfId="14460"/>
    <cellStyle name="Normal 55 2 2 4 2 2 2" xfId="44782"/>
    <cellStyle name="Normal 55 2 2 4 2 2 3" xfId="29558"/>
    <cellStyle name="Normal 55 2 2 4 2 3" xfId="9440"/>
    <cellStyle name="Normal 55 2 2 4 2 3 2" xfId="39765"/>
    <cellStyle name="Normal 55 2 2 4 2 3 3" xfId="24541"/>
    <cellStyle name="Normal 55 2 2 4 2 4" xfId="34752"/>
    <cellStyle name="Normal 55 2 2 4 2 5" xfId="19528"/>
    <cellStyle name="Normal 55 2 2 4 3" xfId="6079"/>
    <cellStyle name="Normal 55 2 2 4 3 2" xfId="16131"/>
    <cellStyle name="Normal 55 2 2 4 3 2 2" xfId="46453"/>
    <cellStyle name="Normal 55 2 2 4 3 2 3" xfId="31229"/>
    <cellStyle name="Normal 55 2 2 4 3 3" xfId="11111"/>
    <cellStyle name="Normal 55 2 2 4 3 3 2" xfId="41436"/>
    <cellStyle name="Normal 55 2 2 4 3 3 3" xfId="26212"/>
    <cellStyle name="Normal 55 2 2 4 3 4" xfId="36423"/>
    <cellStyle name="Normal 55 2 2 4 3 5" xfId="21199"/>
    <cellStyle name="Normal 55 2 2 4 4" xfId="12789"/>
    <cellStyle name="Normal 55 2 2 4 4 2" xfId="43111"/>
    <cellStyle name="Normal 55 2 2 4 4 3" xfId="27887"/>
    <cellStyle name="Normal 55 2 2 4 5" xfId="7768"/>
    <cellStyle name="Normal 55 2 2 4 5 2" xfId="38094"/>
    <cellStyle name="Normal 55 2 2 4 5 3" xfId="22870"/>
    <cellStyle name="Normal 55 2 2 4 6" xfId="33082"/>
    <cellStyle name="Normal 55 2 2 4 7" xfId="17857"/>
    <cellStyle name="Normal 55 2 2 5" xfId="3550"/>
    <cellStyle name="Normal 55 2 2 5 2" xfId="13624"/>
    <cellStyle name="Normal 55 2 2 5 2 2" xfId="43946"/>
    <cellStyle name="Normal 55 2 2 5 2 3" xfId="28722"/>
    <cellStyle name="Normal 55 2 2 5 3" xfId="8604"/>
    <cellStyle name="Normal 55 2 2 5 3 2" xfId="38929"/>
    <cellStyle name="Normal 55 2 2 5 3 3" xfId="23705"/>
    <cellStyle name="Normal 55 2 2 5 4" xfId="33916"/>
    <cellStyle name="Normal 55 2 2 5 5" xfId="18692"/>
    <cellStyle name="Normal 55 2 2 6" xfId="5243"/>
    <cellStyle name="Normal 55 2 2 6 2" xfId="15295"/>
    <cellStyle name="Normal 55 2 2 6 2 2" xfId="45617"/>
    <cellStyle name="Normal 55 2 2 6 2 3" xfId="30393"/>
    <cellStyle name="Normal 55 2 2 6 3" xfId="10275"/>
    <cellStyle name="Normal 55 2 2 6 3 2" xfId="40600"/>
    <cellStyle name="Normal 55 2 2 6 3 3" xfId="25376"/>
    <cellStyle name="Normal 55 2 2 6 4" xfId="35587"/>
    <cellStyle name="Normal 55 2 2 6 5" xfId="20363"/>
    <cellStyle name="Normal 55 2 2 7" xfId="11953"/>
    <cellStyle name="Normal 55 2 2 7 2" xfId="42275"/>
    <cellStyle name="Normal 55 2 2 7 3" xfId="27051"/>
    <cellStyle name="Normal 55 2 2 8" xfId="6932"/>
    <cellStyle name="Normal 55 2 2 8 2" xfId="37258"/>
    <cellStyle name="Normal 55 2 2 8 3" xfId="22034"/>
    <cellStyle name="Normal 55 2 2 9" xfId="32246"/>
    <cellStyle name="Normal 55 2 3" xfId="1959"/>
    <cellStyle name="Normal 55 2 3 2" xfId="2380"/>
    <cellStyle name="Normal 55 2 3 2 2" xfId="3219"/>
    <cellStyle name="Normal 55 2 3 2 2 2" xfId="4909"/>
    <cellStyle name="Normal 55 2 3 2 2 2 2" xfId="14982"/>
    <cellStyle name="Normal 55 2 3 2 2 2 2 2" xfId="45304"/>
    <cellStyle name="Normal 55 2 3 2 2 2 2 3" xfId="30080"/>
    <cellStyle name="Normal 55 2 3 2 2 2 3" xfId="9962"/>
    <cellStyle name="Normal 55 2 3 2 2 2 3 2" xfId="40287"/>
    <cellStyle name="Normal 55 2 3 2 2 2 3 3" xfId="25063"/>
    <cellStyle name="Normal 55 2 3 2 2 2 4" xfId="35274"/>
    <cellStyle name="Normal 55 2 3 2 2 2 5" xfId="20050"/>
    <cellStyle name="Normal 55 2 3 2 2 3" xfId="6601"/>
    <cellStyle name="Normal 55 2 3 2 2 3 2" xfId="16653"/>
    <cellStyle name="Normal 55 2 3 2 2 3 2 2" xfId="46975"/>
    <cellStyle name="Normal 55 2 3 2 2 3 2 3" xfId="31751"/>
    <cellStyle name="Normal 55 2 3 2 2 3 3" xfId="11633"/>
    <cellStyle name="Normal 55 2 3 2 2 3 3 2" xfId="41958"/>
    <cellStyle name="Normal 55 2 3 2 2 3 3 3" xfId="26734"/>
    <cellStyle name="Normal 55 2 3 2 2 3 4" xfId="36945"/>
    <cellStyle name="Normal 55 2 3 2 2 3 5" xfId="21721"/>
    <cellStyle name="Normal 55 2 3 2 2 4" xfId="13311"/>
    <cellStyle name="Normal 55 2 3 2 2 4 2" xfId="43633"/>
    <cellStyle name="Normal 55 2 3 2 2 4 3" xfId="28409"/>
    <cellStyle name="Normal 55 2 3 2 2 5" xfId="8290"/>
    <cellStyle name="Normal 55 2 3 2 2 5 2" xfId="38616"/>
    <cellStyle name="Normal 55 2 3 2 2 5 3" xfId="23392"/>
    <cellStyle name="Normal 55 2 3 2 2 6" xfId="33604"/>
    <cellStyle name="Normal 55 2 3 2 2 7" xfId="18379"/>
    <cellStyle name="Normal 55 2 3 2 3" xfId="4072"/>
    <cellStyle name="Normal 55 2 3 2 3 2" xfId="14146"/>
    <cellStyle name="Normal 55 2 3 2 3 2 2" xfId="44468"/>
    <cellStyle name="Normal 55 2 3 2 3 2 3" xfId="29244"/>
    <cellStyle name="Normal 55 2 3 2 3 3" xfId="9126"/>
    <cellStyle name="Normal 55 2 3 2 3 3 2" xfId="39451"/>
    <cellStyle name="Normal 55 2 3 2 3 3 3" xfId="24227"/>
    <cellStyle name="Normal 55 2 3 2 3 4" xfId="34438"/>
    <cellStyle name="Normal 55 2 3 2 3 5" xfId="19214"/>
    <cellStyle name="Normal 55 2 3 2 4" xfId="5765"/>
    <cellStyle name="Normal 55 2 3 2 4 2" xfId="15817"/>
    <cellStyle name="Normal 55 2 3 2 4 2 2" xfId="46139"/>
    <cellStyle name="Normal 55 2 3 2 4 2 3" xfId="30915"/>
    <cellStyle name="Normal 55 2 3 2 4 3" xfId="10797"/>
    <cellStyle name="Normal 55 2 3 2 4 3 2" xfId="41122"/>
    <cellStyle name="Normal 55 2 3 2 4 3 3" xfId="25898"/>
    <cellStyle name="Normal 55 2 3 2 4 4" xfId="36109"/>
    <cellStyle name="Normal 55 2 3 2 4 5" xfId="20885"/>
    <cellStyle name="Normal 55 2 3 2 5" xfId="12475"/>
    <cellStyle name="Normal 55 2 3 2 5 2" xfId="42797"/>
    <cellStyle name="Normal 55 2 3 2 5 3" xfId="27573"/>
    <cellStyle name="Normal 55 2 3 2 6" xfId="7454"/>
    <cellStyle name="Normal 55 2 3 2 6 2" xfId="37780"/>
    <cellStyle name="Normal 55 2 3 2 6 3" xfId="22556"/>
    <cellStyle name="Normal 55 2 3 2 7" xfId="32768"/>
    <cellStyle name="Normal 55 2 3 2 8" xfId="17543"/>
    <cellStyle name="Normal 55 2 3 3" xfId="2801"/>
    <cellStyle name="Normal 55 2 3 3 2" xfId="4491"/>
    <cellStyle name="Normal 55 2 3 3 2 2" xfId="14564"/>
    <cellStyle name="Normal 55 2 3 3 2 2 2" xfId="44886"/>
    <cellStyle name="Normal 55 2 3 3 2 2 3" xfId="29662"/>
    <cellStyle name="Normal 55 2 3 3 2 3" xfId="9544"/>
    <cellStyle name="Normal 55 2 3 3 2 3 2" xfId="39869"/>
    <cellStyle name="Normal 55 2 3 3 2 3 3" xfId="24645"/>
    <cellStyle name="Normal 55 2 3 3 2 4" xfId="34856"/>
    <cellStyle name="Normal 55 2 3 3 2 5" xfId="19632"/>
    <cellStyle name="Normal 55 2 3 3 3" xfId="6183"/>
    <cellStyle name="Normal 55 2 3 3 3 2" xfId="16235"/>
    <cellStyle name="Normal 55 2 3 3 3 2 2" xfId="46557"/>
    <cellStyle name="Normal 55 2 3 3 3 2 3" xfId="31333"/>
    <cellStyle name="Normal 55 2 3 3 3 3" xfId="11215"/>
    <cellStyle name="Normal 55 2 3 3 3 3 2" xfId="41540"/>
    <cellStyle name="Normal 55 2 3 3 3 3 3" xfId="26316"/>
    <cellStyle name="Normal 55 2 3 3 3 4" xfId="36527"/>
    <cellStyle name="Normal 55 2 3 3 3 5" xfId="21303"/>
    <cellStyle name="Normal 55 2 3 3 4" xfId="12893"/>
    <cellStyle name="Normal 55 2 3 3 4 2" xfId="43215"/>
    <cellStyle name="Normal 55 2 3 3 4 3" xfId="27991"/>
    <cellStyle name="Normal 55 2 3 3 5" xfId="7872"/>
    <cellStyle name="Normal 55 2 3 3 5 2" xfId="38198"/>
    <cellStyle name="Normal 55 2 3 3 5 3" xfId="22974"/>
    <cellStyle name="Normal 55 2 3 3 6" xfId="33186"/>
    <cellStyle name="Normal 55 2 3 3 7" xfId="17961"/>
    <cellStyle name="Normal 55 2 3 4" xfId="3654"/>
    <cellStyle name="Normal 55 2 3 4 2" xfId="13728"/>
    <cellStyle name="Normal 55 2 3 4 2 2" xfId="44050"/>
    <cellStyle name="Normal 55 2 3 4 2 3" xfId="28826"/>
    <cellStyle name="Normal 55 2 3 4 3" xfId="8708"/>
    <cellStyle name="Normal 55 2 3 4 3 2" xfId="39033"/>
    <cellStyle name="Normal 55 2 3 4 3 3" xfId="23809"/>
    <cellStyle name="Normal 55 2 3 4 4" xfId="34020"/>
    <cellStyle name="Normal 55 2 3 4 5" xfId="18796"/>
    <cellStyle name="Normal 55 2 3 5" xfId="5347"/>
    <cellStyle name="Normal 55 2 3 5 2" xfId="15399"/>
    <cellStyle name="Normal 55 2 3 5 2 2" xfId="45721"/>
    <cellStyle name="Normal 55 2 3 5 2 3" xfId="30497"/>
    <cellStyle name="Normal 55 2 3 5 3" xfId="10379"/>
    <cellStyle name="Normal 55 2 3 5 3 2" xfId="40704"/>
    <cellStyle name="Normal 55 2 3 5 3 3" xfId="25480"/>
    <cellStyle name="Normal 55 2 3 5 4" xfId="35691"/>
    <cellStyle name="Normal 55 2 3 5 5" xfId="20467"/>
    <cellStyle name="Normal 55 2 3 6" xfId="12057"/>
    <cellStyle name="Normal 55 2 3 6 2" xfId="42379"/>
    <cellStyle name="Normal 55 2 3 6 3" xfId="27155"/>
    <cellStyle name="Normal 55 2 3 7" xfId="7036"/>
    <cellStyle name="Normal 55 2 3 7 2" xfId="37362"/>
    <cellStyle name="Normal 55 2 3 7 3" xfId="22138"/>
    <cellStyle name="Normal 55 2 3 8" xfId="32350"/>
    <cellStyle name="Normal 55 2 3 9" xfId="17125"/>
    <cellStyle name="Normal 55 2 4" xfId="2172"/>
    <cellStyle name="Normal 55 2 4 2" xfId="3011"/>
    <cellStyle name="Normal 55 2 4 2 2" xfId="4701"/>
    <cellStyle name="Normal 55 2 4 2 2 2" xfId="14774"/>
    <cellStyle name="Normal 55 2 4 2 2 2 2" xfId="45096"/>
    <cellStyle name="Normal 55 2 4 2 2 2 3" xfId="29872"/>
    <cellStyle name="Normal 55 2 4 2 2 3" xfId="9754"/>
    <cellStyle name="Normal 55 2 4 2 2 3 2" xfId="40079"/>
    <cellStyle name="Normal 55 2 4 2 2 3 3" xfId="24855"/>
    <cellStyle name="Normal 55 2 4 2 2 4" xfId="35066"/>
    <cellStyle name="Normal 55 2 4 2 2 5" xfId="19842"/>
    <cellStyle name="Normal 55 2 4 2 3" xfId="6393"/>
    <cellStyle name="Normal 55 2 4 2 3 2" xfId="16445"/>
    <cellStyle name="Normal 55 2 4 2 3 2 2" xfId="46767"/>
    <cellStyle name="Normal 55 2 4 2 3 2 3" xfId="31543"/>
    <cellStyle name="Normal 55 2 4 2 3 3" xfId="11425"/>
    <cellStyle name="Normal 55 2 4 2 3 3 2" xfId="41750"/>
    <cellStyle name="Normal 55 2 4 2 3 3 3" xfId="26526"/>
    <cellStyle name="Normal 55 2 4 2 3 4" xfId="36737"/>
    <cellStyle name="Normal 55 2 4 2 3 5" xfId="21513"/>
    <cellStyle name="Normal 55 2 4 2 4" xfId="13103"/>
    <cellStyle name="Normal 55 2 4 2 4 2" xfId="43425"/>
    <cellStyle name="Normal 55 2 4 2 4 3" xfId="28201"/>
    <cellStyle name="Normal 55 2 4 2 5" xfId="8082"/>
    <cellStyle name="Normal 55 2 4 2 5 2" xfId="38408"/>
    <cellStyle name="Normal 55 2 4 2 5 3" xfId="23184"/>
    <cellStyle name="Normal 55 2 4 2 6" xfId="33396"/>
    <cellStyle name="Normal 55 2 4 2 7" xfId="18171"/>
    <cellStyle name="Normal 55 2 4 3" xfId="3864"/>
    <cellStyle name="Normal 55 2 4 3 2" xfId="13938"/>
    <cellStyle name="Normal 55 2 4 3 2 2" xfId="44260"/>
    <cellStyle name="Normal 55 2 4 3 2 3" xfId="29036"/>
    <cellStyle name="Normal 55 2 4 3 3" xfId="8918"/>
    <cellStyle name="Normal 55 2 4 3 3 2" xfId="39243"/>
    <cellStyle name="Normal 55 2 4 3 3 3" xfId="24019"/>
    <cellStyle name="Normal 55 2 4 3 4" xfId="34230"/>
    <cellStyle name="Normal 55 2 4 3 5" xfId="19006"/>
    <cellStyle name="Normal 55 2 4 4" xfId="5557"/>
    <cellStyle name="Normal 55 2 4 4 2" xfId="15609"/>
    <cellStyle name="Normal 55 2 4 4 2 2" xfId="45931"/>
    <cellStyle name="Normal 55 2 4 4 2 3" xfId="30707"/>
    <cellStyle name="Normal 55 2 4 4 3" xfId="10589"/>
    <cellStyle name="Normal 55 2 4 4 3 2" xfId="40914"/>
    <cellStyle name="Normal 55 2 4 4 3 3" xfId="25690"/>
    <cellStyle name="Normal 55 2 4 4 4" xfId="35901"/>
    <cellStyle name="Normal 55 2 4 4 5" xfId="20677"/>
    <cellStyle name="Normal 55 2 4 5" xfId="12267"/>
    <cellStyle name="Normal 55 2 4 5 2" xfId="42589"/>
    <cellStyle name="Normal 55 2 4 5 3" xfId="27365"/>
    <cellStyle name="Normal 55 2 4 6" xfId="7246"/>
    <cellStyle name="Normal 55 2 4 6 2" xfId="37572"/>
    <cellStyle name="Normal 55 2 4 6 3" xfId="22348"/>
    <cellStyle name="Normal 55 2 4 7" xfId="32560"/>
    <cellStyle name="Normal 55 2 4 8" xfId="17335"/>
    <cellStyle name="Normal 55 2 5" xfId="2593"/>
    <cellStyle name="Normal 55 2 5 2" xfId="4283"/>
    <cellStyle name="Normal 55 2 5 2 2" xfId="14356"/>
    <cellStyle name="Normal 55 2 5 2 2 2" xfId="44678"/>
    <cellStyle name="Normal 55 2 5 2 2 3" xfId="29454"/>
    <cellStyle name="Normal 55 2 5 2 3" xfId="9336"/>
    <cellStyle name="Normal 55 2 5 2 3 2" xfId="39661"/>
    <cellStyle name="Normal 55 2 5 2 3 3" xfId="24437"/>
    <cellStyle name="Normal 55 2 5 2 4" xfId="34648"/>
    <cellStyle name="Normal 55 2 5 2 5" xfId="19424"/>
    <cellStyle name="Normal 55 2 5 3" xfId="5975"/>
    <cellStyle name="Normal 55 2 5 3 2" xfId="16027"/>
    <cellStyle name="Normal 55 2 5 3 2 2" xfId="46349"/>
    <cellStyle name="Normal 55 2 5 3 2 3" xfId="31125"/>
    <cellStyle name="Normal 55 2 5 3 3" xfId="11007"/>
    <cellStyle name="Normal 55 2 5 3 3 2" xfId="41332"/>
    <cellStyle name="Normal 55 2 5 3 3 3" xfId="26108"/>
    <cellStyle name="Normal 55 2 5 3 4" xfId="36319"/>
    <cellStyle name="Normal 55 2 5 3 5" xfId="21095"/>
    <cellStyle name="Normal 55 2 5 4" xfId="12685"/>
    <cellStyle name="Normal 55 2 5 4 2" xfId="43007"/>
    <cellStyle name="Normal 55 2 5 4 3" xfId="27783"/>
    <cellStyle name="Normal 55 2 5 5" xfId="7664"/>
    <cellStyle name="Normal 55 2 5 5 2" xfId="37990"/>
    <cellStyle name="Normal 55 2 5 5 3" xfId="22766"/>
    <cellStyle name="Normal 55 2 5 6" xfId="32978"/>
    <cellStyle name="Normal 55 2 5 7" xfId="17753"/>
    <cellStyle name="Normal 55 2 6" xfId="3446"/>
    <cellStyle name="Normal 55 2 6 2" xfId="13520"/>
    <cellStyle name="Normal 55 2 6 2 2" xfId="43842"/>
    <cellStyle name="Normal 55 2 6 2 3" xfId="28618"/>
    <cellStyle name="Normal 55 2 6 3" xfId="8500"/>
    <cellStyle name="Normal 55 2 6 3 2" xfId="38825"/>
    <cellStyle name="Normal 55 2 6 3 3" xfId="23601"/>
    <cellStyle name="Normal 55 2 6 4" xfId="33812"/>
    <cellStyle name="Normal 55 2 6 5" xfId="18588"/>
    <cellStyle name="Normal 55 2 7" xfId="5139"/>
    <cellStyle name="Normal 55 2 7 2" xfId="15191"/>
    <cellStyle name="Normal 55 2 7 2 2" xfId="45513"/>
    <cellStyle name="Normal 55 2 7 2 3" xfId="30289"/>
    <cellStyle name="Normal 55 2 7 3" xfId="10171"/>
    <cellStyle name="Normal 55 2 7 3 2" xfId="40496"/>
    <cellStyle name="Normal 55 2 7 3 3" xfId="25272"/>
    <cellStyle name="Normal 55 2 7 4" xfId="35483"/>
    <cellStyle name="Normal 55 2 7 5" xfId="20259"/>
    <cellStyle name="Normal 55 2 8" xfId="11849"/>
    <cellStyle name="Normal 55 2 8 2" xfId="42171"/>
    <cellStyle name="Normal 55 2 8 3" xfId="26947"/>
    <cellStyle name="Normal 55 2 9" xfId="6828"/>
    <cellStyle name="Normal 55 2 9 2" xfId="37154"/>
    <cellStyle name="Normal 55 2 9 3" xfId="21930"/>
    <cellStyle name="Normal 55 3" xfId="1792"/>
    <cellStyle name="Normal 55 3 10" xfId="16969"/>
    <cellStyle name="Normal 55 3 2" xfId="2011"/>
    <cellStyle name="Normal 55 3 2 2" xfId="2432"/>
    <cellStyle name="Normal 55 3 2 2 2" xfId="3271"/>
    <cellStyle name="Normal 55 3 2 2 2 2" xfId="4961"/>
    <cellStyle name="Normal 55 3 2 2 2 2 2" xfId="15034"/>
    <cellStyle name="Normal 55 3 2 2 2 2 2 2" xfId="45356"/>
    <cellStyle name="Normal 55 3 2 2 2 2 2 3" xfId="30132"/>
    <cellStyle name="Normal 55 3 2 2 2 2 3" xfId="10014"/>
    <cellStyle name="Normal 55 3 2 2 2 2 3 2" xfId="40339"/>
    <cellStyle name="Normal 55 3 2 2 2 2 3 3" xfId="25115"/>
    <cellStyle name="Normal 55 3 2 2 2 2 4" xfId="35326"/>
    <cellStyle name="Normal 55 3 2 2 2 2 5" xfId="20102"/>
    <cellStyle name="Normal 55 3 2 2 2 3" xfId="6653"/>
    <cellStyle name="Normal 55 3 2 2 2 3 2" xfId="16705"/>
    <cellStyle name="Normal 55 3 2 2 2 3 2 2" xfId="47027"/>
    <cellStyle name="Normal 55 3 2 2 2 3 2 3" xfId="31803"/>
    <cellStyle name="Normal 55 3 2 2 2 3 3" xfId="11685"/>
    <cellStyle name="Normal 55 3 2 2 2 3 3 2" xfId="42010"/>
    <cellStyle name="Normal 55 3 2 2 2 3 3 3" xfId="26786"/>
    <cellStyle name="Normal 55 3 2 2 2 3 4" xfId="36997"/>
    <cellStyle name="Normal 55 3 2 2 2 3 5" xfId="21773"/>
    <cellStyle name="Normal 55 3 2 2 2 4" xfId="13363"/>
    <cellStyle name="Normal 55 3 2 2 2 4 2" xfId="43685"/>
    <cellStyle name="Normal 55 3 2 2 2 4 3" xfId="28461"/>
    <cellStyle name="Normal 55 3 2 2 2 5" xfId="8342"/>
    <cellStyle name="Normal 55 3 2 2 2 5 2" xfId="38668"/>
    <cellStyle name="Normal 55 3 2 2 2 5 3" xfId="23444"/>
    <cellStyle name="Normal 55 3 2 2 2 6" xfId="33656"/>
    <cellStyle name="Normal 55 3 2 2 2 7" xfId="18431"/>
    <cellStyle name="Normal 55 3 2 2 3" xfId="4124"/>
    <cellStyle name="Normal 55 3 2 2 3 2" xfId="14198"/>
    <cellStyle name="Normal 55 3 2 2 3 2 2" xfId="44520"/>
    <cellStyle name="Normal 55 3 2 2 3 2 3" xfId="29296"/>
    <cellStyle name="Normal 55 3 2 2 3 3" xfId="9178"/>
    <cellStyle name="Normal 55 3 2 2 3 3 2" xfId="39503"/>
    <cellStyle name="Normal 55 3 2 2 3 3 3" xfId="24279"/>
    <cellStyle name="Normal 55 3 2 2 3 4" xfId="34490"/>
    <cellStyle name="Normal 55 3 2 2 3 5" xfId="19266"/>
    <cellStyle name="Normal 55 3 2 2 4" xfId="5817"/>
    <cellStyle name="Normal 55 3 2 2 4 2" xfId="15869"/>
    <cellStyle name="Normal 55 3 2 2 4 2 2" xfId="46191"/>
    <cellStyle name="Normal 55 3 2 2 4 2 3" xfId="30967"/>
    <cellStyle name="Normal 55 3 2 2 4 3" xfId="10849"/>
    <cellStyle name="Normal 55 3 2 2 4 3 2" xfId="41174"/>
    <cellStyle name="Normal 55 3 2 2 4 3 3" xfId="25950"/>
    <cellStyle name="Normal 55 3 2 2 4 4" xfId="36161"/>
    <cellStyle name="Normal 55 3 2 2 4 5" xfId="20937"/>
    <cellStyle name="Normal 55 3 2 2 5" xfId="12527"/>
    <cellStyle name="Normal 55 3 2 2 5 2" xfId="42849"/>
    <cellStyle name="Normal 55 3 2 2 5 3" xfId="27625"/>
    <cellStyle name="Normal 55 3 2 2 6" xfId="7506"/>
    <cellStyle name="Normal 55 3 2 2 6 2" xfId="37832"/>
    <cellStyle name="Normal 55 3 2 2 6 3" xfId="22608"/>
    <cellStyle name="Normal 55 3 2 2 7" xfId="32820"/>
    <cellStyle name="Normal 55 3 2 2 8" xfId="17595"/>
    <cellStyle name="Normal 55 3 2 3" xfId="2853"/>
    <cellStyle name="Normal 55 3 2 3 2" xfId="4543"/>
    <cellStyle name="Normal 55 3 2 3 2 2" xfId="14616"/>
    <cellStyle name="Normal 55 3 2 3 2 2 2" xfId="44938"/>
    <cellStyle name="Normal 55 3 2 3 2 2 3" xfId="29714"/>
    <cellStyle name="Normal 55 3 2 3 2 3" xfId="9596"/>
    <cellStyle name="Normal 55 3 2 3 2 3 2" xfId="39921"/>
    <cellStyle name="Normal 55 3 2 3 2 3 3" xfId="24697"/>
    <cellStyle name="Normal 55 3 2 3 2 4" xfId="34908"/>
    <cellStyle name="Normal 55 3 2 3 2 5" xfId="19684"/>
    <cellStyle name="Normal 55 3 2 3 3" xfId="6235"/>
    <cellStyle name="Normal 55 3 2 3 3 2" xfId="16287"/>
    <cellStyle name="Normal 55 3 2 3 3 2 2" xfId="46609"/>
    <cellStyle name="Normal 55 3 2 3 3 2 3" xfId="31385"/>
    <cellStyle name="Normal 55 3 2 3 3 3" xfId="11267"/>
    <cellStyle name="Normal 55 3 2 3 3 3 2" xfId="41592"/>
    <cellStyle name="Normal 55 3 2 3 3 3 3" xfId="26368"/>
    <cellStyle name="Normal 55 3 2 3 3 4" xfId="36579"/>
    <cellStyle name="Normal 55 3 2 3 3 5" xfId="21355"/>
    <cellStyle name="Normal 55 3 2 3 4" xfId="12945"/>
    <cellStyle name="Normal 55 3 2 3 4 2" xfId="43267"/>
    <cellStyle name="Normal 55 3 2 3 4 3" xfId="28043"/>
    <cellStyle name="Normal 55 3 2 3 5" xfId="7924"/>
    <cellStyle name="Normal 55 3 2 3 5 2" xfId="38250"/>
    <cellStyle name="Normal 55 3 2 3 5 3" xfId="23026"/>
    <cellStyle name="Normal 55 3 2 3 6" xfId="33238"/>
    <cellStyle name="Normal 55 3 2 3 7" xfId="18013"/>
    <cellStyle name="Normal 55 3 2 4" xfId="3706"/>
    <cellStyle name="Normal 55 3 2 4 2" xfId="13780"/>
    <cellStyle name="Normal 55 3 2 4 2 2" xfId="44102"/>
    <cellStyle name="Normal 55 3 2 4 2 3" xfId="28878"/>
    <cellStyle name="Normal 55 3 2 4 3" xfId="8760"/>
    <cellStyle name="Normal 55 3 2 4 3 2" xfId="39085"/>
    <cellStyle name="Normal 55 3 2 4 3 3" xfId="23861"/>
    <cellStyle name="Normal 55 3 2 4 4" xfId="34072"/>
    <cellStyle name="Normal 55 3 2 4 5" xfId="18848"/>
    <cellStyle name="Normal 55 3 2 5" xfId="5399"/>
    <cellStyle name="Normal 55 3 2 5 2" xfId="15451"/>
    <cellStyle name="Normal 55 3 2 5 2 2" xfId="45773"/>
    <cellStyle name="Normal 55 3 2 5 2 3" xfId="30549"/>
    <cellStyle name="Normal 55 3 2 5 3" xfId="10431"/>
    <cellStyle name="Normal 55 3 2 5 3 2" xfId="40756"/>
    <cellStyle name="Normal 55 3 2 5 3 3" xfId="25532"/>
    <cellStyle name="Normal 55 3 2 5 4" xfId="35743"/>
    <cellStyle name="Normal 55 3 2 5 5" xfId="20519"/>
    <cellStyle name="Normal 55 3 2 6" xfId="12109"/>
    <cellStyle name="Normal 55 3 2 6 2" xfId="42431"/>
    <cellStyle name="Normal 55 3 2 6 3" xfId="27207"/>
    <cellStyle name="Normal 55 3 2 7" xfId="7088"/>
    <cellStyle name="Normal 55 3 2 7 2" xfId="37414"/>
    <cellStyle name="Normal 55 3 2 7 3" xfId="22190"/>
    <cellStyle name="Normal 55 3 2 8" xfId="32402"/>
    <cellStyle name="Normal 55 3 2 9" xfId="17177"/>
    <cellStyle name="Normal 55 3 3" xfId="2224"/>
    <cellStyle name="Normal 55 3 3 2" xfId="3063"/>
    <cellStyle name="Normal 55 3 3 2 2" xfId="4753"/>
    <cellStyle name="Normal 55 3 3 2 2 2" xfId="14826"/>
    <cellStyle name="Normal 55 3 3 2 2 2 2" xfId="45148"/>
    <cellStyle name="Normal 55 3 3 2 2 2 3" xfId="29924"/>
    <cellStyle name="Normal 55 3 3 2 2 3" xfId="9806"/>
    <cellStyle name="Normal 55 3 3 2 2 3 2" xfId="40131"/>
    <cellStyle name="Normal 55 3 3 2 2 3 3" xfId="24907"/>
    <cellStyle name="Normal 55 3 3 2 2 4" xfId="35118"/>
    <cellStyle name="Normal 55 3 3 2 2 5" xfId="19894"/>
    <cellStyle name="Normal 55 3 3 2 3" xfId="6445"/>
    <cellStyle name="Normal 55 3 3 2 3 2" xfId="16497"/>
    <cellStyle name="Normal 55 3 3 2 3 2 2" xfId="46819"/>
    <cellStyle name="Normal 55 3 3 2 3 2 3" xfId="31595"/>
    <cellStyle name="Normal 55 3 3 2 3 3" xfId="11477"/>
    <cellStyle name="Normal 55 3 3 2 3 3 2" xfId="41802"/>
    <cellStyle name="Normal 55 3 3 2 3 3 3" xfId="26578"/>
    <cellStyle name="Normal 55 3 3 2 3 4" xfId="36789"/>
    <cellStyle name="Normal 55 3 3 2 3 5" xfId="21565"/>
    <cellStyle name="Normal 55 3 3 2 4" xfId="13155"/>
    <cellStyle name="Normal 55 3 3 2 4 2" xfId="43477"/>
    <cellStyle name="Normal 55 3 3 2 4 3" xfId="28253"/>
    <cellStyle name="Normal 55 3 3 2 5" xfId="8134"/>
    <cellStyle name="Normal 55 3 3 2 5 2" xfId="38460"/>
    <cellStyle name="Normal 55 3 3 2 5 3" xfId="23236"/>
    <cellStyle name="Normal 55 3 3 2 6" xfId="33448"/>
    <cellStyle name="Normal 55 3 3 2 7" xfId="18223"/>
    <cellStyle name="Normal 55 3 3 3" xfId="3916"/>
    <cellStyle name="Normal 55 3 3 3 2" xfId="13990"/>
    <cellStyle name="Normal 55 3 3 3 2 2" xfId="44312"/>
    <cellStyle name="Normal 55 3 3 3 2 3" xfId="29088"/>
    <cellStyle name="Normal 55 3 3 3 3" xfId="8970"/>
    <cellStyle name="Normal 55 3 3 3 3 2" xfId="39295"/>
    <cellStyle name="Normal 55 3 3 3 3 3" xfId="24071"/>
    <cellStyle name="Normal 55 3 3 3 4" xfId="34282"/>
    <cellStyle name="Normal 55 3 3 3 5" xfId="19058"/>
    <cellStyle name="Normal 55 3 3 4" xfId="5609"/>
    <cellStyle name="Normal 55 3 3 4 2" xfId="15661"/>
    <cellStyle name="Normal 55 3 3 4 2 2" xfId="45983"/>
    <cellStyle name="Normal 55 3 3 4 2 3" xfId="30759"/>
    <cellStyle name="Normal 55 3 3 4 3" xfId="10641"/>
    <cellStyle name="Normal 55 3 3 4 3 2" xfId="40966"/>
    <cellStyle name="Normal 55 3 3 4 3 3" xfId="25742"/>
    <cellStyle name="Normal 55 3 3 4 4" xfId="35953"/>
    <cellStyle name="Normal 55 3 3 4 5" xfId="20729"/>
    <cellStyle name="Normal 55 3 3 5" xfId="12319"/>
    <cellStyle name="Normal 55 3 3 5 2" xfId="42641"/>
    <cellStyle name="Normal 55 3 3 5 3" xfId="27417"/>
    <cellStyle name="Normal 55 3 3 6" xfId="7298"/>
    <cellStyle name="Normal 55 3 3 6 2" xfId="37624"/>
    <cellStyle name="Normal 55 3 3 6 3" xfId="22400"/>
    <cellStyle name="Normal 55 3 3 7" xfId="32612"/>
    <cellStyle name="Normal 55 3 3 8" xfId="17387"/>
    <cellStyle name="Normal 55 3 4" xfId="2645"/>
    <cellStyle name="Normal 55 3 4 2" xfId="4335"/>
    <cellStyle name="Normal 55 3 4 2 2" xfId="14408"/>
    <cellStyle name="Normal 55 3 4 2 2 2" xfId="44730"/>
    <cellStyle name="Normal 55 3 4 2 2 3" xfId="29506"/>
    <cellStyle name="Normal 55 3 4 2 3" xfId="9388"/>
    <cellStyle name="Normal 55 3 4 2 3 2" xfId="39713"/>
    <cellStyle name="Normal 55 3 4 2 3 3" xfId="24489"/>
    <cellStyle name="Normal 55 3 4 2 4" xfId="34700"/>
    <cellStyle name="Normal 55 3 4 2 5" xfId="19476"/>
    <cellStyle name="Normal 55 3 4 3" xfId="6027"/>
    <cellStyle name="Normal 55 3 4 3 2" xfId="16079"/>
    <cellStyle name="Normal 55 3 4 3 2 2" xfId="46401"/>
    <cellStyle name="Normal 55 3 4 3 2 3" xfId="31177"/>
    <cellStyle name="Normal 55 3 4 3 3" xfId="11059"/>
    <cellStyle name="Normal 55 3 4 3 3 2" xfId="41384"/>
    <cellStyle name="Normal 55 3 4 3 3 3" xfId="26160"/>
    <cellStyle name="Normal 55 3 4 3 4" xfId="36371"/>
    <cellStyle name="Normal 55 3 4 3 5" xfId="21147"/>
    <cellStyle name="Normal 55 3 4 4" xfId="12737"/>
    <cellStyle name="Normal 55 3 4 4 2" xfId="43059"/>
    <cellStyle name="Normal 55 3 4 4 3" xfId="27835"/>
    <cellStyle name="Normal 55 3 4 5" xfId="7716"/>
    <cellStyle name="Normal 55 3 4 5 2" xfId="38042"/>
    <cellStyle name="Normal 55 3 4 5 3" xfId="22818"/>
    <cellStyle name="Normal 55 3 4 6" xfId="33030"/>
    <cellStyle name="Normal 55 3 4 7" xfId="17805"/>
    <cellStyle name="Normal 55 3 5" xfId="3498"/>
    <cellStyle name="Normal 55 3 5 2" xfId="13572"/>
    <cellStyle name="Normal 55 3 5 2 2" xfId="43894"/>
    <cellStyle name="Normal 55 3 5 2 3" xfId="28670"/>
    <cellStyle name="Normal 55 3 5 3" xfId="8552"/>
    <cellStyle name="Normal 55 3 5 3 2" xfId="38877"/>
    <cellStyle name="Normal 55 3 5 3 3" xfId="23653"/>
    <cellStyle name="Normal 55 3 5 4" xfId="33864"/>
    <cellStyle name="Normal 55 3 5 5" xfId="18640"/>
    <cellStyle name="Normal 55 3 6" xfId="5191"/>
    <cellStyle name="Normal 55 3 6 2" xfId="15243"/>
    <cellStyle name="Normal 55 3 6 2 2" xfId="45565"/>
    <cellStyle name="Normal 55 3 6 2 3" xfId="30341"/>
    <cellStyle name="Normal 55 3 6 3" xfId="10223"/>
    <cellStyle name="Normal 55 3 6 3 2" xfId="40548"/>
    <cellStyle name="Normal 55 3 6 3 3" xfId="25324"/>
    <cellStyle name="Normal 55 3 6 4" xfId="35535"/>
    <cellStyle name="Normal 55 3 6 5" xfId="20311"/>
    <cellStyle name="Normal 55 3 7" xfId="11901"/>
    <cellStyle name="Normal 55 3 7 2" xfId="42223"/>
    <cellStyle name="Normal 55 3 7 3" xfId="26999"/>
    <cellStyle name="Normal 55 3 8" xfId="6880"/>
    <cellStyle name="Normal 55 3 8 2" xfId="37206"/>
    <cellStyle name="Normal 55 3 8 3" xfId="21982"/>
    <cellStyle name="Normal 55 3 9" xfId="32195"/>
    <cellStyle name="Normal 55 4" xfId="1905"/>
    <cellStyle name="Normal 55 4 2" xfId="2328"/>
    <cellStyle name="Normal 55 4 2 2" xfId="3167"/>
    <cellStyle name="Normal 55 4 2 2 2" xfId="4857"/>
    <cellStyle name="Normal 55 4 2 2 2 2" xfId="14930"/>
    <cellStyle name="Normal 55 4 2 2 2 2 2" xfId="45252"/>
    <cellStyle name="Normal 55 4 2 2 2 2 3" xfId="30028"/>
    <cellStyle name="Normal 55 4 2 2 2 3" xfId="9910"/>
    <cellStyle name="Normal 55 4 2 2 2 3 2" xfId="40235"/>
    <cellStyle name="Normal 55 4 2 2 2 3 3" xfId="25011"/>
    <cellStyle name="Normal 55 4 2 2 2 4" xfId="35222"/>
    <cellStyle name="Normal 55 4 2 2 2 5" xfId="19998"/>
    <cellStyle name="Normal 55 4 2 2 3" xfId="6549"/>
    <cellStyle name="Normal 55 4 2 2 3 2" xfId="16601"/>
    <cellStyle name="Normal 55 4 2 2 3 2 2" xfId="46923"/>
    <cellStyle name="Normal 55 4 2 2 3 2 3" xfId="31699"/>
    <cellStyle name="Normal 55 4 2 2 3 3" xfId="11581"/>
    <cellStyle name="Normal 55 4 2 2 3 3 2" xfId="41906"/>
    <cellStyle name="Normal 55 4 2 2 3 3 3" xfId="26682"/>
    <cellStyle name="Normal 55 4 2 2 3 4" xfId="36893"/>
    <cellStyle name="Normal 55 4 2 2 3 5" xfId="21669"/>
    <cellStyle name="Normal 55 4 2 2 4" xfId="13259"/>
    <cellStyle name="Normal 55 4 2 2 4 2" xfId="43581"/>
    <cellStyle name="Normal 55 4 2 2 4 3" xfId="28357"/>
    <cellStyle name="Normal 55 4 2 2 5" xfId="8238"/>
    <cellStyle name="Normal 55 4 2 2 5 2" xfId="38564"/>
    <cellStyle name="Normal 55 4 2 2 5 3" xfId="23340"/>
    <cellStyle name="Normal 55 4 2 2 6" xfId="33552"/>
    <cellStyle name="Normal 55 4 2 2 7" xfId="18327"/>
    <cellStyle name="Normal 55 4 2 3" xfId="4020"/>
    <cellStyle name="Normal 55 4 2 3 2" xfId="14094"/>
    <cellStyle name="Normal 55 4 2 3 2 2" xfId="44416"/>
    <cellStyle name="Normal 55 4 2 3 2 3" xfId="29192"/>
    <cellStyle name="Normal 55 4 2 3 3" xfId="9074"/>
    <cellStyle name="Normal 55 4 2 3 3 2" xfId="39399"/>
    <cellStyle name="Normal 55 4 2 3 3 3" xfId="24175"/>
    <cellStyle name="Normal 55 4 2 3 4" xfId="34386"/>
    <cellStyle name="Normal 55 4 2 3 5" xfId="19162"/>
    <cellStyle name="Normal 55 4 2 4" xfId="5713"/>
    <cellStyle name="Normal 55 4 2 4 2" xfId="15765"/>
    <cellStyle name="Normal 55 4 2 4 2 2" xfId="46087"/>
    <cellStyle name="Normal 55 4 2 4 2 3" xfId="30863"/>
    <cellStyle name="Normal 55 4 2 4 3" xfId="10745"/>
    <cellStyle name="Normal 55 4 2 4 3 2" xfId="41070"/>
    <cellStyle name="Normal 55 4 2 4 3 3" xfId="25846"/>
    <cellStyle name="Normal 55 4 2 4 4" xfId="36057"/>
    <cellStyle name="Normal 55 4 2 4 5" xfId="20833"/>
    <cellStyle name="Normal 55 4 2 5" xfId="12423"/>
    <cellStyle name="Normal 55 4 2 5 2" xfId="42745"/>
    <cellStyle name="Normal 55 4 2 5 3" xfId="27521"/>
    <cellStyle name="Normal 55 4 2 6" xfId="7402"/>
    <cellStyle name="Normal 55 4 2 6 2" xfId="37728"/>
    <cellStyle name="Normal 55 4 2 6 3" xfId="22504"/>
    <cellStyle name="Normal 55 4 2 7" xfId="32716"/>
    <cellStyle name="Normal 55 4 2 8" xfId="17491"/>
    <cellStyle name="Normal 55 4 3" xfId="2749"/>
    <cellStyle name="Normal 55 4 3 2" xfId="4439"/>
    <cellStyle name="Normal 55 4 3 2 2" xfId="14512"/>
    <cellStyle name="Normal 55 4 3 2 2 2" xfId="44834"/>
    <cellStyle name="Normal 55 4 3 2 2 3" xfId="29610"/>
    <cellStyle name="Normal 55 4 3 2 3" xfId="9492"/>
    <cellStyle name="Normal 55 4 3 2 3 2" xfId="39817"/>
    <cellStyle name="Normal 55 4 3 2 3 3" xfId="24593"/>
    <cellStyle name="Normal 55 4 3 2 4" xfId="34804"/>
    <cellStyle name="Normal 55 4 3 2 5" xfId="19580"/>
    <cellStyle name="Normal 55 4 3 3" xfId="6131"/>
    <cellStyle name="Normal 55 4 3 3 2" xfId="16183"/>
    <cellStyle name="Normal 55 4 3 3 2 2" xfId="46505"/>
    <cellStyle name="Normal 55 4 3 3 2 3" xfId="31281"/>
    <cellStyle name="Normal 55 4 3 3 3" xfId="11163"/>
    <cellStyle name="Normal 55 4 3 3 3 2" xfId="41488"/>
    <cellStyle name="Normal 55 4 3 3 3 3" xfId="26264"/>
    <cellStyle name="Normal 55 4 3 3 4" xfId="36475"/>
    <cellStyle name="Normal 55 4 3 3 5" xfId="21251"/>
    <cellStyle name="Normal 55 4 3 4" xfId="12841"/>
    <cellStyle name="Normal 55 4 3 4 2" xfId="43163"/>
    <cellStyle name="Normal 55 4 3 4 3" xfId="27939"/>
    <cellStyle name="Normal 55 4 3 5" xfId="7820"/>
    <cellStyle name="Normal 55 4 3 5 2" xfId="38146"/>
    <cellStyle name="Normal 55 4 3 5 3" xfId="22922"/>
    <cellStyle name="Normal 55 4 3 6" xfId="33134"/>
    <cellStyle name="Normal 55 4 3 7" xfId="17909"/>
    <cellStyle name="Normal 55 4 4" xfId="3602"/>
    <cellStyle name="Normal 55 4 4 2" xfId="13676"/>
    <cellStyle name="Normal 55 4 4 2 2" xfId="43998"/>
    <cellStyle name="Normal 55 4 4 2 3" xfId="28774"/>
    <cellStyle name="Normal 55 4 4 3" xfId="8656"/>
    <cellStyle name="Normal 55 4 4 3 2" xfId="38981"/>
    <cellStyle name="Normal 55 4 4 3 3" xfId="23757"/>
    <cellStyle name="Normal 55 4 4 4" xfId="33968"/>
    <cellStyle name="Normal 55 4 4 5" xfId="18744"/>
    <cellStyle name="Normal 55 4 5" xfId="5295"/>
    <cellStyle name="Normal 55 4 5 2" xfId="15347"/>
    <cellStyle name="Normal 55 4 5 2 2" xfId="45669"/>
    <cellStyle name="Normal 55 4 5 2 3" xfId="30445"/>
    <cellStyle name="Normal 55 4 5 3" xfId="10327"/>
    <cellStyle name="Normal 55 4 5 3 2" xfId="40652"/>
    <cellStyle name="Normal 55 4 5 3 3" xfId="25428"/>
    <cellStyle name="Normal 55 4 5 4" xfId="35639"/>
    <cellStyle name="Normal 55 4 5 5" xfId="20415"/>
    <cellStyle name="Normal 55 4 6" xfId="12005"/>
    <cellStyle name="Normal 55 4 6 2" xfId="42327"/>
    <cellStyle name="Normal 55 4 6 3" xfId="27103"/>
    <cellStyle name="Normal 55 4 7" xfId="6984"/>
    <cellStyle name="Normal 55 4 7 2" xfId="37310"/>
    <cellStyle name="Normal 55 4 7 3" xfId="22086"/>
    <cellStyle name="Normal 55 4 8" xfId="32298"/>
    <cellStyle name="Normal 55 4 9" xfId="17073"/>
    <cellStyle name="Normal 55 5" xfId="2118"/>
    <cellStyle name="Normal 55 5 2" xfId="2959"/>
    <cellStyle name="Normal 55 5 2 2" xfId="4649"/>
    <cellStyle name="Normal 55 5 2 2 2" xfId="14722"/>
    <cellStyle name="Normal 55 5 2 2 2 2" xfId="45044"/>
    <cellStyle name="Normal 55 5 2 2 2 3" xfId="29820"/>
    <cellStyle name="Normal 55 5 2 2 3" xfId="9702"/>
    <cellStyle name="Normal 55 5 2 2 3 2" xfId="40027"/>
    <cellStyle name="Normal 55 5 2 2 3 3" xfId="24803"/>
    <cellStyle name="Normal 55 5 2 2 4" xfId="35014"/>
    <cellStyle name="Normal 55 5 2 2 5" xfId="19790"/>
    <cellStyle name="Normal 55 5 2 3" xfId="6341"/>
    <cellStyle name="Normal 55 5 2 3 2" xfId="16393"/>
    <cellStyle name="Normal 55 5 2 3 2 2" xfId="46715"/>
    <cellStyle name="Normal 55 5 2 3 2 3" xfId="31491"/>
    <cellStyle name="Normal 55 5 2 3 3" xfId="11373"/>
    <cellStyle name="Normal 55 5 2 3 3 2" xfId="41698"/>
    <cellStyle name="Normal 55 5 2 3 3 3" xfId="26474"/>
    <cellStyle name="Normal 55 5 2 3 4" xfId="36685"/>
    <cellStyle name="Normal 55 5 2 3 5" xfId="21461"/>
    <cellStyle name="Normal 55 5 2 4" xfId="13051"/>
    <cellStyle name="Normal 55 5 2 4 2" xfId="43373"/>
    <cellStyle name="Normal 55 5 2 4 3" xfId="28149"/>
    <cellStyle name="Normal 55 5 2 5" xfId="8030"/>
    <cellStyle name="Normal 55 5 2 5 2" xfId="38356"/>
    <cellStyle name="Normal 55 5 2 5 3" xfId="23132"/>
    <cellStyle name="Normal 55 5 2 6" xfId="33344"/>
    <cellStyle name="Normal 55 5 2 7" xfId="18119"/>
    <cellStyle name="Normal 55 5 3" xfId="3812"/>
    <cellStyle name="Normal 55 5 3 2" xfId="13886"/>
    <cellStyle name="Normal 55 5 3 2 2" xfId="44208"/>
    <cellStyle name="Normal 55 5 3 2 3" xfId="28984"/>
    <cellStyle name="Normal 55 5 3 3" xfId="8866"/>
    <cellStyle name="Normal 55 5 3 3 2" xfId="39191"/>
    <cellStyle name="Normal 55 5 3 3 3" xfId="23967"/>
    <cellStyle name="Normal 55 5 3 4" xfId="34178"/>
    <cellStyle name="Normal 55 5 3 5" xfId="18954"/>
    <cellStyle name="Normal 55 5 4" xfId="5505"/>
    <cellStyle name="Normal 55 5 4 2" xfId="15557"/>
    <cellStyle name="Normal 55 5 4 2 2" xfId="45879"/>
    <cellStyle name="Normal 55 5 4 2 3" xfId="30655"/>
    <cellStyle name="Normal 55 5 4 3" xfId="10537"/>
    <cellStyle name="Normal 55 5 4 3 2" xfId="40862"/>
    <cellStyle name="Normal 55 5 4 3 3" xfId="25638"/>
    <cellStyle name="Normal 55 5 4 4" xfId="35849"/>
    <cellStyle name="Normal 55 5 4 5" xfId="20625"/>
    <cellStyle name="Normal 55 5 5" xfId="12215"/>
    <cellStyle name="Normal 55 5 5 2" xfId="42537"/>
    <cellStyle name="Normal 55 5 5 3" xfId="27313"/>
    <cellStyle name="Normal 55 5 6" xfId="7194"/>
    <cellStyle name="Normal 55 5 6 2" xfId="37520"/>
    <cellStyle name="Normal 55 5 6 3" xfId="22296"/>
    <cellStyle name="Normal 55 5 7" xfId="32508"/>
    <cellStyle name="Normal 55 5 8" xfId="17283"/>
    <cellStyle name="Normal 55 6" xfId="2539"/>
    <cellStyle name="Normal 55 6 2" xfId="4231"/>
    <cellStyle name="Normal 55 6 2 2" xfId="14304"/>
    <cellStyle name="Normal 55 6 2 2 2" xfId="44626"/>
    <cellStyle name="Normal 55 6 2 2 3" xfId="29402"/>
    <cellStyle name="Normal 55 6 2 3" xfId="9284"/>
    <cellStyle name="Normal 55 6 2 3 2" xfId="39609"/>
    <cellStyle name="Normal 55 6 2 3 3" xfId="24385"/>
    <cellStyle name="Normal 55 6 2 4" xfId="34596"/>
    <cellStyle name="Normal 55 6 2 5" xfId="19372"/>
    <cellStyle name="Normal 55 6 3" xfId="5923"/>
    <cellStyle name="Normal 55 6 3 2" xfId="15975"/>
    <cellStyle name="Normal 55 6 3 2 2" xfId="46297"/>
    <cellStyle name="Normal 55 6 3 2 3" xfId="31073"/>
    <cellStyle name="Normal 55 6 3 3" xfId="10955"/>
    <cellStyle name="Normal 55 6 3 3 2" xfId="41280"/>
    <cellStyle name="Normal 55 6 3 3 3" xfId="26056"/>
    <cellStyle name="Normal 55 6 3 4" xfId="36267"/>
    <cellStyle name="Normal 55 6 3 5" xfId="21043"/>
    <cellStyle name="Normal 55 6 4" xfId="12633"/>
    <cellStyle name="Normal 55 6 4 2" xfId="42955"/>
    <cellStyle name="Normal 55 6 4 3" xfId="27731"/>
    <cellStyle name="Normal 55 6 5" xfId="7612"/>
    <cellStyle name="Normal 55 6 5 2" xfId="37938"/>
    <cellStyle name="Normal 55 6 5 3" xfId="22714"/>
    <cellStyle name="Normal 55 6 6" xfId="32926"/>
    <cellStyle name="Normal 55 6 7" xfId="17701"/>
    <cellStyle name="Normal 55 7" xfId="3390"/>
    <cellStyle name="Normal 55 7 2" xfId="13468"/>
    <cellStyle name="Normal 55 7 2 2" xfId="43790"/>
    <cellStyle name="Normal 55 7 2 3" xfId="28566"/>
    <cellStyle name="Normal 55 7 3" xfId="8448"/>
    <cellStyle name="Normal 55 7 3 2" xfId="38773"/>
    <cellStyle name="Normal 55 7 3 3" xfId="23549"/>
    <cellStyle name="Normal 55 7 4" xfId="33760"/>
    <cellStyle name="Normal 55 7 5" xfId="18536"/>
    <cellStyle name="Normal 55 8" xfId="5084"/>
    <cellStyle name="Normal 55 8 2" xfId="15139"/>
    <cellStyle name="Normal 55 8 2 2" xfId="45461"/>
    <cellStyle name="Normal 55 8 2 3" xfId="30237"/>
    <cellStyle name="Normal 55 8 3" xfId="10119"/>
    <cellStyle name="Normal 55 8 3 2" xfId="40444"/>
    <cellStyle name="Normal 55 8 3 3" xfId="25220"/>
    <cellStyle name="Normal 55 8 4" xfId="35431"/>
    <cellStyle name="Normal 55 8 5" xfId="20207"/>
    <cellStyle name="Normal 55 9" xfId="11795"/>
    <cellStyle name="Normal 55 9 2" xfId="42119"/>
    <cellStyle name="Normal 55 9 3" xfId="26895"/>
    <cellStyle name="Normal 56" xfId="1456"/>
    <cellStyle name="Normal 56 10" xfId="6775"/>
    <cellStyle name="Normal 56 10 2" xfId="37103"/>
    <cellStyle name="Normal 56 10 3" xfId="21879"/>
    <cellStyle name="Normal 56 11" xfId="32094"/>
    <cellStyle name="Normal 56 12" xfId="16864"/>
    <cellStyle name="Normal 56 13" xfId="47305"/>
    <cellStyle name="Normal 56 2" xfId="1739"/>
    <cellStyle name="Normal 56 2 10" xfId="32146"/>
    <cellStyle name="Normal 56 2 11" xfId="16918"/>
    <cellStyle name="Normal 56 2 2" xfId="1847"/>
    <cellStyle name="Normal 56 2 2 10" xfId="17022"/>
    <cellStyle name="Normal 56 2 2 2" xfId="2064"/>
    <cellStyle name="Normal 56 2 2 2 2" xfId="2485"/>
    <cellStyle name="Normal 56 2 2 2 2 2" xfId="3324"/>
    <cellStyle name="Normal 56 2 2 2 2 2 2" xfId="5014"/>
    <cellStyle name="Normal 56 2 2 2 2 2 2 2" xfId="15087"/>
    <cellStyle name="Normal 56 2 2 2 2 2 2 2 2" xfId="45409"/>
    <cellStyle name="Normal 56 2 2 2 2 2 2 2 3" xfId="30185"/>
    <cellStyle name="Normal 56 2 2 2 2 2 2 3" xfId="10067"/>
    <cellStyle name="Normal 56 2 2 2 2 2 2 3 2" xfId="40392"/>
    <cellStyle name="Normal 56 2 2 2 2 2 2 3 3" xfId="25168"/>
    <cellStyle name="Normal 56 2 2 2 2 2 2 4" xfId="35379"/>
    <cellStyle name="Normal 56 2 2 2 2 2 2 5" xfId="20155"/>
    <cellStyle name="Normal 56 2 2 2 2 2 3" xfId="6706"/>
    <cellStyle name="Normal 56 2 2 2 2 2 3 2" xfId="16758"/>
    <cellStyle name="Normal 56 2 2 2 2 2 3 2 2" xfId="47080"/>
    <cellStyle name="Normal 56 2 2 2 2 2 3 2 3" xfId="31856"/>
    <cellStyle name="Normal 56 2 2 2 2 2 3 3" xfId="11738"/>
    <cellStyle name="Normal 56 2 2 2 2 2 3 3 2" xfId="42063"/>
    <cellStyle name="Normal 56 2 2 2 2 2 3 3 3" xfId="26839"/>
    <cellStyle name="Normal 56 2 2 2 2 2 3 4" xfId="37050"/>
    <cellStyle name="Normal 56 2 2 2 2 2 3 5" xfId="21826"/>
    <cellStyle name="Normal 56 2 2 2 2 2 4" xfId="13416"/>
    <cellStyle name="Normal 56 2 2 2 2 2 4 2" xfId="43738"/>
    <cellStyle name="Normal 56 2 2 2 2 2 4 3" xfId="28514"/>
    <cellStyle name="Normal 56 2 2 2 2 2 5" xfId="8395"/>
    <cellStyle name="Normal 56 2 2 2 2 2 5 2" xfId="38721"/>
    <cellStyle name="Normal 56 2 2 2 2 2 5 3" xfId="23497"/>
    <cellStyle name="Normal 56 2 2 2 2 2 6" xfId="33709"/>
    <cellStyle name="Normal 56 2 2 2 2 2 7" xfId="18484"/>
    <cellStyle name="Normal 56 2 2 2 2 3" xfId="4177"/>
    <cellStyle name="Normal 56 2 2 2 2 3 2" xfId="14251"/>
    <cellStyle name="Normal 56 2 2 2 2 3 2 2" xfId="44573"/>
    <cellStyle name="Normal 56 2 2 2 2 3 2 3" xfId="29349"/>
    <cellStyle name="Normal 56 2 2 2 2 3 3" xfId="9231"/>
    <cellStyle name="Normal 56 2 2 2 2 3 3 2" xfId="39556"/>
    <cellStyle name="Normal 56 2 2 2 2 3 3 3" xfId="24332"/>
    <cellStyle name="Normal 56 2 2 2 2 3 4" xfId="34543"/>
    <cellStyle name="Normal 56 2 2 2 2 3 5" xfId="19319"/>
    <cellStyle name="Normal 56 2 2 2 2 4" xfId="5870"/>
    <cellStyle name="Normal 56 2 2 2 2 4 2" xfId="15922"/>
    <cellStyle name="Normal 56 2 2 2 2 4 2 2" xfId="46244"/>
    <cellStyle name="Normal 56 2 2 2 2 4 2 3" xfId="31020"/>
    <cellStyle name="Normal 56 2 2 2 2 4 3" xfId="10902"/>
    <cellStyle name="Normal 56 2 2 2 2 4 3 2" xfId="41227"/>
    <cellStyle name="Normal 56 2 2 2 2 4 3 3" xfId="26003"/>
    <cellStyle name="Normal 56 2 2 2 2 4 4" xfId="36214"/>
    <cellStyle name="Normal 56 2 2 2 2 4 5" xfId="20990"/>
    <cellStyle name="Normal 56 2 2 2 2 5" xfId="12580"/>
    <cellStyle name="Normal 56 2 2 2 2 5 2" xfId="42902"/>
    <cellStyle name="Normal 56 2 2 2 2 5 3" xfId="27678"/>
    <cellStyle name="Normal 56 2 2 2 2 6" xfId="7559"/>
    <cellStyle name="Normal 56 2 2 2 2 6 2" xfId="37885"/>
    <cellStyle name="Normal 56 2 2 2 2 6 3" xfId="22661"/>
    <cellStyle name="Normal 56 2 2 2 2 7" xfId="32873"/>
    <cellStyle name="Normal 56 2 2 2 2 8" xfId="17648"/>
    <cellStyle name="Normal 56 2 2 2 3" xfId="2906"/>
    <cellStyle name="Normal 56 2 2 2 3 2" xfId="4596"/>
    <cellStyle name="Normal 56 2 2 2 3 2 2" xfId="14669"/>
    <cellStyle name="Normal 56 2 2 2 3 2 2 2" xfId="44991"/>
    <cellStyle name="Normal 56 2 2 2 3 2 2 3" xfId="29767"/>
    <cellStyle name="Normal 56 2 2 2 3 2 3" xfId="9649"/>
    <cellStyle name="Normal 56 2 2 2 3 2 3 2" xfId="39974"/>
    <cellStyle name="Normal 56 2 2 2 3 2 3 3" xfId="24750"/>
    <cellStyle name="Normal 56 2 2 2 3 2 4" xfId="34961"/>
    <cellStyle name="Normal 56 2 2 2 3 2 5" xfId="19737"/>
    <cellStyle name="Normal 56 2 2 2 3 3" xfId="6288"/>
    <cellStyle name="Normal 56 2 2 2 3 3 2" xfId="16340"/>
    <cellStyle name="Normal 56 2 2 2 3 3 2 2" xfId="46662"/>
    <cellStyle name="Normal 56 2 2 2 3 3 2 3" xfId="31438"/>
    <cellStyle name="Normal 56 2 2 2 3 3 3" xfId="11320"/>
    <cellStyle name="Normal 56 2 2 2 3 3 3 2" xfId="41645"/>
    <cellStyle name="Normal 56 2 2 2 3 3 3 3" xfId="26421"/>
    <cellStyle name="Normal 56 2 2 2 3 3 4" xfId="36632"/>
    <cellStyle name="Normal 56 2 2 2 3 3 5" xfId="21408"/>
    <cellStyle name="Normal 56 2 2 2 3 4" xfId="12998"/>
    <cellStyle name="Normal 56 2 2 2 3 4 2" xfId="43320"/>
    <cellStyle name="Normal 56 2 2 2 3 4 3" xfId="28096"/>
    <cellStyle name="Normal 56 2 2 2 3 5" xfId="7977"/>
    <cellStyle name="Normal 56 2 2 2 3 5 2" xfId="38303"/>
    <cellStyle name="Normal 56 2 2 2 3 5 3" xfId="23079"/>
    <cellStyle name="Normal 56 2 2 2 3 6" xfId="33291"/>
    <cellStyle name="Normal 56 2 2 2 3 7" xfId="18066"/>
    <cellStyle name="Normal 56 2 2 2 4" xfId="3759"/>
    <cellStyle name="Normal 56 2 2 2 4 2" xfId="13833"/>
    <cellStyle name="Normal 56 2 2 2 4 2 2" xfId="44155"/>
    <cellStyle name="Normal 56 2 2 2 4 2 3" xfId="28931"/>
    <cellStyle name="Normal 56 2 2 2 4 3" xfId="8813"/>
    <cellStyle name="Normal 56 2 2 2 4 3 2" xfId="39138"/>
    <cellStyle name="Normal 56 2 2 2 4 3 3" xfId="23914"/>
    <cellStyle name="Normal 56 2 2 2 4 4" xfId="34125"/>
    <cellStyle name="Normal 56 2 2 2 4 5" xfId="18901"/>
    <cellStyle name="Normal 56 2 2 2 5" xfId="5452"/>
    <cellStyle name="Normal 56 2 2 2 5 2" xfId="15504"/>
    <cellStyle name="Normal 56 2 2 2 5 2 2" xfId="45826"/>
    <cellStyle name="Normal 56 2 2 2 5 2 3" xfId="30602"/>
    <cellStyle name="Normal 56 2 2 2 5 3" xfId="10484"/>
    <cellStyle name="Normal 56 2 2 2 5 3 2" xfId="40809"/>
    <cellStyle name="Normal 56 2 2 2 5 3 3" xfId="25585"/>
    <cellStyle name="Normal 56 2 2 2 5 4" xfId="35796"/>
    <cellStyle name="Normal 56 2 2 2 5 5" xfId="20572"/>
    <cellStyle name="Normal 56 2 2 2 6" xfId="12162"/>
    <cellStyle name="Normal 56 2 2 2 6 2" xfId="42484"/>
    <cellStyle name="Normal 56 2 2 2 6 3" xfId="27260"/>
    <cellStyle name="Normal 56 2 2 2 7" xfId="7141"/>
    <cellStyle name="Normal 56 2 2 2 7 2" xfId="37467"/>
    <cellStyle name="Normal 56 2 2 2 7 3" xfId="22243"/>
    <cellStyle name="Normal 56 2 2 2 8" xfId="32455"/>
    <cellStyle name="Normal 56 2 2 2 9" xfId="17230"/>
    <cellStyle name="Normal 56 2 2 3" xfId="2277"/>
    <cellStyle name="Normal 56 2 2 3 2" xfId="3116"/>
    <cellStyle name="Normal 56 2 2 3 2 2" xfId="4806"/>
    <cellStyle name="Normal 56 2 2 3 2 2 2" xfId="14879"/>
    <cellStyle name="Normal 56 2 2 3 2 2 2 2" xfId="45201"/>
    <cellStyle name="Normal 56 2 2 3 2 2 2 3" xfId="29977"/>
    <cellStyle name="Normal 56 2 2 3 2 2 3" xfId="9859"/>
    <cellStyle name="Normal 56 2 2 3 2 2 3 2" xfId="40184"/>
    <cellStyle name="Normal 56 2 2 3 2 2 3 3" xfId="24960"/>
    <cellStyle name="Normal 56 2 2 3 2 2 4" xfId="35171"/>
    <cellStyle name="Normal 56 2 2 3 2 2 5" xfId="19947"/>
    <cellStyle name="Normal 56 2 2 3 2 3" xfId="6498"/>
    <cellStyle name="Normal 56 2 2 3 2 3 2" xfId="16550"/>
    <cellStyle name="Normal 56 2 2 3 2 3 2 2" xfId="46872"/>
    <cellStyle name="Normal 56 2 2 3 2 3 2 3" xfId="31648"/>
    <cellStyle name="Normal 56 2 2 3 2 3 3" xfId="11530"/>
    <cellStyle name="Normal 56 2 2 3 2 3 3 2" xfId="41855"/>
    <cellStyle name="Normal 56 2 2 3 2 3 3 3" xfId="26631"/>
    <cellStyle name="Normal 56 2 2 3 2 3 4" xfId="36842"/>
    <cellStyle name="Normal 56 2 2 3 2 3 5" xfId="21618"/>
    <cellStyle name="Normal 56 2 2 3 2 4" xfId="13208"/>
    <cellStyle name="Normal 56 2 2 3 2 4 2" xfId="43530"/>
    <cellStyle name="Normal 56 2 2 3 2 4 3" xfId="28306"/>
    <cellStyle name="Normal 56 2 2 3 2 5" xfId="8187"/>
    <cellStyle name="Normal 56 2 2 3 2 5 2" xfId="38513"/>
    <cellStyle name="Normal 56 2 2 3 2 5 3" xfId="23289"/>
    <cellStyle name="Normal 56 2 2 3 2 6" xfId="33501"/>
    <cellStyle name="Normal 56 2 2 3 2 7" xfId="18276"/>
    <cellStyle name="Normal 56 2 2 3 3" xfId="3969"/>
    <cellStyle name="Normal 56 2 2 3 3 2" xfId="14043"/>
    <cellStyle name="Normal 56 2 2 3 3 2 2" xfId="44365"/>
    <cellStyle name="Normal 56 2 2 3 3 2 3" xfId="29141"/>
    <cellStyle name="Normal 56 2 2 3 3 3" xfId="9023"/>
    <cellStyle name="Normal 56 2 2 3 3 3 2" xfId="39348"/>
    <cellStyle name="Normal 56 2 2 3 3 3 3" xfId="24124"/>
    <cellStyle name="Normal 56 2 2 3 3 4" xfId="34335"/>
    <cellStyle name="Normal 56 2 2 3 3 5" xfId="19111"/>
    <cellStyle name="Normal 56 2 2 3 4" xfId="5662"/>
    <cellStyle name="Normal 56 2 2 3 4 2" xfId="15714"/>
    <cellStyle name="Normal 56 2 2 3 4 2 2" xfId="46036"/>
    <cellStyle name="Normal 56 2 2 3 4 2 3" xfId="30812"/>
    <cellStyle name="Normal 56 2 2 3 4 3" xfId="10694"/>
    <cellStyle name="Normal 56 2 2 3 4 3 2" xfId="41019"/>
    <cellStyle name="Normal 56 2 2 3 4 3 3" xfId="25795"/>
    <cellStyle name="Normal 56 2 2 3 4 4" xfId="36006"/>
    <cellStyle name="Normal 56 2 2 3 4 5" xfId="20782"/>
    <cellStyle name="Normal 56 2 2 3 5" xfId="12372"/>
    <cellStyle name="Normal 56 2 2 3 5 2" xfId="42694"/>
    <cellStyle name="Normal 56 2 2 3 5 3" xfId="27470"/>
    <cellStyle name="Normal 56 2 2 3 6" xfId="7351"/>
    <cellStyle name="Normal 56 2 2 3 6 2" xfId="37677"/>
    <cellStyle name="Normal 56 2 2 3 6 3" xfId="22453"/>
    <cellStyle name="Normal 56 2 2 3 7" xfId="32665"/>
    <cellStyle name="Normal 56 2 2 3 8" xfId="17440"/>
    <cellStyle name="Normal 56 2 2 4" xfId="2698"/>
    <cellStyle name="Normal 56 2 2 4 2" xfId="4388"/>
    <cellStyle name="Normal 56 2 2 4 2 2" xfId="14461"/>
    <cellStyle name="Normal 56 2 2 4 2 2 2" xfId="44783"/>
    <cellStyle name="Normal 56 2 2 4 2 2 3" xfId="29559"/>
    <cellStyle name="Normal 56 2 2 4 2 3" xfId="9441"/>
    <cellStyle name="Normal 56 2 2 4 2 3 2" xfId="39766"/>
    <cellStyle name="Normal 56 2 2 4 2 3 3" xfId="24542"/>
    <cellStyle name="Normal 56 2 2 4 2 4" xfId="34753"/>
    <cellStyle name="Normal 56 2 2 4 2 5" xfId="19529"/>
    <cellStyle name="Normal 56 2 2 4 3" xfId="6080"/>
    <cellStyle name="Normal 56 2 2 4 3 2" xfId="16132"/>
    <cellStyle name="Normal 56 2 2 4 3 2 2" xfId="46454"/>
    <cellStyle name="Normal 56 2 2 4 3 2 3" xfId="31230"/>
    <cellStyle name="Normal 56 2 2 4 3 3" xfId="11112"/>
    <cellStyle name="Normal 56 2 2 4 3 3 2" xfId="41437"/>
    <cellStyle name="Normal 56 2 2 4 3 3 3" xfId="26213"/>
    <cellStyle name="Normal 56 2 2 4 3 4" xfId="36424"/>
    <cellStyle name="Normal 56 2 2 4 3 5" xfId="21200"/>
    <cellStyle name="Normal 56 2 2 4 4" xfId="12790"/>
    <cellStyle name="Normal 56 2 2 4 4 2" xfId="43112"/>
    <cellStyle name="Normal 56 2 2 4 4 3" xfId="27888"/>
    <cellStyle name="Normal 56 2 2 4 5" xfId="7769"/>
    <cellStyle name="Normal 56 2 2 4 5 2" xfId="38095"/>
    <cellStyle name="Normal 56 2 2 4 5 3" xfId="22871"/>
    <cellStyle name="Normal 56 2 2 4 6" xfId="33083"/>
    <cellStyle name="Normal 56 2 2 4 7" xfId="17858"/>
    <cellStyle name="Normal 56 2 2 5" xfId="3551"/>
    <cellStyle name="Normal 56 2 2 5 2" xfId="13625"/>
    <cellStyle name="Normal 56 2 2 5 2 2" xfId="43947"/>
    <cellStyle name="Normal 56 2 2 5 2 3" xfId="28723"/>
    <cellStyle name="Normal 56 2 2 5 3" xfId="8605"/>
    <cellStyle name="Normal 56 2 2 5 3 2" xfId="38930"/>
    <cellStyle name="Normal 56 2 2 5 3 3" xfId="23706"/>
    <cellStyle name="Normal 56 2 2 5 4" xfId="33917"/>
    <cellStyle name="Normal 56 2 2 5 5" xfId="18693"/>
    <cellStyle name="Normal 56 2 2 6" xfId="5244"/>
    <cellStyle name="Normal 56 2 2 6 2" xfId="15296"/>
    <cellStyle name="Normal 56 2 2 6 2 2" xfId="45618"/>
    <cellStyle name="Normal 56 2 2 6 2 3" xfId="30394"/>
    <cellStyle name="Normal 56 2 2 6 3" xfId="10276"/>
    <cellStyle name="Normal 56 2 2 6 3 2" xfId="40601"/>
    <cellStyle name="Normal 56 2 2 6 3 3" xfId="25377"/>
    <cellStyle name="Normal 56 2 2 6 4" xfId="35588"/>
    <cellStyle name="Normal 56 2 2 6 5" xfId="20364"/>
    <cellStyle name="Normal 56 2 2 7" xfId="11954"/>
    <cellStyle name="Normal 56 2 2 7 2" xfId="42276"/>
    <cellStyle name="Normal 56 2 2 7 3" xfId="27052"/>
    <cellStyle name="Normal 56 2 2 8" xfId="6933"/>
    <cellStyle name="Normal 56 2 2 8 2" xfId="37259"/>
    <cellStyle name="Normal 56 2 2 8 3" xfId="22035"/>
    <cellStyle name="Normal 56 2 2 9" xfId="32247"/>
    <cellStyle name="Normal 56 2 3" xfId="1960"/>
    <cellStyle name="Normal 56 2 3 2" xfId="2381"/>
    <cellStyle name="Normal 56 2 3 2 2" xfId="3220"/>
    <cellStyle name="Normal 56 2 3 2 2 2" xfId="4910"/>
    <cellStyle name="Normal 56 2 3 2 2 2 2" xfId="14983"/>
    <cellStyle name="Normal 56 2 3 2 2 2 2 2" xfId="45305"/>
    <cellStyle name="Normal 56 2 3 2 2 2 2 3" xfId="30081"/>
    <cellStyle name="Normal 56 2 3 2 2 2 3" xfId="9963"/>
    <cellStyle name="Normal 56 2 3 2 2 2 3 2" xfId="40288"/>
    <cellStyle name="Normal 56 2 3 2 2 2 3 3" xfId="25064"/>
    <cellStyle name="Normal 56 2 3 2 2 2 4" xfId="35275"/>
    <cellStyle name="Normal 56 2 3 2 2 2 5" xfId="20051"/>
    <cellStyle name="Normal 56 2 3 2 2 3" xfId="6602"/>
    <cellStyle name="Normal 56 2 3 2 2 3 2" xfId="16654"/>
    <cellStyle name="Normal 56 2 3 2 2 3 2 2" xfId="46976"/>
    <cellStyle name="Normal 56 2 3 2 2 3 2 3" xfId="31752"/>
    <cellStyle name="Normal 56 2 3 2 2 3 3" xfId="11634"/>
    <cellStyle name="Normal 56 2 3 2 2 3 3 2" xfId="41959"/>
    <cellStyle name="Normal 56 2 3 2 2 3 3 3" xfId="26735"/>
    <cellStyle name="Normal 56 2 3 2 2 3 4" xfId="36946"/>
    <cellStyle name="Normal 56 2 3 2 2 3 5" xfId="21722"/>
    <cellStyle name="Normal 56 2 3 2 2 4" xfId="13312"/>
    <cellStyle name="Normal 56 2 3 2 2 4 2" xfId="43634"/>
    <cellStyle name="Normal 56 2 3 2 2 4 3" xfId="28410"/>
    <cellStyle name="Normal 56 2 3 2 2 5" xfId="8291"/>
    <cellStyle name="Normal 56 2 3 2 2 5 2" xfId="38617"/>
    <cellStyle name="Normal 56 2 3 2 2 5 3" xfId="23393"/>
    <cellStyle name="Normal 56 2 3 2 2 6" xfId="33605"/>
    <cellStyle name="Normal 56 2 3 2 2 7" xfId="18380"/>
    <cellStyle name="Normal 56 2 3 2 3" xfId="4073"/>
    <cellStyle name="Normal 56 2 3 2 3 2" xfId="14147"/>
    <cellStyle name="Normal 56 2 3 2 3 2 2" xfId="44469"/>
    <cellStyle name="Normal 56 2 3 2 3 2 3" xfId="29245"/>
    <cellStyle name="Normal 56 2 3 2 3 3" xfId="9127"/>
    <cellStyle name="Normal 56 2 3 2 3 3 2" xfId="39452"/>
    <cellStyle name="Normal 56 2 3 2 3 3 3" xfId="24228"/>
    <cellStyle name="Normal 56 2 3 2 3 4" xfId="34439"/>
    <cellStyle name="Normal 56 2 3 2 3 5" xfId="19215"/>
    <cellStyle name="Normal 56 2 3 2 4" xfId="5766"/>
    <cellStyle name="Normal 56 2 3 2 4 2" xfId="15818"/>
    <cellStyle name="Normal 56 2 3 2 4 2 2" xfId="46140"/>
    <cellStyle name="Normal 56 2 3 2 4 2 3" xfId="30916"/>
    <cellStyle name="Normal 56 2 3 2 4 3" xfId="10798"/>
    <cellStyle name="Normal 56 2 3 2 4 3 2" xfId="41123"/>
    <cellStyle name="Normal 56 2 3 2 4 3 3" xfId="25899"/>
    <cellStyle name="Normal 56 2 3 2 4 4" xfId="36110"/>
    <cellStyle name="Normal 56 2 3 2 4 5" xfId="20886"/>
    <cellStyle name="Normal 56 2 3 2 5" xfId="12476"/>
    <cellStyle name="Normal 56 2 3 2 5 2" xfId="42798"/>
    <cellStyle name="Normal 56 2 3 2 5 3" xfId="27574"/>
    <cellStyle name="Normal 56 2 3 2 6" xfId="7455"/>
    <cellStyle name="Normal 56 2 3 2 6 2" xfId="37781"/>
    <cellStyle name="Normal 56 2 3 2 6 3" xfId="22557"/>
    <cellStyle name="Normal 56 2 3 2 7" xfId="32769"/>
    <cellStyle name="Normal 56 2 3 2 8" xfId="17544"/>
    <cellStyle name="Normal 56 2 3 3" xfId="2802"/>
    <cellStyle name="Normal 56 2 3 3 2" xfId="4492"/>
    <cellStyle name="Normal 56 2 3 3 2 2" xfId="14565"/>
    <cellStyle name="Normal 56 2 3 3 2 2 2" xfId="44887"/>
    <cellStyle name="Normal 56 2 3 3 2 2 3" xfId="29663"/>
    <cellStyle name="Normal 56 2 3 3 2 3" xfId="9545"/>
    <cellStyle name="Normal 56 2 3 3 2 3 2" xfId="39870"/>
    <cellStyle name="Normal 56 2 3 3 2 3 3" xfId="24646"/>
    <cellStyle name="Normal 56 2 3 3 2 4" xfId="34857"/>
    <cellStyle name="Normal 56 2 3 3 2 5" xfId="19633"/>
    <cellStyle name="Normal 56 2 3 3 3" xfId="6184"/>
    <cellStyle name="Normal 56 2 3 3 3 2" xfId="16236"/>
    <cellStyle name="Normal 56 2 3 3 3 2 2" xfId="46558"/>
    <cellStyle name="Normal 56 2 3 3 3 2 3" xfId="31334"/>
    <cellStyle name="Normal 56 2 3 3 3 3" xfId="11216"/>
    <cellStyle name="Normal 56 2 3 3 3 3 2" xfId="41541"/>
    <cellStyle name="Normal 56 2 3 3 3 3 3" xfId="26317"/>
    <cellStyle name="Normal 56 2 3 3 3 4" xfId="36528"/>
    <cellStyle name="Normal 56 2 3 3 3 5" xfId="21304"/>
    <cellStyle name="Normal 56 2 3 3 4" xfId="12894"/>
    <cellStyle name="Normal 56 2 3 3 4 2" xfId="43216"/>
    <cellStyle name="Normal 56 2 3 3 4 3" xfId="27992"/>
    <cellStyle name="Normal 56 2 3 3 5" xfId="7873"/>
    <cellStyle name="Normal 56 2 3 3 5 2" xfId="38199"/>
    <cellStyle name="Normal 56 2 3 3 5 3" xfId="22975"/>
    <cellStyle name="Normal 56 2 3 3 6" xfId="33187"/>
    <cellStyle name="Normal 56 2 3 3 7" xfId="17962"/>
    <cellStyle name="Normal 56 2 3 4" xfId="3655"/>
    <cellStyle name="Normal 56 2 3 4 2" xfId="13729"/>
    <cellStyle name="Normal 56 2 3 4 2 2" xfId="44051"/>
    <cellStyle name="Normal 56 2 3 4 2 3" xfId="28827"/>
    <cellStyle name="Normal 56 2 3 4 3" xfId="8709"/>
    <cellStyle name="Normal 56 2 3 4 3 2" xfId="39034"/>
    <cellStyle name="Normal 56 2 3 4 3 3" xfId="23810"/>
    <cellStyle name="Normal 56 2 3 4 4" xfId="34021"/>
    <cellStyle name="Normal 56 2 3 4 5" xfId="18797"/>
    <cellStyle name="Normal 56 2 3 5" xfId="5348"/>
    <cellStyle name="Normal 56 2 3 5 2" xfId="15400"/>
    <cellStyle name="Normal 56 2 3 5 2 2" xfId="45722"/>
    <cellStyle name="Normal 56 2 3 5 2 3" xfId="30498"/>
    <cellStyle name="Normal 56 2 3 5 3" xfId="10380"/>
    <cellStyle name="Normal 56 2 3 5 3 2" xfId="40705"/>
    <cellStyle name="Normal 56 2 3 5 3 3" xfId="25481"/>
    <cellStyle name="Normal 56 2 3 5 4" xfId="35692"/>
    <cellStyle name="Normal 56 2 3 5 5" xfId="20468"/>
    <cellStyle name="Normal 56 2 3 6" xfId="12058"/>
    <cellStyle name="Normal 56 2 3 6 2" xfId="42380"/>
    <cellStyle name="Normal 56 2 3 6 3" xfId="27156"/>
    <cellStyle name="Normal 56 2 3 7" xfId="7037"/>
    <cellStyle name="Normal 56 2 3 7 2" xfId="37363"/>
    <cellStyle name="Normal 56 2 3 7 3" xfId="22139"/>
    <cellStyle name="Normal 56 2 3 8" xfId="32351"/>
    <cellStyle name="Normal 56 2 3 9" xfId="17126"/>
    <cellStyle name="Normal 56 2 4" xfId="2173"/>
    <cellStyle name="Normal 56 2 4 2" xfId="3012"/>
    <cellStyle name="Normal 56 2 4 2 2" xfId="4702"/>
    <cellStyle name="Normal 56 2 4 2 2 2" xfId="14775"/>
    <cellStyle name="Normal 56 2 4 2 2 2 2" xfId="45097"/>
    <cellStyle name="Normal 56 2 4 2 2 2 3" xfId="29873"/>
    <cellStyle name="Normal 56 2 4 2 2 3" xfId="9755"/>
    <cellStyle name="Normal 56 2 4 2 2 3 2" xfId="40080"/>
    <cellStyle name="Normal 56 2 4 2 2 3 3" xfId="24856"/>
    <cellStyle name="Normal 56 2 4 2 2 4" xfId="35067"/>
    <cellStyle name="Normal 56 2 4 2 2 5" xfId="19843"/>
    <cellStyle name="Normal 56 2 4 2 3" xfId="6394"/>
    <cellStyle name="Normal 56 2 4 2 3 2" xfId="16446"/>
    <cellStyle name="Normal 56 2 4 2 3 2 2" xfId="46768"/>
    <cellStyle name="Normal 56 2 4 2 3 2 3" xfId="31544"/>
    <cellStyle name="Normal 56 2 4 2 3 3" xfId="11426"/>
    <cellStyle name="Normal 56 2 4 2 3 3 2" xfId="41751"/>
    <cellStyle name="Normal 56 2 4 2 3 3 3" xfId="26527"/>
    <cellStyle name="Normal 56 2 4 2 3 4" xfId="36738"/>
    <cellStyle name="Normal 56 2 4 2 3 5" xfId="21514"/>
    <cellStyle name="Normal 56 2 4 2 4" xfId="13104"/>
    <cellStyle name="Normal 56 2 4 2 4 2" xfId="43426"/>
    <cellStyle name="Normal 56 2 4 2 4 3" xfId="28202"/>
    <cellStyle name="Normal 56 2 4 2 5" xfId="8083"/>
    <cellStyle name="Normal 56 2 4 2 5 2" xfId="38409"/>
    <cellStyle name="Normal 56 2 4 2 5 3" xfId="23185"/>
    <cellStyle name="Normal 56 2 4 2 6" xfId="33397"/>
    <cellStyle name="Normal 56 2 4 2 7" xfId="18172"/>
    <cellStyle name="Normal 56 2 4 3" xfId="3865"/>
    <cellStyle name="Normal 56 2 4 3 2" xfId="13939"/>
    <cellStyle name="Normal 56 2 4 3 2 2" xfId="44261"/>
    <cellStyle name="Normal 56 2 4 3 2 3" xfId="29037"/>
    <cellStyle name="Normal 56 2 4 3 3" xfId="8919"/>
    <cellStyle name="Normal 56 2 4 3 3 2" xfId="39244"/>
    <cellStyle name="Normal 56 2 4 3 3 3" xfId="24020"/>
    <cellStyle name="Normal 56 2 4 3 4" xfId="34231"/>
    <cellStyle name="Normal 56 2 4 3 5" xfId="19007"/>
    <cellStyle name="Normal 56 2 4 4" xfId="5558"/>
    <cellStyle name="Normal 56 2 4 4 2" xfId="15610"/>
    <cellStyle name="Normal 56 2 4 4 2 2" xfId="45932"/>
    <cellStyle name="Normal 56 2 4 4 2 3" xfId="30708"/>
    <cellStyle name="Normal 56 2 4 4 3" xfId="10590"/>
    <cellStyle name="Normal 56 2 4 4 3 2" xfId="40915"/>
    <cellStyle name="Normal 56 2 4 4 3 3" xfId="25691"/>
    <cellStyle name="Normal 56 2 4 4 4" xfId="35902"/>
    <cellStyle name="Normal 56 2 4 4 5" xfId="20678"/>
    <cellStyle name="Normal 56 2 4 5" xfId="12268"/>
    <cellStyle name="Normal 56 2 4 5 2" xfId="42590"/>
    <cellStyle name="Normal 56 2 4 5 3" xfId="27366"/>
    <cellStyle name="Normal 56 2 4 6" xfId="7247"/>
    <cellStyle name="Normal 56 2 4 6 2" xfId="37573"/>
    <cellStyle name="Normal 56 2 4 6 3" xfId="22349"/>
    <cellStyle name="Normal 56 2 4 7" xfId="32561"/>
    <cellStyle name="Normal 56 2 4 8" xfId="17336"/>
    <cellStyle name="Normal 56 2 5" xfId="2594"/>
    <cellStyle name="Normal 56 2 5 2" xfId="4284"/>
    <cellStyle name="Normal 56 2 5 2 2" xfId="14357"/>
    <cellStyle name="Normal 56 2 5 2 2 2" xfId="44679"/>
    <cellStyle name="Normal 56 2 5 2 2 3" xfId="29455"/>
    <cellStyle name="Normal 56 2 5 2 3" xfId="9337"/>
    <cellStyle name="Normal 56 2 5 2 3 2" xfId="39662"/>
    <cellStyle name="Normal 56 2 5 2 3 3" xfId="24438"/>
    <cellStyle name="Normal 56 2 5 2 4" xfId="34649"/>
    <cellStyle name="Normal 56 2 5 2 5" xfId="19425"/>
    <cellStyle name="Normal 56 2 5 3" xfId="5976"/>
    <cellStyle name="Normal 56 2 5 3 2" xfId="16028"/>
    <cellStyle name="Normal 56 2 5 3 2 2" xfId="46350"/>
    <cellStyle name="Normal 56 2 5 3 2 3" xfId="31126"/>
    <cellStyle name="Normal 56 2 5 3 3" xfId="11008"/>
    <cellStyle name="Normal 56 2 5 3 3 2" xfId="41333"/>
    <cellStyle name="Normal 56 2 5 3 3 3" xfId="26109"/>
    <cellStyle name="Normal 56 2 5 3 4" xfId="36320"/>
    <cellStyle name="Normal 56 2 5 3 5" xfId="21096"/>
    <cellStyle name="Normal 56 2 5 4" xfId="12686"/>
    <cellStyle name="Normal 56 2 5 4 2" xfId="43008"/>
    <cellStyle name="Normal 56 2 5 4 3" xfId="27784"/>
    <cellStyle name="Normal 56 2 5 5" xfId="7665"/>
    <cellStyle name="Normal 56 2 5 5 2" xfId="37991"/>
    <cellStyle name="Normal 56 2 5 5 3" xfId="22767"/>
    <cellStyle name="Normal 56 2 5 6" xfId="32979"/>
    <cellStyle name="Normal 56 2 5 7" xfId="17754"/>
    <cellStyle name="Normal 56 2 6" xfId="3447"/>
    <cellStyle name="Normal 56 2 6 2" xfId="13521"/>
    <cellStyle name="Normal 56 2 6 2 2" xfId="43843"/>
    <cellStyle name="Normal 56 2 6 2 3" xfId="28619"/>
    <cellStyle name="Normal 56 2 6 3" xfId="8501"/>
    <cellStyle name="Normal 56 2 6 3 2" xfId="38826"/>
    <cellStyle name="Normal 56 2 6 3 3" xfId="23602"/>
    <cellStyle name="Normal 56 2 6 4" xfId="33813"/>
    <cellStyle name="Normal 56 2 6 5" xfId="18589"/>
    <cellStyle name="Normal 56 2 7" xfId="5140"/>
    <cellStyle name="Normal 56 2 7 2" xfId="15192"/>
    <cellStyle name="Normal 56 2 7 2 2" xfId="45514"/>
    <cellStyle name="Normal 56 2 7 2 3" xfId="30290"/>
    <cellStyle name="Normal 56 2 7 3" xfId="10172"/>
    <cellStyle name="Normal 56 2 7 3 2" xfId="40497"/>
    <cellStyle name="Normal 56 2 7 3 3" xfId="25273"/>
    <cellStyle name="Normal 56 2 7 4" xfId="35484"/>
    <cellStyle name="Normal 56 2 7 5" xfId="20260"/>
    <cellStyle name="Normal 56 2 8" xfId="11850"/>
    <cellStyle name="Normal 56 2 8 2" xfId="42172"/>
    <cellStyle name="Normal 56 2 8 3" xfId="26948"/>
    <cellStyle name="Normal 56 2 9" xfId="6829"/>
    <cellStyle name="Normal 56 2 9 2" xfId="37155"/>
    <cellStyle name="Normal 56 2 9 3" xfId="21931"/>
    <cellStyle name="Normal 56 3" xfId="1793"/>
    <cellStyle name="Normal 56 3 10" xfId="16970"/>
    <cellStyle name="Normal 56 3 2" xfId="2012"/>
    <cellStyle name="Normal 56 3 2 2" xfId="2433"/>
    <cellStyle name="Normal 56 3 2 2 2" xfId="3272"/>
    <cellStyle name="Normal 56 3 2 2 2 2" xfId="4962"/>
    <cellStyle name="Normal 56 3 2 2 2 2 2" xfId="15035"/>
    <cellStyle name="Normal 56 3 2 2 2 2 2 2" xfId="45357"/>
    <cellStyle name="Normal 56 3 2 2 2 2 2 3" xfId="30133"/>
    <cellStyle name="Normal 56 3 2 2 2 2 3" xfId="10015"/>
    <cellStyle name="Normal 56 3 2 2 2 2 3 2" xfId="40340"/>
    <cellStyle name="Normal 56 3 2 2 2 2 3 3" xfId="25116"/>
    <cellStyle name="Normal 56 3 2 2 2 2 4" xfId="35327"/>
    <cellStyle name="Normal 56 3 2 2 2 2 5" xfId="20103"/>
    <cellStyle name="Normal 56 3 2 2 2 3" xfId="6654"/>
    <cellStyle name="Normal 56 3 2 2 2 3 2" xfId="16706"/>
    <cellStyle name="Normal 56 3 2 2 2 3 2 2" xfId="47028"/>
    <cellStyle name="Normal 56 3 2 2 2 3 2 3" xfId="31804"/>
    <cellStyle name="Normal 56 3 2 2 2 3 3" xfId="11686"/>
    <cellStyle name="Normal 56 3 2 2 2 3 3 2" xfId="42011"/>
    <cellStyle name="Normal 56 3 2 2 2 3 3 3" xfId="26787"/>
    <cellStyle name="Normal 56 3 2 2 2 3 4" xfId="36998"/>
    <cellStyle name="Normal 56 3 2 2 2 3 5" xfId="21774"/>
    <cellStyle name="Normal 56 3 2 2 2 4" xfId="13364"/>
    <cellStyle name="Normal 56 3 2 2 2 4 2" xfId="43686"/>
    <cellStyle name="Normal 56 3 2 2 2 4 3" xfId="28462"/>
    <cellStyle name="Normal 56 3 2 2 2 5" xfId="8343"/>
    <cellStyle name="Normal 56 3 2 2 2 5 2" xfId="38669"/>
    <cellStyle name="Normal 56 3 2 2 2 5 3" xfId="23445"/>
    <cellStyle name="Normal 56 3 2 2 2 6" xfId="33657"/>
    <cellStyle name="Normal 56 3 2 2 2 7" xfId="18432"/>
    <cellStyle name="Normal 56 3 2 2 3" xfId="4125"/>
    <cellStyle name="Normal 56 3 2 2 3 2" xfId="14199"/>
    <cellStyle name="Normal 56 3 2 2 3 2 2" xfId="44521"/>
    <cellStyle name="Normal 56 3 2 2 3 2 3" xfId="29297"/>
    <cellStyle name="Normal 56 3 2 2 3 3" xfId="9179"/>
    <cellStyle name="Normal 56 3 2 2 3 3 2" xfId="39504"/>
    <cellStyle name="Normal 56 3 2 2 3 3 3" xfId="24280"/>
    <cellStyle name="Normal 56 3 2 2 3 4" xfId="34491"/>
    <cellStyle name="Normal 56 3 2 2 3 5" xfId="19267"/>
    <cellStyle name="Normal 56 3 2 2 4" xfId="5818"/>
    <cellStyle name="Normal 56 3 2 2 4 2" xfId="15870"/>
    <cellStyle name="Normal 56 3 2 2 4 2 2" xfId="46192"/>
    <cellStyle name="Normal 56 3 2 2 4 2 3" xfId="30968"/>
    <cellStyle name="Normal 56 3 2 2 4 3" xfId="10850"/>
    <cellStyle name="Normal 56 3 2 2 4 3 2" xfId="41175"/>
    <cellStyle name="Normal 56 3 2 2 4 3 3" xfId="25951"/>
    <cellStyle name="Normal 56 3 2 2 4 4" xfId="36162"/>
    <cellStyle name="Normal 56 3 2 2 4 5" xfId="20938"/>
    <cellStyle name="Normal 56 3 2 2 5" xfId="12528"/>
    <cellStyle name="Normal 56 3 2 2 5 2" xfId="42850"/>
    <cellStyle name="Normal 56 3 2 2 5 3" xfId="27626"/>
    <cellStyle name="Normal 56 3 2 2 6" xfId="7507"/>
    <cellStyle name="Normal 56 3 2 2 6 2" xfId="37833"/>
    <cellStyle name="Normal 56 3 2 2 6 3" xfId="22609"/>
    <cellStyle name="Normal 56 3 2 2 7" xfId="32821"/>
    <cellStyle name="Normal 56 3 2 2 8" xfId="17596"/>
    <cellStyle name="Normal 56 3 2 3" xfId="2854"/>
    <cellStyle name="Normal 56 3 2 3 2" xfId="4544"/>
    <cellStyle name="Normal 56 3 2 3 2 2" xfId="14617"/>
    <cellStyle name="Normal 56 3 2 3 2 2 2" xfId="44939"/>
    <cellStyle name="Normal 56 3 2 3 2 2 3" xfId="29715"/>
    <cellStyle name="Normal 56 3 2 3 2 3" xfId="9597"/>
    <cellStyle name="Normal 56 3 2 3 2 3 2" xfId="39922"/>
    <cellStyle name="Normal 56 3 2 3 2 3 3" xfId="24698"/>
    <cellStyle name="Normal 56 3 2 3 2 4" xfId="34909"/>
    <cellStyle name="Normal 56 3 2 3 2 5" xfId="19685"/>
    <cellStyle name="Normal 56 3 2 3 3" xfId="6236"/>
    <cellStyle name="Normal 56 3 2 3 3 2" xfId="16288"/>
    <cellStyle name="Normal 56 3 2 3 3 2 2" xfId="46610"/>
    <cellStyle name="Normal 56 3 2 3 3 2 3" xfId="31386"/>
    <cellStyle name="Normal 56 3 2 3 3 3" xfId="11268"/>
    <cellStyle name="Normal 56 3 2 3 3 3 2" xfId="41593"/>
    <cellStyle name="Normal 56 3 2 3 3 3 3" xfId="26369"/>
    <cellStyle name="Normal 56 3 2 3 3 4" xfId="36580"/>
    <cellStyle name="Normal 56 3 2 3 3 5" xfId="21356"/>
    <cellStyle name="Normal 56 3 2 3 4" xfId="12946"/>
    <cellStyle name="Normal 56 3 2 3 4 2" xfId="43268"/>
    <cellStyle name="Normal 56 3 2 3 4 3" xfId="28044"/>
    <cellStyle name="Normal 56 3 2 3 5" xfId="7925"/>
    <cellStyle name="Normal 56 3 2 3 5 2" xfId="38251"/>
    <cellStyle name="Normal 56 3 2 3 5 3" xfId="23027"/>
    <cellStyle name="Normal 56 3 2 3 6" xfId="33239"/>
    <cellStyle name="Normal 56 3 2 3 7" xfId="18014"/>
    <cellStyle name="Normal 56 3 2 4" xfId="3707"/>
    <cellStyle name="Normal 56 3 2 4 2" xfId="13781"/>
    <cellStyle name="Normal 56 3 2 4 2 2" xfId="44103"/>
    <cellStyle name="Normal 56 3 2 4 2 3" xfId="28879"/>
    <cellStyle name="Normal 56 3 2 4 3" xfId="8761"/>
    <cellStyle name="Normal 56 3 2 4 3 2" xfId="39086"/>
    <cellStyle name="Normal 56 3 2 4 3 3" xfId="23862"/>
    <cellStyle name="Normal 56 3 2 4 4" xfId="34073"/>
    <cellStyle name="Normal 56 3 2 4 5" xfId="18849"/>
    <cellStyle name="Normal 56 3 2 5" xfId="5400"/>
    <cellStyle name="Normal 56 3 2 5 2" xfId="15452"/>
    <cellStyle name="Normal 56 3 2 5 2 2" xfId="45774"/>
    <cellStyle name="Normal 56 3 2 5 2 3" xfId="30550"/>
    <cellStyle name="Normal 56 3 2 5 3" xfId="10432"/>
    <cellStyle name="Normal 56 3 2 5 3 2" xfId="40757"/>
    <cellStyle name="Normal 56 3 2 5 3 3" xfId="25533"/>
    <cellStyle name="Normal 56 3 2 5 4" xfId="35744"/>
    <cellStyle name="Normal 56 3 2 5 5" xfId="20520"/>
    <cellStyle name="Normal 56 3 2 6" xfId="12110"/>
    <cellStyle name="Normal 56 3 2 6 2" xfId="42432"/>
    <cellStyle name="Normal 56 3 2 6 3" xfId="27208"/>
    <cellStyle name="Normal 56 3 2 7" xfId="7089"/>
    <cellStyle name="Normal 56 3 2 7 2" xfId="37415"/>
    <cellStyle name="Normal 56 3 2 7 3" xfId="22191"/>
    <cellStyle name="Normal 56 3 2 8" xfId="32403"/>
    <cellStyle name="Normal 56 3 2 9" xfId="17178"/>
    <cellStyle name="Normal 56 3 3" xfId="2225"/>
    <cellStyle name="Normal 56 3 3 2" xfId="3064"/>
    <cellStyle name="Normal 56 3 3 2 2" xfId="4754"/>
    <cellStyle name="Normal 56 3 3 2 2 2" xfId="14827"/>
    <cellStyle name="Normal 56 3 3 2 2 2 2" xfId="45149"/>
    <cellStyle name="Normal 56 3 3 2 2 2 3" xfId="29925"/>
    <cellStyle name="Normal 56 3 3 2 2 3" xfId="9807"/>
    <cellStyle name="Normal 56 3 3 2 2 3 2" xfId="40132"/>
    <cellStyle name="Normal 56 3 3 2 2 3 3" xfId="24908"/>
    <cellStyle name="Normal 56 3 3 2 2 4" xfId="35119"/>
    <cellStyle name="Normal 56 3 3 2 2 5" xfId="19895"/>
    <cellStyle name="Normal 56 3 3 2 3" xfId="6446"/>
    <cellStyle name="Normal 56 3 3 2 3 2" xfId="16498"/>
    <cellStyle name="Normal 56 3 3 2 3 2 2" xfId="46820"/>
    <cellStyle name="Normal 56 3 3 2 3 2 3" xfId="31596"/>
    <cellStyle name="Normal 56 3 3 2 3 3" xfId="11478"/>
    <cellStyle name="Normal 56 3 3 2 3 3 2" xfId="41803"/>
    <cellStyle name="Normal 56 3 3 2 3 3 3" xfId="26579"/>
    <cellStyle name="Normal 56 3 3 2 3 4" xfId="36790"/>
    <cellStyle name="Normal 56 3 3 2 3 5" xfId="21566"/>
    <cellStyle name="Normal 56 3 3 2 4" xfId="13156"/>
    <cellStyle name="Normal 56 3 3 2 4 2" xfId="43478"/>
    <cellStyle name="Normal 56 3 3 2 4 3" xfId="28254"/>
    <cellStyle name="Normal 56 3 3 2 5" xfId="8135"/>
    <cellStyle name="Normal 56 3 3 2 5 2" xfId="38461"/>
    <cellStyle name="Normal 56 3 3 2 5 3" xfId="23237"/>
    <cellStyle name="Normal 56 3 3 2 6" xfId="33449"/>
    <cellStyle name="Normal 56 3 3 2 7" xfId="18224"/>
    <cellStyle name="Normal 56 3 3 3" xfId="3917"/>
    <cellStyle name="Normal 56 3 3 3 2" xfId="13991"/>
    <cellStyle name="Normal 56 3 3 3 2 2" xfId="44313"/>
    <cellStyle name="Normal 56 3 3 3 2 3" xfId="29089"/>
    <cellStyle name="Normal 56 3 3 3 3" xfId="8971"/>
    <cellStyle name="Normal 56 3 3 3 3 2" xfId="39296"/>
    <cellStyle name="Normal 56 3 3 3 3 3" xfId="24072"/>
    <cellStyle name="Normal 56 3 3 3 4" xfId="34283"/>
    <cellStyle name="Normal 56 3 3 3 5" xfId="19059"/>
    <cellStyle name="Normal 56 3 3 4" xfId="5610"/>
    <cellStyle name="Normal 56 3 3 4 2" xfId="15662"/>
    <cellStyle name="Normal 56 3 3 4 2 2" xfId="45984"/>
    <cellStyle name="Normal 56 3 3 4 2 3" xfId="30760"/>
    <cellStyle name="Normal 56 3 3 4 3" xfId="10642"/>
    <cellStyle name="Normal 56 3 3 4 3 2" xfId="40967"/>
    <cellStyle name="Normal 56 3 3 4 3 3" xfId="25743"/>
    <cellStyle name="Normal 56 3 3 4 4" xfId="35954"/>
    <cellStyle name="Normal 56 3 3 4 5" xfId="20730"/>
    <cellStyle name="Normal 56 3 3 5" xfId="12320"/>
    <cellStyle name="Normal 56 3 3 5 2" xfId="42642"/>
    <cellStyle name="Normal 56 3 3 5 3" xfId="27418"/>
    <cellStyle name="Normal 56 3 3 6" xfId="7299"/>
    <cellStyle name="Normal 56 3 3 6 2" xfId="37625"/>
    <cellStyle name="Normal 56 3 3 6 3" xfId="22401"/>
    <cellStyle name="Normal 56 3 3 7" xfId="32613"/>
    <cellStyle name="Normal 56 3 3 8" xfId="17388"/>
    <cellStyle name="Normal 56 3 4" xfId="2646"/>
    <cellStyle name="Normal 56 3 4 2" xfId="4336"/>
    <cellStyle name="Normal 56 3 4 2 2" xfId="14409"/>
    <cellStyle name="Normal 56 3 4 2 2 2" xfId="44731"/>
    <cellStyle name="Normal 56 3 4 2 2 3" xfId="29507"/>
    <cellStyle name="Normal 56 3 4 2 3" xfId="9389"/>
    <cellStyle name="Normal 56 3 4 2 3 2" xfId="39714"/>
    <cellStyle name="Normal 56 3 4 2 3 3" xfId="24490"/>
    <cellStyle name="Normal 56 3 4 2 4" xfId="34701"/>
    <cellStyle name="Normal 56 3 4 2 5" xfId="19477"/>
    <cellStyle name="Normal 56 3 4 3" xfId="6028"/>
    <cellStyle name="Normal 56 3 4 3 2" xfId="16080"/>
    <cellStyle name="Normal 56 3 4 3 2 2" xfId="46402"/>
    <cellStyle name="Normal 56 3 4 3 2 3" xfId="31178"/>
    <cellStyle name="Normal 56 3 4 3 3" xfId="11060"/>
    <cellStyle name="Normal 56 3 4 3 3 2" xfId="41385"/>
    <cellStyle name="Normal 56 3 4 3 3 3" xfId="26161"/>
    <cellStyle name="Normal 56 3 4 3 4" xfId="36372"/>
    <cellStyle name="Normal 56 3 4 3 5" xfId="21148"/>
    <cellStyle name="Normal 56 3 4 4" xfId="12738"/>
    <cellStyle name="Normal 56 3 4 4 2" xfId="43060"/>
    <cellStyle name="Normal 56 3 4 4 3" xfId="27836"/>
    <cellStyle name="Normal 56 3 4 5" xfId="7717"/>
    <cellStyle name="Normal 56 3 4 5 2" xfId="38043"/>
    <cellStyle name="Normal 56 3 4 5 3" xfId="22819"/>
    <cellStyle name="Normal 56 3 4 6" xfId="33031"/>
    <cellStyle name="Normal 56 3 4 7" xfId="17806"/>
    <cellStyle name="Normal 56 3 5" xfId="3499"/>
    <cellStyle name="Normal 56 3 5 2" xfId="13573"/>
    <cellStyle name="Normal 56 3 5 2 2" xfId="43895"/>
    <cellStyle name="Normal 56 3 5 2 3" xfId="28671"/>
    <cellStyle name="Normal 56 3 5 3" xfId="8553"/>
    <cellStyle name="Normal 56 3 5 3 2" xfId="38878"/>
    <cellStyle name="Normal 56 3 5 3 3" xfId="23654"/>
    <cellStyle name="Normal 56 3 5 4" xfId="33865"/>
    <cellStyle name="Normal 56 3 5 5" xfId="18641"/>
    <cellStyle name="Normal 56 3 6" xfId="5192"/>
    <cellStyle name="Normal 56 3 6 2" xfId="15244"/>
    <cellStyle name="Normal 56 3 6 2 2" xfId="45566"/>
    <cellStyle name="Normal 56 3 6 2 3" xfId="30342"/>
    <cellStyle name="Normal 56 3 6 3" xfId="10224"/>
    <cellStyle name="Normal 56 3 6 3 2" xfId="40549"/>
    <cellStyle name="Normal 56 3 6 3 3" xfId="25325"/>
    <cellStyle name="Normal 56 3 6 4" xfId="35536"/>
    <cellStyle name="Normal 56 3 6 5" xfId="20312"/>
    <cellStyle name="Normal 56 3 7" xfId="11902"/>
    <cellStyle name="Normal 56 3 7 2" xfId="42224"/>
    <cellStyle name="Normal 56 3 7 3" xfId="27000"/>
    <cellStyle name="Normal 56 3 8" xfId="6881"/>
    <cellStyle name="Normal 56 3 8 2" xfId="37207"/>
    <cellStyle name="Normal 56 3 8 3" xfId="21983"/>
    <cellStyle name="Normal 56 3 9" xfId="32196"/>
    <cellStyle name="Normal 56 4" xfId="1906"/>
    <cellStyle name="Normal 56 4 2" xfId="2329"/>
    <cellStyle name="Normal 56 4 2 2" xfId="3168"/>
    <cellStyle name="Normal 56 4 2 2 2" xfId="4858"/>
    <cellStyle name="Normal 56 4 2 2 2 2" xfId="14931"/>
    <cellStyle name="Normal 56 4 2 2 2 2 2" xfId="45253"/>
    <cellStyle name="Normal 56 4 2 2 2 2 3" xfId="30029"/>
    <cellStyle name="Normal 56 4 2 2 2 3" xfId="9911"/>
    <cellStyle name="Normal 56 4 2 2 2 3 2" xfId="40236"/>
    <cellStyle name="Normal 56 4 2 2 2 3 3" xfId="25012"/>
    <cellStyle name="Normal 56 4 2 2 2 4" xfId="35223"/>
    <cellStyle name="Normal 56 4 2 2 2 5" xfId="19999"/>
    <cellStyle name="Normal 56 4 2 2 3" xfId="6550"/>
    <cellStyle name="Normal 56 4 2 2 3 2" xfId="16602"/>
    <cellStyle name="Normal 56 4 2 2 3 2 2" xfId="46924"/>
    <cellStyle name="Normal 56 4 2 2 3 2 3" xfId="31700"/>
    <cellStyle name="Normal 56 4 2 2 3 3" xfId="11582"/>
    <cellStyle name="Normal 56 4 2 2 3 3 2" xfId="41907"/>
    <cellStyle name="Normal 56 4 2 2 3 3 3" xfId="26683"/>
    <cellStyle name="Normal 56 4 2 2 3 4" xfId="36894"/>
    <cellStyle name="Normal 56 4 2 2 3 5" xfId="21670"/>
    <cellStyle name="Normal 56 4 2 2 4" xfId="13260"/>
    <cellStyle name="Normal 56 4 2 2 4 2" xfId="43582"/>
    <cellStyle name="Normal 56 4 2 2 4 3" xfId="28358"/>
    <cellStyle name="Normal 56 4 2 2 5" xfId="8239"/>
    <cellStyle name="Normal 56 4 2 2 5 2" xfId="38565"/>
    <cellStyle name="Normal 56 4 2 2 5 3" xfId="23341"/>
    <cellStyle name="Normal 56 4 2 2 6" xfId="33553"/>
    <cellStyle name="Normal 56 4 2 2 7" xfId="18328"/>
    <cellStyle name="Normal 56 4 2 3" xfId="4021"/>
    <cellStyle name="Normal 56 4 2 3 2" xfId="14095"/>
    <cellStyle name="Normal 56 4 2 3 2 2" xfId="44417"/>
    <cellStyle name="Normal 56 4 2 3 2 3" xfId="29193"/>
    <cellStyle name="Normal 56 4 2 3 3" xfId="9075"/>
    <cellStyle name="Normal 56 4 2 3 3 2" xfId="39400"/>
    <cellStyle name="Normal 56 4 2 3 3 3" xfId="24176"/>
    <cellStyle name="Normal 56 4 2 3 4" xfId="34387"/>
    <cellStyle name="Normal 56 4 2 3 5" xfId="19163"/>
    <cellStyle name="Normal 56 4 2 4" xfId="5714"/>
    <cellStyle name="Normal 56 4 2 4 2" xfId="15766"/>
    <cellStyle name="Normal 56 4 2 4 2 2" xfId="46088"/>
    <cellStyle name="Normal 56 4 2 4 2 3" xfId="30864"/>
    <cellStyle name="Normal 56 4 2 4 3" xfId="10746"/>
    <cellStyle name="Normal 56 4 2 4 3 2" xfId="41071"/>
    <cellStyle name="Normal 56 4 2 4 3 3" xfId="25847"/>
    <cellStyle name="Normal 56 4 2 4 4" xfId="36058"/>
    <cellStyle name="Normal 56 4 2 4 5" xfId="20834"/>
    <cellStyle name="Normal 56 4 2 5" xfId="12424"/>
    <cellStyle name="Normal 56 4 2 5 2" xfId="42746"/>
    <cellStyle name="Normal 56 4 2 5 3" xfId="27522"/>
    <cellStyle name="Normal 56 4 2 6" xfId="7403"/>
    <cellStyle name="Normal 56 4 2 6 2" xfId="37729"/>
    <cellStyle name="Normal 56 4 2 6 3" xfId="22505"/>
    <cellStyle name="Normal 56 4 2 7" xfId="32717"/>
    <cellStyle name="Normal 56 4 2 8" xfId="17492"/>
    <cellStyle name="Normal 56 4 3" xfId="2750"/>
    <cellStyle name="Normal 56 4 3 2" xfId="4440"/>
    <cellStyle name="Normal 56 4 3 2 2" xfId="14513"/>
    <cellStyle name="Normal 56 4 3 2 2 2" xfId="44835"/>
    <cellStyle name="Normal 56 4 3 2 2 3" xfId="29611"/>
    <cellStyle name="Normal 56 4 3 2 3" xfId="9493"/>
    <cellStyle name="Normal 56 4 3 2 3 2" xfId="39818"/>
    <cellStyle name="Normal 56 4 3 2 3 3" xfId="24594"/>
    <cellStyle name="Normal 56 4 3 2 4" xfId="34805"/>
    <cellStyle name="Normal 56 4 3 2 5" xfId="19581"/>
    <cellStyle name="Normal 56 4 3 3" xfId="6132"/>
    <cellStyle name="Normal 56 4 3 3 2" xfId="16184"/>
    <cellStyle name="Normal 56 4 3 3 2 2" xfId="46506"/>
    <cellStyle name="Normal 56 4 3 3 2 3" xfId="31282"/>
    <cellStyle name="Normal 56 4 3 3 3" xfId="11164"/>
    <cellStyle name="Normal 56 4 3 3 3 2" xfId="41489"/>
    <cellStyle name="Normal 56 4 3 3 3 3" xfId="26265"/>
    <cellStyle name="Normal 56 4 3 3 4" xfId="36476"/>
    <cellStyle name="Normal 56 4 3 3 5" xfId="21252"/>
    <cellStyle name="Normal 56 4 3 4" xfId="12842"/>
    <cellStyle name="Normal 56 4 3 4 2" xfId="43164"/>
    <cellStyle name="Normal 56 4 3 4 3" xfId="27940"/>
    <cellStyle name="Normal 56 4 3 5" xfId="7821"/>
    <cellStyle name="Normal 56 4 3 5 2" xfId="38147"/>
    <cellStyle name="Normal 56 4 3 5 3" xfId="22923"/>
    <cellStyle name="Normal 56 4 3 6" xfId="33135"/>
    <cellStyle name="Normal 56 4 3 7" xfId="17910"/>
    <cellStyle name="Normal 56 4 4" xfId="3603"/>
    <cellStyle name="Normal 56 4 4 2" xfId="13677"/>
    <cellStyle name="Normal 56 4 4 2 2" xfId="43999"/>
    <cellStyle name="Normal 56 4 4 2 3" xfId="28775"/>
    <cellStyle name="Normal 56 4 4 3" xfId="8657"/>
    <cellStyle name="Normal 56 4 4 3 2" xfId="38982"/>
    <cellStyle name="Normal 56 4 4 3 3" xfId="23758"/>
    <cellStyle name="Normal 56 4 4 4" xfId="33969"/>
    <cellStyle name="Normal 56 4 4 5" xfId="18745"/>
    <cellStyle name="Normal 56 4 5" xfId="5296"/>
    <cellStyle name="Normal 56 4 5 2" xfId="15348"/>
    <cellStyle name="Normal 56 4 5 2 2" xfId="45670"/>
    <cellStyle name="Normal 56 4 5 2 3" xfId="30446"/>
    <cellStyle name="Normal 56 4 5 3" xfId="10328"/>
    <cellStyle name="Normal 56 4 5 3 2" xfId="40653"/>
    <cellStyle name="Normal 56 4 5 3 3" xfId="25429"/>
    <cellStyle name="Normal 56 4 5 4" xfId="35640"/>
    <cellStyle name="Normal 56 4 5 5" xfId="20416"/>
    <cellStyle name="Normal 56 4 6" xfId="12006"/>
    <cellStyle name="Normal 56 4 6 2" xfId="42328"/>
    <cellStyle name="Normal 56 4 6 3" xfId="27104"/>
    <cellStyle name="Normal 56 4 7" xfId="6985"/>
    <cellStyle name="Normal 56 4 7 2" xfId="37311"/>
    <cellStyle name="Normal 56 4 7 3" xfId="22087"/>
    <cellStyle name="Normal 56 4 8" xfId="32299"/>
    <cellStyle name="Normal 56 4 9" xfId="17074"/>
    <cellStyle name="Normal 56 5" xfId="2119"/>
    <cellStyle name="Normal 56 5 2" xfId="2960"/>
    <cellStyle name="Normal 56 5 2 2" xfId="4650"/>
    <cellStyle name="Normal 56 5 2 2 2" xfId="14723"/>
    <cellStyle name="Normal 56 5 2 2 2 2" xfId="45045"/>
    <cellStyle name="Normal 56 5 2 2 2 3" xfId="29821"/>
    <cellStyle name="Normal 56 5 2 2 3" xfId="9703"/>
    <cellStyle name="Normal 56 5 2 2 3 2" xfId="40028"/>
    <cellStyle name="Normal 56 5 2 2 3 3" xfId="24804"/>
    <cellStyle name="Normal 56 5 2 2 4" xfId="35015"/>
    <cellStyle name="Normal 56 5 2 2 5" xfId="19791"/>
    <cellStyle name="Normal 56 5 2 3" xfId="6342"/>
    <cellStyle name="Normal 56 5 2 3 2" xfId="16394"/>
    <cellStyle name="Normal 56 5 2 3 2 2" xfId="46716"/>
    <cellStyle name="Normal 56 5 2 3 2 3" xfId="31492"/>
    <cellStyle name="Normal 56 5 2 3 3" xfId="11374"/>
    <cellStyle name="Normal 56 5 2 3 3 2" xfId="41699"/>
    <cellStyle name="Normal 56 5 2 3 3 3" xfId="26475"/>
    <cellStyle name="Normal 56 5 2 3 4" xfId="36686"/>
    <cellStyle name="Normal 56 5 2 3 5" xfId="21462"/>
    <cellStyle name="Normal 56 5 2 4" xfId="13052"/>
    <cellStyle name="Normal 56 5 2 4 2" xfId="43374"/>
    <cellStyle name="Normal 56 5 2 4 3" xfId="28150"/>
    <cellStyle name="Normal 56 5 2 5" xfId="8031"/>
    <cellStyle name="Normal 56 5 2 5 2" xfId="38357"/>
    <cellStyle name="Normal 56 5 2 5 3" xfId="23133"/>
    <cellStyle name="Normal 56 5 2 6" xfId="33345"/>
    <cellStyle name="Normal 56 5 2 7" xfId="18120"/>
    <cellStyle name="Normal 56 5 3" xfId="3813"/>
    <cellStyle name="Normal 56 5 3 2" xfId="13887"/>
    <cellStyle name="Normal 56 5 3 2 2" xfId="44209"/>
    <cellStyle name="Normal 56 5 3 2 3" xfId="28985"/>
    <cellStyle name="Normal 56 5 3 3" xfId="8867"/>
    <cellStyle name="Normal 56 5 3 3 2" xfId="39192"/>
    <cellStyle name="Normal 56 5 3 3 3" xfId="23968"/>
    <cellStyle name="Normal 56 5 3 4" xfId="34179"/>
    <cellStyle name="Normal 56 5 3 5" xfId="18955"/>
    <cellStyle name="Normal 56 5 4" xfId="5506"/>
    <cellStyle name="Normal 56 5 4 2" xfId="15558"/>
    <cellStyle name="Normal 56 5 4 2 2" xfId="45880"/>
    <cellStyle name="Normal 56 5 4 2 3" xfId="30656"/>
    <cellStyle name="Normal 56 5 4 3" xfId="10538"/>
    <cellStyle name="Normal 56 5 4 3 2" xfId="40863"/>
    <cellStyle name="Normal 56 5 4 3 3" xfId="25639"/>
    <cellStyle name="Normal 56 5 4 4" xfId="35850"/>
    <cellStyle name="Normal 56 5 4 5" xfId="20626"/>
    <cellStyle name="Normal 56 5 5" xfId="12216"/>
    <cellStyle name="Normal 56 5 5 2" xfId="42538"/>
    <cellStyle name="Normal 56 5 5 3" xfId="27314"/>
    <cellStyle name="Normal 56 5 6" xfId="7195"/>
    <cellStyle name="Normal 56 5 6 2" xfId="37521"/>
    <cellStyle name="Normal 56 5 6 3" xfId="22297"/>
    <cellStyle name="Normal 56 5 7" xfId="32509"/>
    <cellStyle name="Normal 56 5 8" xfId="17284"/>
    <cellStyle name="Normal 56 6" xfId="2540"/>
    <cellStyle name="Normal 56 6 2" xfId="4232"/>
    <cellStyle name="Normal 56 6 2 2" xfId="14305"/>
    <cellStyle name="Normal 56 6 2 2 2" xfId="44627"/>
    <cellStyle name="Normal 56 6 2 2 3" xfId="29403"/>
    <cellStyle name="Normal 56 6 2 3" xfId="9285"/>
    <cellStyle name="Normal 56 6 2 3 2" xfId="39610"/>
    <cellStyle name="Normal 56 6 2 3 3" xfId="24386"/>
    <cellStyle name="Normal 56 6 2 4" xfId="34597"/>
    <cellStyle name="Normal 56 6 2 5" xfId="19373"/>
    <cellStyle name="Normal 56 6 3" xfId="5924"/>
    <cellStyle name="Normal 56 6 3 2" xfId="15976"/>
    <cellStyle name="Normal 56 6 3 2 2" xfId="46298"/>
    <cellStyle name="Normal 56 6 3 2 3" xfId="31074"/>
    <cellStyle name="Normal 56 6 3 3" xfId="10956"/>
    <cellStyle name="Normal 56 6 3 3 2" xfId="41281"/>
    <cellStyle name="Normal 56 6 3 3 3" xfId="26057"/>
    <cellStyle name="Normal 56 6 3 4" xfId="36268"/>
    <cellStyle name="Normal 56 6 3 5" xfId="21044"/>
    <cellStyle name="Normal 56 6 4" xfId="12634"/>
    <cellStyle name="Normal 56 6 4 2" xfId="42956"/>
    <cellStyle name="Normal 56 6 4 3" xfId="27732"/>
    <cellStyle name="Normal 56 6 5" xfId="7613"/>
    <cellStyle name="Normal 56 6 5 2" xfId="37939"/>
    <cellStyle name="Normal 56 6 5 3" xfId="22715"/>
    <cellStyle name="Normal 56 6 6" xfId="32927"/>
    <cellStyle name="Normal 56 6 7" xfId="17702"/>
    <cellStyle name="Normal 56 7" xfId="3391"/>
    <cellStyle name="Normal 56 7 2" xfId="13469"/>
    <cellStyle name="Normal 56 7 2 2" xfId="43791"/>
    <cellStyle name="Normal 56 7 2 3" xfId="28567"/>
    <cellStyle name="Normal 56 7 3" xfId="8449"/>
    <cellStyle name="Normal 56 7 3 2" xfId="38774"/>
    <cellStyle name="Normal 56 7 3 3" xfId="23550"/>
    <cellStyle name="Normal 56 7 4" xfId="33761"/>
    <cellStyle name="Normal 56 7 5" xfId="18537"/>
    <cellStyle name="Normal 56 8" xfId="5085"/>
    <cellStyle name="Normal 56 8 2" xfId="15140"/>
    <cellStyle name="Normal 56 8 2 2" xfId="45462"/>
    <cellStyle name="Normal 56 8 2 3" xfId="30238"/>
    <cellStyle name="Normal 56 8 3" xfId="10120"/>
    <cellStyle name="Normal 56 8 3 2" xfId="40445"/>
    <cellStyle name="Normal 56 8 3 3" xfId="25221"/>
    <cellStyle name="Normal 56 8 4" xfId="35432"/>
    <cellStyle name="Normal 56 8 5" xfId="20208"/>
    <cellStyle name="Normal 56 9" xfId="11796"/>
    <cellStyle name="Normal 56 9 2" xfId="42120"/>
    <cellStyle name="Normal 56 9 3" xfId="26896"/>
    <cellStyle name="Normal 57" xfId="1457"/>
    <cellStyle name="Normal 57 10" xfId="6776"/>
    <cellStyle name="Normal 57 10 2" xfId="37104"/>
    <cellStyle name="Normal 57 10 3" xfId="21880"/>
    <cellStyle name="Normal 57 11" xfId="32095"/>
    <cellStyle name="Normal 57 12" xfId="16865"/>
    <cellStyle name="Normal 57 13" xfId="47306"/>
    <cellStyle name="Normal 57 2" xfId="1740"/>
    <cellStyle name="Normal 57 2 10" xfId="32147"/>
    <cellStyle name="Normal 57 2 11" xfId="16919"/>
    <cellStyle name="Normal 57 2 2" xfId="1848"/>
    <cellStyle name="Normal 57 2 2 10" xfId="17023"/>
    <cellStyle name="Normal 57 2 2 2" xfId="2065"/>
    <cellStyle name="Normal 57 2 2 2 2" xfId="2486"/>
    <cellStyle name="Normal 57 2 2 2 2 2" xfId="3325"/>
    <cellStyle name="Normal 57 2 2 2 2 2 2" xfId="5015"/>
    <cellStyle name="Normal 57 2 2 2 2 2 2 2" xfId="15088"/>
    <cellStyle name="Normal 57 2 2 2 2 2 2 2 2" xfId="45410"/>
    <cellStyle name="Normal 57 2 2 2 2 2 2 2 3" xfId="30186"/>
    <cellStyle name="Normal 57 2 2 2 2 2 2 3" xfId="10068"/>
    <cellStyle name="Normal 57 2 2 2 2 2 2 3 2" xfId="40393"/>
    <cellStyle name="Normal 57 2 2 2 2 2 2 3 3" xfId="25169"/>
    <cellStyle name="Normal 57 2 2 2 2 2 2 4" xfId="35380"/>
    <cellStyle name="Normal 57 2 2 2 2 2 2 5" xfId="20156"/>
    <cellStyle name="Normal 57 2 2 2 2 2 3" xfId="6707"/>
    <cellStyle name="Normal 57 2 2 2 2 2 3 2" xfId="16759"/>
    <cellStyle name="Normal 57 2 2 2 2 2 3 2 2" xfId="47081"/>
    <cellStyle name="Normal 57 2 2 2 2 2 3 2 3" xfId="31857"/>
    <cellStyle name="Normal 57 2 2 2 2 2 3 3" xfId="11739"/>
    <cellStyle name="Normal 57 2 2 2 2 2 3 3 2" xfId="42064"/>
    <cellStyle name="Normal 57 2 2 2 2 2 3 3 3" xfId="26840"/>
    <cellStyle name="Normal 57 2 2 2 2 2 3 4" xfId="37051"/>
    <cellStyle name="Normal 57 2 2 2 2 2 3 5" xfId="21827"/>
    <cellStyle name="Normal 57 2 2 2 2 2 4" xfId="13417"/>
    <cellStyle name="Normal 57 2 2 2 2 2 4 2" xfId="43739"/>
    <cellStyle name="Normal 57 2 2 2 2 2 4 3" xfId="28515"/>
    <cellStyle name="Normal 57 2 2 2 2 2 5" xfId="8396"/>
    <cellStyle name="Normal 57 2 2 2 2 2 5 2" xfId="38722"/>
    <cellStyle name="Normal 57 2 2 2 2 2 5 3" xfId="23498"/>
    <cellStyle name="Normal 57 2 2 2 2 2 6" xfId="33710"/>
    <cellStyle name="Normal 57 2 2 2 2 2 7" xfId="18485"/>
    <cellStyle name="Normal 57 2 2 2 2 3" xfId="4178"/>
    <cellStyle name="Normal 57 2 2 2 2 3 2" xfId="14252"/>
    <cellStyle name="Normal 57 2 2 2 2 3 2 2" xfId="44574"/>
    <cellStyle name="Normal 57 2 2 2 2 3 2 3" xfId="29350"/>
    <cellStyle name="Normal 57 2 2 2 2 3 3" xfId="9232"/>
    <cellStyle name="Normal 57 2 2 2 2 3 3 2" xfId="39557"/>
    <cellStyle name="Normal 57 2 2 2 2 3 3 3" xfId="24333"/>
    <cellStyle name="Normal 57 2 2 2 2 3 4" xfId="34544"/>
    <cellStyle name="Normal 57 2 2 2 2 3 5" xfId="19320"/>
    <cellStyle name="Normal 57 2 2 2 2 4" xfId="5871"/>
    <cellStyle name="Normal 57 2 2 2 2 4 2" xfId="15923"/>
    <cellStyle name="Normal 57 2 2 2 2 4 2 2" xfId="46245"/>
    <cellStyle name="Normal 57 2 2 2 2 4 2 3" xfId="31021"/>
    <cellStyle name="Normal 57 2 2 2 2 4 3" xfId="10903"/>
    <cellStyle name="Normal 57 2 2 2 2 4 3 2" xfId="41228"/>
    <cellStyle name="Normal 57 2 2 2 2 4 3 3" xfId="26004"/>
    <cellStyle name="Normal 57 2 2 2 2 4 4" xfId="36215"/>
    <cellStyle name="Normal 57 2 2 2 2 4 5" xfId="20991"/>
    <cellStyle name="Normal 57 2 2 2 2 5" xfId="12581"/>
    <cellStyle name="Normal 57 2 2 2 2 5 2" xfId="42903"/>
    <cellStyle name="Normal 57 2 2 2 2 5 3" xfId="27679"/>
    <cellStyle name="Normal 57 2 2 2 2 6" xfId="7560"/>
    <cellStyle name="Normal 57 2 2 2 2 6 2" xfId="37886"/>
    <cellStyle name="Normal 57 2 2 2 2 6 3" xfId="22662"/>
    <cellStyle name="Normal 57 2 2 2 2 7" xfId="32874"/>
    <cellStyle name="Normal 57 2 2 2 2 8" xfId="17649"/>
    <cellStyle name="Normal 57 2 2 2 3" xfId="2907"/>
    <cellStyle name="Normal 57 2 2 2 3 2" xfId="4597"/>
    <cellStyle name="Normal 57 2 2 2 3 2 2" xfId="14670"/>
    <cellStyle name="Normal 57 2 2 2 3 2 2 2" xfId="44992"/>
    <cellStyle name="Normal 57 2 2 2 3 2 2 3" xfId="29768"/>
    <cellStyle name="Normal 57 2 2 2 3 2 3" xfId="9650"/>
    <cellStyle name="Normal 57 2 2 2 3 2 3 2" xfId="39975"/>
    <cellStyle name="Normal 57 2 2 2 3 2 3 3" xfId="24751"/>
    <cellStyle name="Normal 57 2 2 2 3 2 4" xfId="34962"/>
    <cellStyle name="Normal 57 2 2 2 3 2 5" xfId="19738"/>
    <cellStyle name="Normal 57 2 2 2 3 3" xfId="6289"/>
    <cellStyle name="Normal 57 2 2 2 3 3 2" xfId="16341"/>
    <cellStyle name="Normal 57 2 2 2 3 3 2 2" xfId="46663"/>
    <cellStyle name="Normal 57 2 2 2 3 3 2 3" xfId="31439"/>
    <cellStyle name="Normal 57 2 2 2 3 3 3" xfId="11321"/>
    <cellStyle name="Normal 57 2 2 2 3 3 3 2" xfId="41646"/>
    <cellStyle name="Normal 57 2 2 2 3 3 3 3" xfId="26422"/>
    <cellStyle name="Normal 57 2 2 2 3 3 4" xfId="36633"/>
    <cellStyle name="Normal 57 2 2 2 3 3 5" xfId="21409"/>
    <cellStyle name="Normal 57 2 2 2 3 4" xfId="12999"/>
    <cellStyle name="Normal 57 2 2 2 3 4 2" xfId="43321"/>
    <cellStyle name="Normal 57 2 2 2 3 4 3" xfId="28097"/>
    <cellStyle name="Normal 57 2 2 2 3 5" xfId="7978"/>
    <cellStyle name="Normal 57 2 2 2 3 5 2" xfId="38304"/>
    <cellStyle name="Normal 57 2 2 2 3 5 3" xfId="23080"/>
    <cellStyle name="Normal 57 2 2 2 3 6" xfId="33292"/>
    <cellStyle name="Normal 57 2 2 2 3 7" xfId="18067"/>
    <cellStyle name="Normal 57 2 2 2 4" xfId="3760"/>
    <cellStyle name="Normal 57 2 2 2 4 2" xfId="13834"/>
    <cellStyle name="Normal 57 2 2 2 4 2 2" xfId="44156"/>
    <cellStyle name="Normal 57 2 2 2 4 2 3" xfId="28932"/>
    <cellStyle name="Normal 57 2 2 2 4 3" xfId="8814"/>
    <cellStyle name="Normal 57 2 2 2 4 3 2" xfId="39139"/>
    <cellStyle name="Normal 57 2 2 2 4 3 3" xfId="23915"/>
    <cellStyle name="Normal 57 2 2 2 4 4" xfId="34126"/>
    <cellStyle name="Normal 57 2 2 2 4 5" xfId="18902"/>
    <cellStyle name="Normal 57 2 2 2 5" xfId="5453"/>
    <cellStyle name="Normal 57 2 2 2 5 2" xfId="15505"/>
    <cellStyle name="Normal 57 2 2 2 5 2 2" xfId="45827"/>
    <cellStyle name="Normal 57 2 2 2 5 2 3" xfId="30603"/>
    <cellStyle name="Normal 57 2 2 2 5 3" xfId="10485"/>
    <cellStyle name="Normal 57 2 2 2 5 3 2" xfId="40810"/>
    <cellStyle name="Normal 57 2 2 2 5 3 3" xfId="25586"/>
    <cellStyle name="Normal 57 2 2 2 5 4" xfId="35797"/>
    <cellStyle name="Normal 57 2 2 2 5 5" xfId="20573"/>
    <cellStyle name="Normal 57 2 2 2 6" xfId="12163"/>
    <cellStyle name="Normal 57 2 2 2 6 2" xfId="42485"/>
    <cellStyle name="Normal 57 2 2 2 6 3" xfId="27261"/>
    <cellStyle name="Normal 57 2 2 2 7" xfId="7142"/>
    <cellStyle name="Normal 57 2 2 2 7 2" xfId="37468"/>
    <cellStyle name="Normal 57 2 2 2 7 3" xfId="22244"/>
    <cellStyle name="Normal 57 2 2 2 8" xfId="32456"/>
    <cellStyle name="Normal 57 2 2 2 9" xfId="17231"/>
    <cellStyle name="Normal 57 2 2 3" xfId="2278"/>
    <cellStyle name="Normal 57 2 2 3 2" xfId="3117"/>
    <cellStyle name="Normal 57 2 2 3 2 2" xfId="4807"/>
    <cellStyle name="Normal 57 2 2 3 2 2 2" xfId="14880"/>
    <cellStyle name="Normal 57 2 2 3 2 2 2 2" xfId="45202"/>
    <cellStyle name="Normal 57 2 2 3 2 2 2 3" xfId="29978"/>
    <cellStyle name="Normal 57 2 2 3 2 2 3" xfId="9860"/>
    <cellStyle name="Normal 57 2 2 3 2 2 3 2" xfId="40185"/>
    <cellStyle name="Normal 57 2 2 3 2 2 3 3" xfId="24961"/>
    <cellStyle name="Normal 57 2 2 3 2 2 4" xfId="35172"/>
    <cellStyle name="Normal 57 2 2 3 2 2 5" xfId="19948"/>
    <cellStyle name="Normal 57 2 2 3 2 3" xfId="6499"/>
    <cellStyle name="Normal 57 2 2 3 2 3 2" xfId="16551"/>
    <cellStyle name="Normal 57 2 2 3 2 3 2 2" xfId="46873"/>
    <cellStyle name="Normal 57 2 2 3 2 3 2 3" xfId="31649"/>
    <cellStyle name="Normal 57 2 2 3 2 3 3" xfId="11531"/>
    <cellStyle name="Normal 57 2 2 3 2 3 3 2" xfId="41856"/>
    <cellStyle name="Normal 57 2 2 3 2 3 3 3" xfId="26632"/>
    <cellStyle name="Normal 57 2 2 3 2 3 4" xfId="36843"/>
    <cellStyle name="Normal 57 2 2 3 2 3 5" xfId="21619"/>
    <cellStyle name="Normal 57 2 2 3 2 4" xfId="13209"/>
    <cellStyle name="Normal 57 2 2 3 2 4 2" xfId="43531"/>
    <cellStyle name="Normal 57 2 2 3 2 4 3" xfId="28307"/>
    <cellStyle name="Normal 57 2 2 3 2 5" xfId="8188"/>
    <cellStyle name="Normal 57 2 2 3 2 5 2" xfId="38514"/>
    <cellStyle name="Normal 57 2 2 3 2 5 3" xfId="23290"/>
    <cellStyle name="Normal 57 2 2 3 2 6" xfId="33502"/>
    <cellStyle name="Normal 57 2 2 3 2 7" xfId="18277"/>
    <cellStyle name="Normal 57 2 2 3 3" xfId="3970"/>
    <cellStyle name="Normal 57 2 2 3 3 2" xfId="14044"/>
    <cellStyle name="Normal 57 2 2 3 3 2 2" xfId="44366"/>
    <cellStyle name="Normal 57 2 2 3 3 2 3" xfId="29142"/>
    <cellStyle name="Normal 57 2 2 3 3 3" xfId="9024"/>
    <cellStyle name="Normal 57 2 2 3 3 3 2" xfId="39349"/>
    <cellStyle name="Normal 57 2 2 3 3 3 3" xfId="24125"/>
    <cellStyle name="Normal 57 2 2 3 3 4" xfId="34336"/>
    <cellStyle name="Normal 57 2 2 3 3 5" xfId="19112"/>
    <cellStyle name="Normal 57 2 2 3 4" xfId="5663"/>
    <cellStyle name="Normal 57 2 2 3 4 2" xfId="15715"/>
    <cellStyle name="Normal 57 2 2 3 4 2 2" xfId="46037"/>
    <cellStyle name="Normal 57 2 2 3 4 2 3" xfId="30813"/>
    <cellStyle name="Normal 57 2 2 3 4 3" xfId="10695"/>
    <cellStyle name="Normal 57 2 2 3 4 3 2" xfId="41020"/>
    <cellStyle name="Normal 57 2 2 3 4 3 3" xfId="25796"/>
    <cellStyle name="Normal 57 2 2 3 4 4" xfId="36007"/>
    <cellStyle name="Normal 57 2 2 3 4 5" xfId="20783"/>
    <cellStyle name="Normal 57 2 2 3 5" xfId="12373"/>
    <cellStyle name="Normal 57 2 2 3 5 2" xfId="42695"/>
    <cellStyle name="Normal 57 2 2 3 5 3" xfId="27471"/>
    <cellStyle name="Normal 57 2 2 3 6" xfId="7352"/>
    <cellStyle name="Normal 57 2 2 3 6 2" xfId="37678"/>
    <cellStyle name="Normal 57 2 2 3 6 3" xfId="22454"/>
    <cellStyle name="Normal 57 2 2 3 7" xfId="32666"/>
    <cellStyle name="Normal 57 2 2 3 8" xfId="17441"/>
    <cellStyle name="Normal 57 2 2 4" xfId="2699"/>
    <cellStyle name="Normal 57 2 2 4 2" xfId="4389"/>
    <cellStyle name="Normal 57 2 2 4 2 2" xfId="14462"/>
    <cellStyle name="Normal 57 2 2 4 2 2 2" xfId="44784"/>
    <cellStyle name="Normal 57 2 2 4 2 2 3" xfId="29560"/>
    <cellStyle name="Normal 57 2 2 4 2 3" xfId="9442"/>
    <cellStyle name="Normal 57 2 2 4 2 3 2" xfId="39767"/>
    <cellStyle name="Normal 57 2 2 4 2 3 3" xfId="24543"/>
    <cellStyle name="Normal 57 2 2 4 2 4" xfId="34754"/>
    <cellStyle name="Normal 57 2 2 4 2 5" xfId="19530"/>
    <cellStyle name="Normal 57 2 2 4 3" xfId="6081"/>
    <cellStyle name="Normal 57 2 2 4 3 2" xfId="16133"/>
    <cellStyle name="Normal 57 2 2 4 3 2 2" xfId="46455"/>
    <cellStyle name="Normal 57 2 2 4 3 2 3" xfId="31231"/>
    <cellStyle name="Normal 57 2 2 4 3 3" xfId="11113"/>
    <cellStyle name="Normal 57 2 2 4 3 3 2" xfId="41438"/>
    <cellStyle name="Normal 57 2 2 4 3 3 3" xfId="26214"/>
    <cellStyle name="Normal 57 2 2 4 3 4" xfId="36425"/>
    <cellStyle name="Normal 57 2 2 4 3 5" xfId="21201"/>
    <cellStyle name="Normal 57 2 2 4 4" xfId="12791"/>
    <cellStyle name="Normal 57 2 2 4 4 2" xfId="43113"/>
    <cellStyle name="Normal 57 2 2 4 4 3" xfId="27889"/>
    <cellStyle name="Normal 57 2 2 4 5" xfId="7770"/>
    <cellStyle name="Normal 57 2 2 4 5 2" xfId="38096"/>
    <cellStyle name="Normal 57 2 2 4 5 3" xfId="22872"/>
    <cellStyle name="Normal 57 2 2 4 6" xfId="33084"/>
    <cellStyle name="Normal 57 2 2 4 7" xfId="17859"/>
    <cellStyle name="Normal 57 2 2 5" xfId="3552"/>
    <cellStyle name="Normal 57 2 2 5 2" xfId="13626"/>
    <cellStyle name="Normal 57 2 2 5 2 2" xfId="43948"/>
    <cellStyle name="Normal 57 2 2 5 2 3" xfId="28724"/>
    <cellStyle name="Normal 57 2 2 5 3" xfId="8606"/>
    <cellStyle name="Normal 57 2 2 5 3 2" xfId="38931"/>
    <cellStyle name="Normal 57 2 2 5 3 3" xfId="23707"/>
    <cellStyle name="Normal 57 2 2 5 4" xfId="33918"/>
    <cellStyle name="Normal 57 2 2 5 5" xfId="18694"/>
    <cellStyle name="Normal 57 2 2 6" xfId="5245"/>
    <cellStyle name="Normal 57 2 2 6 2" xfId="15297"/>
    <cellStyle name="Normal 57 2 2 6 2 2" xfId="45619"/>
    <cellStyle name="Normal 57 2 2 6 2 3" xfId="30395"/>
    <cellStyle name="Normal 57 2 2 6 3" xfId="10277"/>
    <cellStyle name="Normal 57 2 2 6 3 2" xfId="40602"/>
    <cellStyle name="Normal 57 2 2 6 3 3" xfId="25378"/>
    <cellStyle name="Normal 57 2 2 6 4" xfId="35589"/>
    <cellStyle name="Normal 57 2 2 6 5" xfId="20365"/>
    <cellStyle name="Normal 57 2 2 7" xfId="11955"/>
    <cellStyle name="Normal 57 2 2 7 2" xfId="42277"/>
    <cellStyle name="Normal 57 2 2 7 3" xfId="27053"/>
    <cellStyle name="Normal 57 2 2 8" xfId="6934"/>
    <cellStyle name="Normal 57 2 2 8 2" xfId="37260"/>
    <cellStyle name="Normal 57 2 2 8 3" xfId="22036"/>
    <cellStyle name="Normal 57 2 2 9" xfId="32248"/>
    <cellStyle name="Normal 57 2 3" xfId="1961"/>
    <cellStyle name="Normal 57 2 3 2" xfId="2382"/>
    <cellStyle name="Normal 57 2 3 2 2" xfId="3221"/>
    <cellStyle name="Normal 57 2 3 2 2 2" xfId="4911"/>
    <cellStyle name="Normal 57 2 3 2 2 2 2" xfId="14984"/>
    <cellStyle name="Normal 57 2 3 2 2 2 2 2" xfId="45306"/>
    <cellStyle name="Normal 57 2 3 2 2 2 2 3" xfId="30082"/>
    <cellStyle name="Normal 57 2 3 2 2 2 3" xfId="9964"/>
    <cellStyle name="Normal 57 2 3 2 2 2 3 2" xfId="40289"/>
    <cellStyle name="Normal 57 2 3 2 2 2 3 3" xfId="25065"/>
    <cellStyle name="Normal 57 2 3 2 2 2 4" xfId="35276"/>
    <cellStyle name="Normal 57 2 3 2 2 2 5" xfId="20052"/>
    <cellStyle name="Normal 57 2 3 2 2 3" xfId="6603"/>
    <cellStyle name="Normal 57 2 3 2 2 3 2" xfId="16655"/>
    <cellStyle name="Normal 57 2 3 2 2 3 2 2" xfId="46977"/>
    <cellStyle name="Normal 57 2 3 2 2 3 2 3" xfId="31753"/>
    <cellStyle name="Normal 57 2 3 2 2 3 3" xfId="11635"/>
    <cellStyle name="Normal 57 2 3 2 2 3 3 2" xfId="41960"/>
    <cellStyle name="Normal 57 2 3 2 2 3 3 3" xfId="26736"/>
    <cellStyle name="Normal 57 2 3 2 2 3 4" xfId="36947"/>
    <cellStyle name="Normal 57 2 3 2 2 3 5" xfId="21723"/>
    <cellStyle name="Normal 57 2 3 2 2 4" xfId="13313"/>
    <cellStyle name="Normal 57 2 3 2 2 4 2" xfId="43635"/>
    <cellStyle name="Normal 57 2 3 2 2 4 3" xfId="28411"/>
    <cellStyle name="Normal 57 2 3 2 2 5" xfId="8292"/>
    <cellStyle name="Normal 57 2 3 2 2 5 2" xfId="38618"/>
    <cellStyle name="Normal 57 2 3 2 2 5 3" xfId="23394"/>
    <cellStyle name="Normal 57 2 3 2 2 6" xfId="33606"/>
    <cellStyle name="Normal 57 2 3 2 2 7" xfId="18381"/>
    <cellStyle name="Normal 57 2 3 2 3" xfId="4074"/>
    <cellStyle name="Normal 57 2 3 2 3 2" xfId="14148"/>
    <cellStyle name="Normal 57 2 3 2 3 2 2" xfId="44470"/>
    <cellStyle name="Normal 57 2 3 2 3 2 3" xfId="29246"/>
    <cellStyle name="Normal 57 2 3 2 3 3" xfId="9128"/>
    <cellStyle name="Normal 57 2 3 2 3 3 2" xfId="39453"/>
    <cellStyle name="Normal 57 2 3 2 3 3 3" xfId="24229"/>
    <cellStyle name="Normal 57 2 3 2 3 4" xfId="34440"/>
    <cellStyle name="Normal 57 2 3 2 3 5" xfId="19216"/>
    <cellStyle name="Normal 57 2 3 2 4" xfId="5767"/>
    <cellStyle name="Normal 57 2 3 2 4 2" xfId="15819"/>
    <cellStyle name="Normal 57 2 3 2 4 2 2" xfId="46141"/>
    <cellStyle name="Normal 57 2 3 2 4 2 3" xfId="30917"/>
    <cellStyle name="Normal 57 2 3 2 4 3" xfId="10799"/>
    <cellStyle name="Normal 57 2 3 2 4 3 2" xfId="41124"/>
    <cellStyle name="Normal 57 2 3 2 4 3 3" xfId="25900"/>
    <cellStyle name="Normal 57 2 3 2 4 4" xfId="36111"/>
    <cellStyle name="Normal 57 2 3 2 4 5" xfId="20887"/>
    <cellStyle name="Normal 57 2 3 2 5" xfId="12477"/>
    <cellStyle name="Normal 57 2 3 2 5 2" xfId="42799"/>
    <cellStyle name="Normal 57 2 3 2 5 3" xfId="27575"/>
    <cellStyle name="Normal 57 2 3 2 6" xfId="7456"/>
    <cellStyle name="Normal 57 2 3 2 6 2" xfId="37782"/>
    <cellStyle name="Normal 57 2 3 2 6 3" xfId="22558"/>
    <cellStyle name="Normal 57 2 3 2 7" xfId="32770"/>
    <cellStyle name="Normal 57 2 3 2 8" xfId="17545"/>
    <cellStyle name="Normal 57 2 3 3" xfId="2803"/>
    <cellStyle name="Normal 57 2 3 3 2" xfId="4493"/>
    <cellStyle name="Normal 57 2 3 3 2 2" xfId="14566"/>
    <cellStyle name="Normal 57 2 3 3 2 2 2" xfId="44888"/>
    <cellStyle name="Normal 57 2 3 3 2 2 3" xfId="29664"/>
    <cellStyle name="Normal 57 2 3 3 2 3" xfId="9546"/>
    <cellStyle name="Normal 57 2 3 3 2 3 2" xfId="39871"/>
    <cellStyle name="Normal 57 2 3 3 2 3 3" xfId="24647"/>
    <cellStyle name="Normal 57 2 3 3 2 4" xfId="34858"/>
    <cellStyle name="Normal 57 2 3 3 2 5" xfId="19634"/>
    <cellStyle name="Normal 57 2 3 3 3" xfId="6185"/>
    <cellStyle name="Normal 57 2 3 3 3 2" xfId="16237"/>
    <cellStyle name="Normal 57 2 3 3 3 2 2" xfId="46559"/>
    <cellStyle name="Normal 57 2 3 3 3 2 3" xfId="31335"/>
    <cellStyle name="Normal 57 2 3 3 3 3" xfId="11217"/>
    <cellStyle name="Normal 57 2 3 3 3 3 2" xfId="41542"/>
    <cellStyle name="Normal 57 2 3 3 3 3 3" xfId="26318"/>
    <cellStyle name="Normal 57 2 3 3 3 4" xfId="36529"/>
    <cellStyle name="Normal 57 2 3 3 3 5" xfId="21305"/>
    <cellStyle name="Normal 57 2 3 3 4" xfId="12895"/>
    <cellStyle name="Normal 57 2 3 3 4 2" xfId="43217"/>
    <cellStyle name="Normal 57 2 3 3 4 3" xfId="27993"/>
    <cellStyle name="Normal 57 2 3 3 5" xfId="7874"/>
    <cellStyle name="Normal 57 2 3 3 5 2" xfId="38200"/>
    <cellStyle name="Normal 57 2 3 3 5 3" xfId="22976"/>
    <cellStyle name="Normal 57 2 3 3 6" xfId="33188"/>
    <cellStyle name="Normal 57 2 3 3 7" xfId="17963"/>
    <cellStyle name="Normal 57 2 3 4" xfId="3656"/>
    <cellStyle name="Normal 57 2 3 4 2" xfId="13730"/>
    <cellStyle name="Normal 57 2 3 4 2 2" xfId="44052"/>
    <cellStyle name="Normal 57 2 3 4 2 3" xfId="28828"/>
    <cellStyle name="Normal 57 2 3 4 3" xfId="8710"/>
    <cellStyle name="Normal 57 2 3 4 3 2" xfId="39035"/>
    <cellStyle name="Normal 57 2 3 4 3 3" xfId="23811"/>
    <cellStyle name="Normal 57 2 3 4 4" xfId="34022"/>
    <cellStyle name="Normal 57 2 3 4 5" xfId="18798"/>
    <cellStyle name="Normal 57 2 3 5" xfId="5349"/>
    <cellStyle name="Normal 57 2 3 5 2" xfId="15401"/>
    <cellStyle name="Normal 57 2 3 5 2 2" xfId="45723"/>
    <cellStyle name="Normal 57 2 3 5 2 3" xfId="30499"/>
    <cellStyle name="Normal 57 2 3 5 3" xfId="10381"/>
    <cellStyle name="Normal 57 2 3 5 3 2" xfId="40706"/>
    <cellStyle name="Normal 57 2 3 5 3 3" xfId="25482"/>
    <cellStyle name="Normal 57 2 3 5 4" xfId="35693"/>
    <cellStyle name="Normal 57 2 3 5 5" xfId="20469"/>
    <cellStyle name="Normal 57 2 3 6" xfId="12059"/>
    <cellStyle name="Normal 57 2 3 6 2" xfId="42381"/>
    <cellStyle name="Normal 57 2 3 6 3" xfId="27157"/>
    <cellStyle name="Normal 57 2 3 7" xfId="7038"/>
    <cellStyle name="Normal 57 2 3 7 2" xfId="37364"/>
    <cellStyle name="Normal 57 2 3 7 3" xfId="22140"/>
    <cellStyle name="Normal 57 2 3 8" xfId="32352"/>
    <cellStyle name="Normal 57 2 3 9" xfId="17127"/>
    <cellStyle name="Normal 57 2 4" xfId="2174"/>
    <cellStyle name="Normal 57 2 4 2" xfId="3013"/>
    <cellStyle name="Normal 57 2 4 2 2" xfId="4703"/>
    <cellStyle name="Normal 57 2 4 2 2 2" xfId="14776"/>
    <cellStyle name="Normal 57 2 4 2 2 2 2" xfId="45098"/>
    <cellStyle name="Normal 57 2 4 2 2 2 3" xfId="29874"/>
    <cellStyle name="Normal 57 2 4 2 2 3" xfId="9756"/>
    <cellStyle name="Normal 57 2 4 2 2 3 2" xfId="40081"/>
    <cellStyle name="Normal 57 2 4 2 2 3 3" xfId="24857"/>
    <cellStyle name="Normal 57 2 4 2 2 4" xfId="35068"/>
    <cellStyle name="Normal 57 2 4 2 2 5" xfId="19844"/>
    <cellStyle name="Normal 57 2 4 2 3" xfId="6395"/>
    <cellStyle name="Normal 57 2 4 2 3 2" xfId="16447"/>
    <cellStyle name="Normal 57 2 4 2 3 2 2" xfId="46769"/>
    <cellStyle name="Normal 57 2 4 2 3 2 3" xfId="31545"/>
    <cellStyle name="Normal 57 2 4 2 3 3" xfId="11427"/>
    <cellStyle name="Normal 57 2 4 2 3 3 2" xfId="41752"/>
    <cellStyle name="Normal 57 2 4 2 3 3 3" xfId="26528"/>
    <cellStyle name="Normal 57 2 4 2 3 4" xfId="36739"/>
    <cellStyle name="Normal 57 2 4 2 3 5" xfId="21515"/>
    <cellStyle name="Normal 57 2 4 2 4" xfId="13105"/>
    <cellStyle name="Normal 57 2 4 2 4 2" xfId="43427"/>
    <cellStyle name="Normal 57 2 4 2 4 3" xfId="28203"/>
    <cellStyle name="Normal 57 2 4 2 5" xfId="8084"/>
    <cellStyle name="Normal 57 2 4 2 5 2" xfId="38410"/>
    <cellStyle name="Normal 57 2 4 2 5 3" xfId="23186"/>
    <cellStyle name="Normal 57 2 4 2 6" xfId="33398"/>
    <cellStyle name="Normal 57 2 4 2 7" xfId="18173"/>
    <cellStyle name="Normal 57 2 4 3" xfId="3866"/>
    <cellStyle name="Normal 57 2 4 3 2" xfId="13940"/>
    <cellStyle name="Normal 57 2 4 3 2 2" xfId="44262"/>
    <cellStyle name="Normal 57 2 4 3 2 3" xfId="29038"/>
    <cellStyle name="Normal 57 2 4 3 3" xfId="8920"/>
    <cellStyle name="Normal 57 2 4 3 3 2" xfId="39245"/>
    <cellStyle name="Normal 57 2 4 3 3 3" xfId="24021"/>
    <cellStyle name="Normal 57 2 4 3 4" xfId="34232"/>
    <cellStyle name="Normal 57 2 4 3 5" xfId="19008"/>
    <cellStyle name="Normal 57 2 4 4" xfId="5559"/>
    <cellStyle name="Normal 57 2 4 4 2" xfId="15611"/>
    <cellStyle name="Normal 57 2 4 4 2 2" xfId="45933"/>
    <cellStyle name="Normal 57 2 4 4 2 3" xfId="30709"/>
    <cellStyle name="Normal 57 2 4 4 3" xfId="10591"/>
    <cellStyle name="Normal 57 2 4 4 3 2" xfId="40916"/>
    <cellStyle name="Normal 57 2 4 4 3 3" xfId="25692"/>
    <cellStyle name="Normal 57 2 4 4 4" xfId="35903"/>
    <cellStyle name="Normal 57 2 4 4 5" xfId="20679"/>
    <cellStyle name="Normal 57 2 4 5" xfId="12269"/>
    <cellStyle name="Normal 57 2 4 5 2" xfId="42591"/>
    <cellStyle name="Normal 57 2 4 5 3" xfId="27367"/>
    <cellStyle name="Normal 57 2 4 6" xfId="7248"/>
    <cellStyle name="Normal 57 2 4 6 2" xfId="37574"/>
    <cellStyle name="Normal 57 2 4 6 3" xfId="22350"/>
    <cellStyle name="Normal 57 2 4 7" xfId="32562"/>
    <cellStyle name="Normal 57 2 4 8" xfId="17337"/>
    <cellStyle name="Normal 57 2 5" xfId="2595"/>
    <cellStyle name="Normal 57 2 5 2" xfId="4285"/>
    <cellStyle name="Normal 57 2 5 2 2" xfId="14358"/>
    <cellStyle name="Normal 57 2 5 2 2 2" xfId="44680"/>
    <cellStyle name="Normal 57 2 5 2 2 3" xfId="29456"/>
    <cellStyle name="Normal 57 2 5 2 3" xfId="9338"/>
    <cellStyle name="Normal 57 2 5 2 3 2" xfId="39663"/>
    <cellStyle name="Normal 57 2 5 2 3 3" xfId="24439"/>
    <cellStyle name="Normal 57 2 5 2 4" xfId="34650"/>
    <cellStyle name="Normal 57 2 5 2 5" xfId="19426"/>
    <cellStyle name="Normal 57 2 5 3" xfId="5977"/>
    <cellStyle name="Normal 57 2 5 3 2" xfId="16029"/>
    <cellStyle name="Normal 57 2 5 3 2 2" xfId="46351"/>
    <cellStyle name="Normal 57 2 5 3 2 3" xfId="31127"/>
    <cellStyle name="Normal 57 2 5 3 3" xfId="11009"/>
    <cellStyle name="Normal 57 2 5 3 3 2" xfId="41334"/>
    <cellStyle name="Normal 57 2 5 3 3 3" xfId="26110"/>
    <cellStyle name="Normal 57 2 5 3 4" xfId="36321"/>
    <cellStyle name="Normal 57 2 5 3 5" xfId="21097"/>
    <cellStyle name="Normal 57 2 5 4" xfId="12687"/>
    <cellStyle name="Normal 57 2 5 4 2" xfId="43009"/>
    <cellStyle name="Normal 57 2 5 4 3" xfId="27785"/>
    <cellStyle name="Normal 57 2 5 5" xfId="7666"/>
    <cellStyle name="Normal 57 2 5 5 2" xfId="37992"/>
    <cellStyle name="Normal 57 2 5 5 3" xfId="22768"/>
    <cellStyle name="Normal 57 2 5 6" xfId="32980"/>
    <cellStyle name="Normal 57 2 5 7" xfId="17755"/>
    <cellStyle name="Normal 57 2 6" xfId="3448"/>
    <cellStyle name="Normal 57 2 6 2" xfId="13522"/>
    <cellStyle name="Normal 57 2 6 2 2" xfId="43844"/>
    <cellStyle name="Normal 57 2 6 2 3" xfId="28620"/>
    <cellStyle name="Normal 57 2 6 3" xfId="8502"/>
    <cellStyle name="Normal 57 2 6 3 2" xfId="38827"/>
    <cellStyle name="Normal 57 2 6 3 3" xfId="23603"/>
    <cellStyle name="Normal 57 2 6 4" xfId="33814"/>
    <cellStyle name="Normal 57 2 6 5" xfId="18590"/>
    <cellStyle name="Normal 57 2 7" xfId="5141"/>
    <cellStyle name="Normal 57 2 7 2" xfId="15193"/>
    <cellStyle name="Normal 57 2 7 2 2" xfId="45515"/>
    <cellStyle name="Normal 57 2 7 2 3" xfId="30291"/>
    <cellStyle name="Normal 57 2 7 3" xfId="10173"/>
    <cellStyle name="Normal 57 2 7 3 2" xfId="40498"/>
    <cellStyle name="Normal 57 2 7 3 3" xfId="25274"/>
    <cellStyle name="Normal 57 2 7 4" xfId="35485"/>
    <cellStyle name="Normal 57 2 7 5" xfId="20261"/>
    <cellStyle name="Normal 57 2 8" xfId="11851"/>
    <cellStyle name="Normal 57 2 8 2" xfId="42173"/>
    <cellStyle name="Normal 57 2 8 3" xfId="26949"/>
    <cellStyle name="Normal 57 2 9" xfId="6830"/>
    <cellStyle name="Normal 57 2 9 2" xfId="37156"/>
    <cellStyle name="Normal 57 2 9 3" xfId="21932"/>
    <cellStyle name="Normal 57 3" xfId="1794"/>
    <cellStyle name="Normal 57 3 10" xfId="16971"/>
    <cellStyle name="Normal 57 3 2" xfId="2013"/>
    <cellStyle name="Normal 57 3 2 2" xfId="2434"/>
    <cellStyle name="Normal 57 3 2 2 2" xfId="3273"/>
    <cellStyle name="Normal 57 3 2 2 2 2" xfId="4963"/>
    <cellStyle name="Normal 57 3 2 2 2 2 2" xfId="15036"/>
    <cellStyle name="Normal 57 3 2 2 2 2 2 2" xfId="45358"/>
    <cellStyle name="Normal 57 3 2 2 2 2 2 3" xfId="30134"/>
    <cellStyle name="Normal 57 3 2 2 2 2 3" xfId="10016"/>
    <cellStyle name="Normal 57 3 2 2 2 2 3 2" xfId="40341"/>
    <cellStyle name="Normal 57 3 2 2 2 2 3 3" xfId="25117"/>
    <cellStyle name="Normal 57 3 2 2 2 2 4" xfId="35328"/>
    <cellStyle name="Normal 57 3 2 2 2 2 5" xfId="20104"/>
    <cellStyle name="Normal 57 3 2 2 2 3" xfId="6655"/>
    <cellStyle name="Normal 57 3 2 2 2 3 2" xfId="16707"/>
    <cellStyle name="Normal 57 3 2 2 2 3 2 2" xfId="47029"/>
    <cellStyle name="Normal 57 3 2 2 2 3 2 3" xfId="31805"/>
    <cellStyle name="Normal 57 3 2 2 2 3 3" xfId="11687"/>
    <cellStyle name="Normal 57 3 2 2 2 3 3 2" xfId="42012"/>
    <cellStyle name="Normal 57 3 2 2 2 3 3 3" xfId="26788"/>
    <cellStyle name="Normal 57 3 2 2 2 3 4" xfId="36999"/>
    <cellStyle name="Normal 57 3 2 2 2 3 5" xfId="21775"/>
    <cellStyle name="Normal 57 3 2 2 2 4" xfId="13365"/>
    <cellStyle name="Normal 57 3 2 2 2 4 2" xfId="43687"/>
    <cellStyle name="Normal 57 3 2 2 2 4 3" xfId="28463"/>
    <cellStyle name="Normal 57 3 2 2 2 5" xfId="8344"/>
    <cellStyle name="Normal 57 3 2 2 2 5 2" xfId="38670"/>
    <cellStyle name="Normal 57 3 2 2 2 5 3" xfId="23446"/>
    <cellStyle name="Normal 57 3 2 2 2 6" xfId="33658"/>
    <cellStyle name="Normal 57 3 2 2 2 7" xfId="18433"/>
    <cellStyle name="Normal 57 3 2 2 3" xfId="4126"/>
    <cellStyle name="Normal 57 3 2 2 3 2" xfId="14200"/>
    <cellStyle name="Normal 57 3 2 2 3 2 2" xfId="44522"/>
    <cellStyle name="Normal 57 3 2 2 3 2 3" xfId="29298"/>
    <cellStyle name="Normal 57 3 2 2 3 3" xfId="9180"/>
    <cellStyle name="Normal 57 3 2 2 3 3 2" xfId="39505"/>
    <cellStyle name="Normal 57 3 2 2 3 3 3" xfId="24281"/>
    <cellStyle name="Normal 57 3 2 2 3 4" xfId="34492"/>
    <cellStyle name="Normal 57 3 2 2 3 5" xfId="19268"/>
    <cellStyle name="Normal 57 3 2 2 4" xfId="5819"/>
    <cellStyle name="Normal 57 3 2 2 4 2" xfId="15871"/>
    <cellStyle name="Normal 57 3 2 2 4 2 2" xfId="46193"/>
    <cellStyle name="Normal 57 3 2 2 4 2 3" xfId="30969"/>
    <cellStyle name="Normal 57 3 2 2 4 3" xfId="10851"/>
    <cellStyle name="Normal 57 3 2 2 4 3 2" xfId="41176"/>
    <cellStyle name="Normal 57 3 2 2 4 3 3" xfId="25952"/>
    <cellStyle name="Normal 57 3 2 2 4 4" xfId="36163"/>
    <cellStyle name="Normal 57 3 2 2 4 5" xfId="20939"/>
    <cellStyle name="Normal 57 3 2 2 5" xfId="12529"/>
    <cellStyle name="Normal 57 3 2 2 5 2" xfId="42851"/>
    <cellStyle name="Normal 57 3 2 2 5 3" xfId="27627"/>
    <cellStyle name="Normal 57 3 2 2 6" xfId="7508"/>
    <cellStyle name="Normal 57 3 2 2 6 2" xfId="37834"/>
    <cellStyle name="Normal 57 3 2 2 6 3" xfId="22610"/>
    <cellStyle name="Normal 57 3 2 2 7" xfId="32822"/>
    <cellStyle name="Normal 57 3 2 2 8" xfId="17597"/>
    <cellStyle name="Normal 57 3 2 3" xfId="2855"/>
    <cellStyle name="Normal 57 3 2 3 2" xfId="4545"/>
    <cellStyle name="Normal 57 3 2 3 2 2" xfId="14618"/>
    <cellStyle name="Normal 57 3 2 3 2 2 2" xfId="44940"/>
    <cellStyle name="Normal 57 3 2 3 2 2 3" xfId="29716"/>
    <cellStyle name="Normal 57 3 2 3 2 3" xfId="9598"/>
    <cellStyle name="Normal 57 3 2 3 2 3 2" xfId="39923"/>
    <cellStyle name="Normal 57 3 2 3 2 3 3" xfId="24699"/>
    <cellStyle name="Normal 57 3 2 3 2 4" xfId="34910"/>
    <cellStyle name="Normal 57 3 2 3 2 5" xfId="19686"/>
    <cellStyle name="Normal 57 3 2 3 3" xfId="6237"/>
    <cellStyle name="Normal 57 3 2 3 3 2" xfId="16289"/>
    <cellStyle name="Normal 57 3 2 3 3 2 2" xfId="46611"/>
    <cellStyle name="Normal 57 3 2 3 3 2 3" xfId="31387"/>
    <cellStyle name="Normal 57 3 2 3 3 3" xfId="11269"/>
    <cellStyle name="Normal 57 3 2 3 3 3 2" xfId="41594"/>
    <cellStyle name="Normal 57 3 2 3 3 3 3" xfId="26370"/>
    <cellStyle name="Normal 57 3 2 3 3 4" xfId="36581"/>
    <cellStyle name="Normal 57 3 2 3 3 5" xfId="21357"/>
    <cellStyle name="Normal 57 3 2 3 4" xfId="12947"/>
    <cellStyle name="Normal 57 3 2 3 4 2" xfId="43269"/>
    <cellStyle name="Normal 57 3 2 3 4 3" xfId="28045"/>
    <cellStyle name="Normal 57 3 2 3 5" xfId="7926"/>
    <cellStyle name="Normal 57 3 2 3 5 2" xfId="38252"/>
    <cellStyle name="Normal 57 3 2 3 5 3" xfId="23028"/>
    <cellStyle name="Normal 57 3 2 3 6" xfId="33240"/>
    <cellStyle name="Normal 57 3 2 3 7" xfId="18015"/>
    <cellStyle name="Normal 57 3 2 4" xfId="3708"/>
    <cellStyle name="Normal 57 3 2 4 2" xfId="13782"/>
    <cellStyle name="Normal 57 3 2 4 2 2" xfId="44104"/>
    <cellStyle name="Normal 57 3 2 4 2 3" xfId="28880"/>
    <cellStyle name="Normal 57 3 2 4 3" xfId="8762"/>
    <cellStyle name="Normal 57 3 2 4 3 2" xfId="39087"/>
    <cellStyle name="Normal 57 3 2 4 3 3" xfId="23863"/>
    <cellStyle name="Normal 57 3 2 4 4" xfId="34074"/>
    <cellStyle name="Normal 57 3 2 4 5" xfId="18850"/>
    <cellStyle name="Normal 57 3 2 5" xfId="5401"/>
    <cellStyle name="Normal 57 3 2 5 2" xfId="15453"/>
    <cellStyle name="Normal 57 3 2 5 2 2" xfId="45775"/>
    <cellStyle name="Normal 57 3 2 5 2 3" xfId="30551"/>
    <cellStyle name="Normal 57 3 2 5 3" xfId="10433"/>
    <cellStyle name="Normal 57 3 2 5 3 2" xfId="40758"/>
    <cellStyle name="Normal 57 3 2 5 3 3" xfId="25534"/>
    <cellStyle name="Normal 57 3 2 5 4" xfId="35745"/>
    <cellStyle name="Normal 57 3 2 5 5" xfId="20521"/>
    <cellStyle name="Normal 57 3 2 6" xfId="12111"/>
    <cellStyle name="Normal 57 3 2 6 2" xfId="42433"/>
    <cellStyle name="Normal 57 3 2 6 3" xfId="27209"/>
    <cellStyle name="Normal 57 3 2 7" xfId="7090"/>
    <cellStyle name="Normal 57 3 2 7 2" xfId="37416"/>
    <cellStyle name="Normal 57 3 2 7 3" xfId="22192"/>
    <cellStyle name="Normal 57 3 2 8" xfId="32404"/>
    <cellStyle name="Normal 57 3 2 9" xfId="17179"/>
    <cellStyle name="Normal 57 3 3" xfId="2226"/>
    <cellStyle name="Normal 57 3 3 2" xfId="3065"/>
    <cellStyle name="Normal 57 3 3 2 2" xfId="4755"/>
    <cellStyle name="Normal 57 3 3 2 2 2" xfId="14828"/>
    <cellStyle name="Normal 57 3 3 2 2 2 2" xfId="45150"/>
    <cellStyle name="Normal 57 3 3 2 2 2 3" xfId="29926"/>
    <cellStyle name="Normal 57 3 3 2 2 3" xfId="9808"/>
    <cellStyle name="Normal 57 3 3 2 2 3 2" xfId="40133"/>
    <cellStyle name="Normal 57 3 3 2 2 3 3" xfId="24909"/>
    <cellStyle name="Normal 57 3 3 2 2 4" xfId="35120"/>
    <cellStyle name="Normal 57 3 3 2 2 5" xfId="19896"/>
    <cellStyle name="Normal 57 3 3 2 3" xfId="6447"/>
    <cellStyle name="Normal 57 3 3 2 3 2" xfId="16499"/>
    <cellStyle name="Normal 57 3 3 2 3 2 2" xfId="46821"/>
    <cellStyle name="Normal 57 3 3 2 3 2 3" xfId="31597"/>
    <cellStyle name="Normal 57 3 3 2 3 3" xfId="11479"/>
    <cellStyle name="Normal 57 3 3 2 3 3 2" xfId="41804"/>
    <cellStyle name="Normal 57 3 3 2 3 3 3" xfId="26580"/>
    <cellStyle name="Normal 57 3 3 2 3 4" xfId="36791"/>
    <cellStyle name="Normal 57 3 3 2 3 5" xfId="21567"/>
    <cellStyle name="Normal 57 3 3 2 4" xfId="13157"/>
    <cellStyle name="Normal 57 3 3 2 4 2" xfId="43479"/>
    <cellStyle name="Normal 57 3 3 2 4 3" xfId="28255"/>
    <cellStyle name="Normal 57 3 3 2 5" xfId="8136"/>
    <cellStyle name="Normal 57 3 3 2 5 2" xfId="38462"/>
    <cellStyle name="Normal 57 3 3 2 5 3" xfId="23238"/>
    <cellStyle name="Normal 57 3 3 2 6" xfId="33450"/>
    <cellStyle name="Normal 57 3 3 2 7" xfId="18225"/>
    <cellStyle name="Normal 57 3 3 3" xfId="3918"/>
    <cellStyle name="Normal 57 3 3 3 2" xfId="13992"/>
    <cellStyle name="Normal 57 3 3 3 2 2" xfId="44314"/>
    <cellStyle name="Normal 57 3 3 3 2 3" xfId="29090"/>
    <cellStyle name="Normal 57 3 3 3 3" xfId="8972"/>
    <cellStyle name="Normal 57 3 3 3 3 2" xfId="39297"/>
    <cellStyle name="Normal 57 3 3 3 3 3" xfId="24073"/>
    <cellStyle name="Normal 57 3 3 3 4" xfId="34284"/>
    <cellStyle name="Normal 57 3 3 3 5" xfId="19060"/>
    <cellStyle name="Normal 57 3 3 4" xfId="5611"/>
    <cellStyle name="Normal 57 3 3 4 2" xfId="15663"/>
    <cellStyle name="Normal 57 3 3 4 2 2" xfId="45985"/>
    <cellStyle name="Normal 57 3 3 4 2 3" xfId="30761"/>
    <cellStyle name="Normal 57 3 3 4 3" xfId="10643"/>
    <cellStyle name="Normal 57 3 3 4 3 2" xfId="40968"/>
    <cellStyle name="Normal 57 3 3 4 3 3" xfId="25744"/>
    <cellStyle name="Normal 57 3 3 4 4" xfId="35955"/>
    <cellStyle name="Normal 57 3 3 4 5" xfId="20731"/>
    <cellStyle name="Normal 57 3 3 5" xfId="12321"/>
    <cellStyle name="Normal 57 3 3 5 2" xfId="42643"/>
    <cellStyle name="Normal 57 3 3 5 3" xfId="27419"/>
    <cellStyle name="Normal 57 3 3 6" xfId="7300"/>
    <cellStyle name="Normal 57 3 3 6 2" xfId="37626"/>
    <cellStyle name="Normal 57 3 3 6 3" xfId="22402"/>
    <cellStyle name="Normal 57 3 3 7" xfId="32614"/>
    <cellStyle name="Normal 57 3 3 8" xfId="17389"/>
    <cellStyle name="Normal 57 3 4" xfId="2647"/>
    <cellStyle name="Normal 57 3 4 2" xfId="4337"/>
    <cellStyle name="Normal 57 3 4 2 2" xfId="14410"/>
    <cellStyle name="Normal 57 3 4 2 2 2" xfId="44732"/>
    <cellStyle name="Normal 57 3 4 2 2 3" xfId="29508"/>
    <cellStyle name="Normal 57 3 4 2 3" xfId="9390"/>
    <cellStyle name="Normal 57 3 4 2 3 2" xfId="39715"/>
    <cellStyle name="Normal 57 3 4 2 3 3" xfId="24491"/>
    <cellStyle name="Normal 57 3 4 2 4" xfId="34702"/>
    <cellStyle name="Normal 57 3 4 2 5" xfId="19478"/>
    <cellStyle name="Normal 57 3 4 3" xfId="6029"/>
    <cellStyle name="Normal 57 3 4 3 2" xfId="16081"/>
    <cellStyle name="Normal 57 3 4 3 2 2" xfId="46403"/>
    <cellStyle name="Normal 57 3 4 3 2 3" xfId="31179"/>
    <cellStyle name="Normal 57 3 4 3 3" xfId="11061"/>
    <cellStyle name="Normal 57 3 4 3 3 2" xfId="41386"/>
    <cellStyle name="Normal 57 3 4 3 3 3" xfId="26162"/>
    <cellStyle name="Normal 57 3 4 3 4" xfId="36373"/>
    <cellStyle name="Normal 57 3 4 3 5" xfId="21149"/>
    <cellStyle name="Normal 57 3 4 4" xfId="12739"/>
    <cellStyle name="Normal 57 3 4 4 2" xfId="43061"/>
    <cellStyle name="Normal 57 3 4 4 3" xfId="27837"/>
    <cellStyle name="Normal 57 3 4 5" xfId="7718"/>
    <cellStyle name="Normal 57 3 4 5 2" xfId="38044"/>
    <cellStyle name="Normal 57 3 4 5 3" xfId="22820"/>
    <cellStyle name="Normal 57 3 4 6" xfId="33032"/>
    <cellStyle name="Normal 57 3 4 7" xfId="17807"/>
    <cellStyle name="Normal 57 3 5" xfId="3500"/>
    <cellStyle name="Normal 57 3 5 2" xfId="13574"/>
    <cellStyle name="Normal 57 3 5 2 2" xfId="43896"/>
    <cellStyle name="Normal 57 3 5 2 3" xfId="28672"/>
    <cellStyle name="Normal 57 3 5 3" xfId="8554"/>
    <cellStyle name="Normal 57 3 5 3 2" xfId="38879"/>
    <cellStyle name="Normal 57 3 5 3 3" xfId="23655"/>
    <cellStyle name="Normal 57 3 5 4" xfId="33866"/>
    <cellStyle name="Normal 57 3 5 5" xfId="18642"/>
    <cellStyle name="Normal 57 3 6" xfId="5193"/>
    <cellStyle name="Normal 57 3 6 2" xfId="15245"/>
    <cellStyle name="Normal 57 3 6 2 2" xfId="45567"/>
    <cellStyle name="Normal 57 3 6 2 3" xfId="30343"/>
    <cellStyle name="Normal 57 3 6 3" xfId="10225"/>
    <cellStyle name="Normal 57 3 6 3 2" xfId="40550"/>
    <cellStyle name="Normal 57 3 6 3 3" xfId="25326"/>
    <cellStyle name="Normal 57 3 6 4" xfId="35537"/>
    <cellStyle name="Normal 57 3 6 5" xfId="20313"/>
    <cellStyle name="Normal 57 3 7" xfId="11903"/>
    <cellStyle name="Normal 57 3 7 2" xfId="42225"/>
    <cellStyle name="Normal 57 3 7 3" xfId="27001"/>
    <cellStyle name="Normal 57 3 8" xfId="6882"/>
    <cellStyle name="Normal 57 3 8 2" xfId="37208"/>
    <cellStyle name="Normal 57 3 8 3" xfId="21984"/>
    <cellStyle name="Normal 57 3 9" xfId="32197"/>
    <cellStyle name="Normal 57 4" xfId="1907"/>
    <cellStyle name="Normal 57 4 2" xfId="2330"/>
    <cellStyle name="Normal 57 4 2 2" xfId="3169"/>
    <cellStyle name="Normal 57 4 2 2 2" xfId="4859"/>
    <cellStyle name="Normal 57 4 2 2 2 2" xfId="14932"/>
    <cellStyle name="Normal 57 4 2 2 2 2 2" xfId="45254"/>
    <cellStyle name="Normal 57 4 2 2 2 2 3" xfId="30030"/>
    <cellStyle name="Normal 57 4 2 2 2 3" xfId="9912"/>
    <cellStyle name="Normal 57 4 2 2 2 3 2" xfId="40237"/>
    <cellStyle name="Normal 57 4 2 2 2 3 3" xfId="25013"/>
    <cellStyle name="Normal 57 4 2 2 2 4" xfId="35224"/>
    <cellStyle name="Normal 57 4 2 2 2 5" xfId="20000"/>
    <cellStyle name="Normal 57 4 2 2 3" xfId="6551"/>
    <cellStyle name="Normal 57 4 2 2 3 2" xfId="16603"/>
    <cellStyle name="Normal 57 4 2 2 3 2 2" xfId="46925"/>
    <cellStyle name="Normal 57 4 2 2 3 2 3" xfId="31701"/>
    <cellStyle name="Normal 57 4 2 2 3 3" xfId="11583"/>
    <cellStyle name="Normal 57 4 2 2 3 3 2" xfId="41908"/>
    <cellStyle name="Normal 57 4 2 2 3 3 3" xfId="26684"/>
    <cellStyle name="Normal 57 4 2 2 3 4" xfId="36895"/>
    <cellStyle name="Normal 57 4 2 2 3 5" xfId="21671"/>
    <cellStyle name="Normal 57 4 2 2 4" xfId="13261"/>
    <cellStyle name="Normal 57 4 2 2 4 2" xfId="43583"/>
    <cellStyle name="Normal 57 4 2 2 4 3" xfId="28359"/>
    <cellStyle name="Normal 57 4 2 2 5" xfId="8240"/>
    <cellStyle name="Normal 57 4 2 2 5 2" xfId="38566"/>
    <cellStyle name="Normal 57 4 2 2 5 3" xfId="23342"/>
    <cellStyle name="Normal 57 4 2 2 6" xfId="33554"/>
    <cellStyle name="Normal 57 4 2 2 7" xfId="18329"/>
    <cellStyle name="Normal 57 4 2 3" xfId="4022"/>
    <cellStyle name="Normal 57 4 2 3 2" xfId="14096"/>
    <cellStyle name="Normal 57 4 2 3 2 2" xfId="44418"/>
    <cellStyle name="Normal 57 4 2 3 2 3" xfId="29194"/>
    <cellStyle name="Normal 57 4 2 3 3" xfId="9076"/>
    <cellStyle name="Normal 57 4 2 3 3 2" xfId="39401"/>
    <cellStyle name="Normal 57 4 2 3 3 3" xfId="24177"/>
    <cellStyle name="Normal 57 4 2 3 4" xfId="34388"/>
    <cellStyle name="Normal 57 4 2 3 5" xfId="19164"/>
    <cellStyle name="Normal 57 4 2 4" xfId="5715"/>
    <cellStyle name="Normal 57 4 2 4 2" xfId="15767"/>
    <cellStyle name="Normal 57 4 2 4 2 2" xfId="46089"/>
    <cellStyle name="Normal 57 4 2 4 2 3" xfId="30865"/>
    <cellStyle name="Normal 57 4 2 4 3" xfId="10747"/>
    <cellStyle name="Normal 57 4 2 4 3 2" xfId="41072"/>
    <cellStyle name="Normal 57 4 2 4 3 3" xfId="25848"/>
    <cellStyle name="Normal 57 4 2 4 4" xfId="36059"/>
    <cellStyle name="Normal 57 4 2 4 5" xfId="20835"/>
    <cellStyle name="Normal 57 4 2 5" xfId="12425"/>
    <cellStyle name="Normal 57 4 2 5 2" xfId="42747"/>
    <cellStyle name="Normal 57 4 2 5 3" xfId="27523"/>
    <cellStyle name="Normal 57 4 2 6" xfId="7404"/>
    <cellStyle name="Normal 57 4 2 6 2" xfId="37730"/>
    <cellStyle name="Normal 57 4 2 6 3" xfId="22506"/>
    <cellStyle name="Normal 57 4 2 7" xfId="32718"/>
    <cellStyle name="Normal 57 4 2 8" xfId="17493"/>
    <cellStyle name="Normal 57 4 3" xfId="2751"/>
    <cellStyle name="Normal 57 4 3 2" xfId="4441"/>
    <cellStyle name="Normal 57 4 3 2 2" xfId="14514"/>
    <cellStyle name="Normal 57 4 3 2 2 2" xfId="44836"/>
    <cellStyle name="Normal 57 4 3 2 2 3" xfId="29612"/>
    <cellStyle name="Normal 57 4 3 2 3" xfId="9494"/>
    <cellStyle name="Normal 57 4 3 2 3 2" xfId="39819"/>
    <cellStyle name="Normal 57 4 3 2 3 3" xfId="24595"/>
    <cellStyle name="Normal 57 4 3 2 4" xfId="34806"/>
    <cellStyle name="Normal 57 4 3 2 5" xfId="19582"/>
    <cellStyle name="Normal 57 4 3 3" xfId="6133"/>
    <cellStyle name="Normal 57 4 3 3 2" xfId="16185"/>
    <cellStyle name="Normal 57 4 3 3 2 2" xfId="46507"/>
    <cellStyle name="Normal 57 4 3 3 2 3" xfId="31283"/>
    <cellStyle name="Normal 57 4 3 3 3" xfId="11165"/>
    <cellStyle name="Normal 57 4 3 3 3 2" xfId="41490"/>
    <cellStyle name="Normal 57 4 3 3 3 3" xfId="26266"/>
    <cellStyle name="Normal 57 4 3 3 4" xfId="36477"/>
    <cellStyle name="Normal 57 4 3 3 5" xfId="21253"/>
    <cellStyle name="Normal 57 4 3 4" xfId="12843"/>
    <cellStyle name="Normal 57 4 3 4 2" xfId="43165"/>
    <cellStyle name="Normal 57 4 3 4 3" xfId="27941"/>
    <cellStyle name="Normal 57 4 3 5" xfId="7822"/>
    <cellStyle name="Normal 57 4 3 5 2" xfId="38148"/>
    <cellStyle name="Normal 57 4 3 5 3" xfId="22924"/>
    <cellStyle name="Normal 57 4 3 6" xfId="33136"/>
    <cellStyle name="Normal 57 4 3 7" xfId="17911"/>
    <cellStyle name="Normal 57 4 4" xfId="3604"/>
    <cellStyle name="Normal 57 4 4 2" xfId="13678"/>
    <cellStyle name="Normal 57 4 4 2 2" xfId="44000"/>
    <cellStyle name="Normal 57 4 4 2 3" xfId="28776"/>
    <cellStyle name="Normal 57 4 4 3" xfId="8658"/>
    <cellStyle name="Normal 57 4 4 3 2" xfId="38983"/>
    <cellStyle name="Normal 57 4 4 3 3" xfId="23759"/>
    <cellStyle name="Normal 57 4 4 4" xfId="33970"/>
    <cellStyle name="Normal 57 4 4 5" xfId="18746"/>
    <cellStyle name="Normal 57 4 5" xfId="5297"/>
    <cellStyle name="Normal 57 4 5 2" xfId="15349"/>
    <cellStyle name="Normal 57 4 5 2 2" xfId="45671"/>
    <cellStyle name="Normal 57 4 5 2 3" xfId="30447"/>
    <cellStyle name="Normal 57 4 5 3" xfId="10329"/>
    <cellStyle name="Normal 57 4 5 3 2" xfId="40654"/>
    <cellStyle name="Normal 57 4 5 3 3" xfId="25430"/>
    <cellStyle name="Normal 57 4 5 4" xfId="35641"/>
    <cellStyle name="Normal 57 4 5 5" xfId="20417"/>
    <cellStyle name="Normal 57 4 6" xfId="12007"/>
    <cellStyle name="Normal 57 4 6 2" xfId="42329"/>
    <cellStyle name="Normal 57 4 6 3" xfId="27105"/>
    <cellStyle name="Normal 57 4 7" xfId="6986"/>
    <cellStyle name="Normal 57 4 7 2" xfId="37312"/>
    <cellStyle name="Normal 57 4 7 3" xfId="22088"/>
    <cellStyle name="Normal 57 4 8" xfId="32300"/>
    <cellStyle name="Normal 57 4 9" xfId="17075"/>
    <cellStyle name="Normal 57 5" xfId="2120"/>
    <cellStyle name="Normal 57 5 2" xfId="2961"/>
    <cellStyle name="Normal 57 5 2 2" xfId="4651"/>
    <cellStyle name="Normal 57 5 2 2 2" xfId="14724"/>
    <cellStyle name="Normal 57 5 2 2 2 2" xfId="45046"/>
    <cellStyle name="Normal 57 5 2 2 2 3" xfId="29822"/>
    <cellStyle name="Normal 57 5 2 2 3" xfId="9704"/>
    <cellStyle name="Normal 57 5 2 2 3 2" xfId="40029"/>
    <cellStyle name="Normal 57 5 2 2 3 3" xfId="24805"/>
    <cellStyle name="Normal 57 5 2 2 4" xfId="35016"/>
    <cellStyle name="Normal 57 5 2 2 5" xfId="19792"/>
    <cellStyle name="Normal 57 5 2 3" xfId="6343"/>
    <cellStyle name="Normal 57 5 2 3 2" xfId="16395"/>
    <cellStyle name="Normal 57 5 2 3 2 2" xfId="46717"/>
    <cellStyle name="Normal 57 5 2 3 2 3" xfId="31493"/>
    <cellStyle name="Normal 57 5 2 3 3" xfId="11375"/>
    <cellStyle name="Normal 57 5 2 3 3 2" xfId="41700"/>
    <cellStyle name="Normal 57 5 2 3 3 3" xfId="26476"/>
    <cellStyle name="Normal 57 5 2 3 4" xfId="36687"/>
    <cellStyle name="Normal 57 5 2 3 5" xfId="21463"/>
    <cellStyle name="Normal 57 5 2 4" xfId="13053"/>
    <cellStyle name="Normal 57 5 2 4 2" xfId="43375"/>
    <cellStyle name="Normal 57 5 2 4 3" xfId="28151"/>
    <cellStyle name="Normal 57 5 2 5" xfId="8032"/>
    <cellStyle name="Normal 57 5 2 5 2" xfId="38358"/>
    <cellStyle name="Normal 57 5 2 5 3" xfId="23134"/>
    <cellStyle name="Normal 57 5 2 6" xfId="33346"/>
    <cellStyle name="Normal 57 5 2 7" xfId="18121"/>
    <cellStyle name="Normal 57 5 3" xfId="3814"/>
    <cellStyle name="Normal 57 5 3 2" xfId="13888"/>
    <cellStyle name="Normal 57 5 3 2 2" xfId="44210"/>
    <cellStyle name="Normal 57 5 3 2 3" xfId="28986"/>
    <cellStyle name="Normal 57 5 3 3" xfId="8868"/>
    <cellStyle name="Normal 57 5 3 3 2" xfId="39193"/>
    <cellStyle name="Normal 57 5 3 3 3" xfId="23969"/>
    <cellStyle name="Normal 57 5 3 4" xfId="34180"/>
    <cellStyle name="Normal 57 5 3 5" xfId="18956"/>
    <cellStyle name="Normal 57 5 4" xfId="5507"/>
    <cellStyle name="Normal 57 5 4 2" xfId="15559"/>
    <cellStyle name="Normal 57 5 4 2 2" xfId="45881"/>
    <cellStyle name="Normal 57 5 4 2 3" xfId="30657"/>
    <cellStyle name="Normal 57 5 4 3" xfId="10539"/>
    <cellStyle name="Normal 57 5 4 3 2" xfId="40864"/>
    <cellStyle name="Normal 57 5 4 3 3" xfId="25640"/>
    <cellStyle name="Normal 57 5 4 4" xfId="35851"/>
    <cellStyle name="Normal 57 5 4 5" xfId="20627"/>
    <cellStyle name="Normal 57 5 5" xfId="12217"/>
    <cellStyle name="Normal 57 5 5 2" xfId="42539"/>
    <cellStyle name="Normal 57 5 5 3" xfId="27315"/>
    <cellStyle name="Normal 57 5 6" xfId="7196"/>
    <cellStyle name="Normal 57 5 6 2" xfId="37522"/>
    <cellStyle name="Normal 57 5 6 3" xfId="22298"/>
    <cellStyle name="Normal 57 5 7" xfId="32510"/>
    <cellStyle name="Normal 57 5 8" xfId="17285"/>
    <cellStyle name="Normal 57 6" xfId="2541"/>
    <cellStyle name="Normal 57 6 2" xfId="4233"/>
    <cellStyle name="Normal 57 6 2 2" xfId="14306"/>
    <cellStyle name="Normal 57 6 2 2 2" xfId="44628"/>
    <cellStyle name="Normal 57 6 2 2 3" xfId="29404"/>
    <cellStyle name="Normal 57 6 2 3" xfId="9286"/>
    <cellStyle name="Normal 57 6 2 3 2" xfId="39611"/>
    <cellStyle name="Normal 57 6 2 3 3" xfId="24387"/>
    <cellStyle name="Normal 57 6 2 4" xfId="34598"/>
    <cellStyle name="Normal 57 6 2 5" xfId="19374"/>
    <cellStyle name="Normal 57 6 3" xfId="5925"/>
    <cellStyle name="Normal 57 6 3 2" xfId="15977"/>
    <cellStyle name="Normal 57 6 3 2 2" xfId="46299"/>
    <cellStyle name="Normal 57 6 3 2 3" xfId="31075"/>
    <cellStyle name="Normal 57 6 3 3" xfId="10957"/>
    <cellStyle name="Normal 57 6 3 3 2" xfId="41282"/>
    <cellStyle name="Normal 57 6 3 3 3" xfId="26058"/>
    <cellStyle name="Normal 57 6 3 4" xfId="36269"/>
    <cellStyle name="Normal 57 6 3 5" xfId="21045"/>
    <cellStyle name="Normal 57 6 4" xfId="12635"/>
    <cellStyle name="Normal 57 6 4 2" xfId="42957"/>
    <cellStyle name="Normal 57 6 4 3" xfId="27733"/>
    <cellStyle name="Normal 57 6 5" xfId="7614"/>
    <cellStyle name="Normal 57 6 5 2" xfId="37940"/>
    <cellStyle name="Normal 57 6 5 3" xfId="22716"/>
    <cellStyle name="Normal 57 6 6" xfId="32928"/>
    <cellStyle name="Normal 57 6 7" xfId="17703"/>
    <cellStyle name="Normal 57 7" xfId="3392"/>
    <cellStyle name="Normal 57 7 2" xfId="13470"/>
    <cellStyle name="Normal 57 7 2 2" xfId="43792"/>
    <cellStyle name="Normal 57 7 2 3" xfId="28568"/>
    <cellStyle name="Normal 57 7 3" xfId="8450"/>
    <cellStyle name="Normal 57 7 3 2" xfId="38775"/>
    <cellStyle name="Normal 57 7 3 3" xfId="23551"/>
    <cellStyle name="Normal 57 7 4" xfId="33762"/>
    <cellStyle name="Normal 57 7 5" xfId="18538"/>
    <cellStyle name="Normal 57 8" xfId="5086"/>
    <cellStyle name="Normal 57 8 2" xfId="15141"/>
    <cellStyle name="Normal 57 8 2 2" xfId="45463"/>
    <cellStyle name="Normal 57 8 2 3" xfId="30239"/>
    <cellStyle name="Normal 57 8 3" xfId="10121"/>
    <cellStyle name="Normal 57 8 3 2" xfId="40446"/>
    <cellStyle name="Normal 57 8 3 3" xfId="25222"/>
    <cellStyle name="Normal 57 8 4" xfId="35433"/>
    <cellStyle name="Normal 57 8 5" xfId="20209"/>
    <cellStyle name="Normal 57 9" xfId="11797"/>
    <cellStyle name="Normal 57 9 2" xfId="42121"/>
    <cellStyle name="Normal 57 9 3" xfId="26897"/>
    <cellStyle name="Normal 58" xfId="1458"/>
    <cellStyle name="Normal 59" xfId="1459"/>
    <cellStyle name="Normal 6" xfId="129"/>
    <cellStyle name="Normal 6 10" xfId="31917"/>
    <cellStyle name="Normal 6 11" xfId="972"/>
    <cellStyle name="Normal 6 12" xfId="411"/>
    <cellStyle name="Normal 6 13" xfId="47419"/>
    <cellStyle name="Normal 6 14" xfId="47426"/>
    <cellStyle name="Normal 6 2" xfId="657"/>
    <cellStyle name="Normal 6 2 10" xfId="2090"/>
    <cellStyle name="Normal 6 2 10 2" xfId="2931"/>
    <cellStyle name="Normal 6 2 10 2 2" xfId="4621"/>
    <cellStyle name="Normal 6 2 10 2 2 2" xfId="14694"/>
    <cellStyle name="Normal 6 2 10 2 2 2 2" xfId="45016"/>
    <cellStyle name="Normal 6 2 10 2 2 2 3" xfId="29792"/>
    <cellStyle name="Normal 6 2 10 2 2 3" xfId="9674"/>
    <cellStyle name="Normal 6 2 10 2 2 3 2" xfId="39999"/>
    <cellStyle name="Normal 6 2 10 2 2 3 3" xfId="24775"/>
    <cellStyle name="Normal 6 2 10 2 2 4" xfId="34986"/>
    <cellStyle name="Normal 6 2 10 2 2 5" xfId="19762"/>
    <cellStyle name="Normal 6 2 10 2 3" xfId="6313"/>
    <cellStyle name="Normal 6 2 10 2 3 2" xfId="16365"/>
    <cellStyle name="Normal 6 2 10 2 3 2 2" xfId="46687"/>
    <cellStyle name="Normal 6 2 10 2 3 2 3" xfId="31463"/>
    <cellStyle name="Normal 6 2 10 2 3 3" xfId="11345"/>
    <cellStyle name="Normal 6 2 10 2 3 3 2" xfId="41670"/>
    <cellStyle name="Normal 6 2 10 2 3 3 3" xfId="26446"/>
    <cellStyle name="Normal 6 2 10 2 3 4" xfId="36657"/>
    <cellStyle name="Normal 6 2 10 2 3 5" xfId="21433"/>
    <cellStyle name="Normal 6 2 10 2 4" xfId="13023"/>
    <cellStyle name="Normal 6 2 10 2 4 2" xfId="43345"/>
    <cellStyle name="Normal 6 2 10 2 4 3" xfId="28121"/>
    <cellStyle name="Normal 6 2 10 2 5" xfId="8002"/>
    <cellStyle name="Normal 6 2 10 2 5 2" xfId="38328"/>
    <cellStyle name="Normal 6 2 10 2 5 3" xfId="23104"/>
    <cellStyle name="Normal 6 2 10 2 6" xfId="33316"/>
    <cellStyle name="Normal 6 2 10 2 7" xfId="18091"/>
    <cellStyle name="Normal 6 2 10 3" xfId="3784"/>
    <cellStyle name="Normal 6 2 10 3 2" xfId="13858"/>
    <cellStyle name="Normal 6 2 10 3 2 2" xfId="44180"/>
    <cellStyle name="Normal 6 2 10 3 2 3" xfId="28956"/>
    <cellStyle name="Normal 6 2 10 3 3" xfId="8838"/>
    <cellStyle name="Normal 6 2 10 3 3 2" xfId="39163"/>
    <cellStyle name="Normal 6 2 10 3 3 3" xfId="23939"/>
    <cellStyle name="Normal 6 2 10 3 4" xfId="34150"/>
    <cellStyle name="Normal 6 2 10 3 5" xfId="18926"/>
    <cellStyle name="Normal 6 2 10 4" xfId="5477"/>
    <cellStyle name="Normal 6 2 10 4 2" xfId="15529"/>
    <cellStyle name="Normal 6 2 10 4 2 2" xfId="45851"/>
    <cellStyle name="Normal 6 2 10 4 2 3" xfId="30627"/>
    <cellStyle name="Normal 6 2 10 4 3" xfId="10509"/>
    <cellStyle name="Normal 6 2 10 4 3 2" xfId="40834"/>
    <cellStyle name="Normal 6 2 10 4 3 3" xfId="25610"/>
    <cellStyle name="Normal 6 2 10 4 4" xfId="35821"/>
    <cellStyle name="Normal 6 2 10 4 5" xfId="20597"/>
    <cellStyle name="Normal 6 2 10 5" xfId="12187"/>
    <cellStyle name="Normal 6 2 10 5 2" xfId="42509"/>
    <cellStyle name="Normal 6 2 10 5 3" xfId="27285"/>
    <cellStyle name="Normal 6 2 10 6" xfId="7166"/>
    <cellStyle name="Normal 6 2 10 6 2" xfId="37492"/>
    <cellStyle name="Normal 6 2 10 6 3" xfId="22268"/>
    <cellStyle name="Normal 6 2 10 7" xfId="32480"/>
    <cellStyle name="Normal 6 2 10 8" xfId="17255"/>
    <cellStyle name="Normal 6 2 11" xfId="2511"/>
    <cellStyle name="Normal 6 2 11 2" xfId="4203"/>
    <cellStyle name="Normal 6 2 11 2 2" xfId="14276"/>
    <cellStyle name="Normal 6 2 11 2 2 2" xfId="44598"/>
    <cellStyle name="Normal 6 2 11 2 2 3" xfId="29374"/>
    <cellStyle name="Normal 6 2 11 2 3" xfId="9256"/>
    <cellStyle name="Normal 6 2 11 2 3 2" xfId="39581"/>
    <cellStyle name="Normal 6 2 11 2 3 3" xfId="24357"/>
    <cellStyle name="Normal 6 2 11 2 4" xfId="34568"/>
    <cellStyle name="Normal 6 2 11 2 5" xfId="19344"/>
    <cellStyle name="Normal 6 2 11 3" xfId="5895"/>
    <cellStyle name="Normal 6 2 11 3 2" xfId="15947"/>
    <cellStyle name="Normal 6 2 11 3 2 2" xfId="46269"/>
    <cellStyle name="Normal 6 2 11 3 2 3" xfId="31045"/>
    <cellStyle name="Normal 6 2 11 3 3" xfId="10927"/>
    <cellStyle name="Normal 6 2 11 3 3 2" xfId="41252"/>
    <cellStyle name="Normal 6 2 11 3 3 3" xfId="26028"/>
    <cellStyle name="Normal 6 2 11 3 4" xfId="36239"/>
    <cellStyle name="Normal 6 2 11 3 5" xfId="21015"/>
    <cellStyle name="Normal 6 2 11 4" xfId="12605"/>
    <cellStyle name="Normal 6 2 11 4 2" xfId="42927"/>
    <cellStyle name="Normal 6 2 11 4 3" xfId="27703"/>
    <cellStyle name="Normal 6 2 11 5" xfId="7584"/>
    <cellStyle name="Normal 6 2 11 5 2" xfId="37910"/>
    <cellStyle name="Normal 6 2 11 5 3" xfId="22686"/>
    <cellStyle name="Normal 6 2 11 6" xfId="32898"/>
    <cellStyle name="Normal 6 2 11 7" xfId="17673"/>
    <cellStyle name="Normal 6 2 12" xfId="3360"/>
    <cellStyle name="Normal 6 2 12 2" xfId="13440"/>
    <cellStyle name="Normal 6 2 12 2 2" xfId="43762"/>
    <cellStyle name="Normal 6 2 12 2 3" xfId="28538"/>
    <cellStyle name="Normal 6 2 12 3" xfId="8420"/>
    <cellStyle name="Normal 6 2 12 3 2" xfId="38745"/>
    <cellStyle name="Normal 6 2 12 3 3" xfId="23521"/>
    <cellStyle name="Normal 6 2 12 4" xfId="33732"/>
    <cellStyle name="Normal 6 2 12 5" xfId="18508"/>
    <cellStyle name="Normal 6 2 13" xfId="5055"/>
    <cellStyle name="Normal 6 2 13 2" xfId="15111"/>
    <cellStyle name="Normal 6 2 13 2 2" xfId="45433"/>
    <cellStyle name="Normal 6 2 13 2 3" xfId="30209"/>
    <cellStyle name="Normal 6 2 13 3" xfId="10091"/>
    <cellStyle name="Normal 6 2 13 3 2" xfId="40416"/>
    <cellStyle name="Normal 6 2 13 3 3" xfId="25192"/>
    <cellStyle name="Normal 6 2 13 4" xfId="35403"/>
    <cellStyle name="Normal 6 2 13 5" xfId="20179"/>
    <cellStyle name="Normal 6 2 14" xfId="11767"/>
    <cellStyle name="Normal 6 2 14 2" xfId="42091"/>
    <cellStyle name="Normal 6 2 14 3" xfId="26867"/>
    <cellStyle name="Normal 6 2 15" xfId="6745"/>
    <cellStyle name="Normal 6 2 15 2" xfId="37074"/>
    <cellStyle name="Normal 6 2 15 3" xfId="21850"/>
    <cellStyle name="Normal 6 2 16" xfId="31919"/>
    <cellStyle name="Normal 6 2 17" xfId="16835"/>
    <cellStyle name="Normal 6 2 18" xfId="1161"/>
    <cellStyle name="Normal 6 2 2" xfId="661"/>
    <cellStyle name="Normal 6 2 2 2" xfId="714"/>
    <cellStyle name="Normal 6 2 2 2 2" xfId="735"/>
    <cellStyle name="Normal 6 2 2 2 2 2" xfId="15104"/>
    <cellStyle name="Normal 6 2 2 2 2 2 2" xfId="45426"/>
    <cellStyle name="Normal 6 2 2 2 2 2 3" xfId="30202"/>
    <cellStyle name="Normal 6 2 2 2 2 3" xfId="10084"/>
    <cellStyle name="Normal 6 2 2 2 2 3 2" xfId="40409"/>
    <cellStyle name="Normal 6 2 2 2 2 3 3" xfId="25185"/>
    <cellStyle name="Normal 6 2 2 2 2 4" xfId="35396"/>
    <cellStyle name="Normal 6 2 2 2 2 5" xfId="20172"/>
    <cellStyle name="Normal 6 2 2 2 2 6" xfId="5032"/>
    <cellStyle name="Normal 6 2 2 2 3" xfId="756"/>
    <cellStyle name="Normal 6 2 2 2 3 2" xfId="16775"/>
    <cellStyle name="Normal 6 2 2 2 3 2 2" xfId="47097"/>
    <cellStyle name="Normal 6 2 2 2 3 2 3" xfId="31873"/>
    <cellStyle name="Normal 6 2 2 2 3 3" xfId="11755"/>
    <cellStyle name="Normal 6 2 2 2 3 3 2" xfId="42080"/>
    <cellStyle name="Normal 6 2 2 2 3 3 3" xfId="26856"/>
    <cellStyle name="Normal 6 2 2 2 3 4" xfId="37067"/>
    <cellStyle name="Normal 6 2 2 2 3 5" xfId="21843"/>
    <cellStyle name="Normal 6 2 2 2 3 6" xfId="6723"/>
    <cellStyle name="Normal 6 2 2 2 4" xfId="13433"/>
    <cellStyle name="Normal 6 2 2 2 4 2" xfId="43755"/>
    <cellStyle name="Normal 6 2 2 2 4 3" xfId="28531"/>
    <cellStyle name="Normal 6 2 2 2 5" xfId="8412"/>
    <cellStyle name="Normal 6 2 2 2 5 2" xfId="38738"/>
    <cellStyle name="Normal 6 2 2 2 5 3" xfId="23514"/>
    <cellStyle name="Normal 6 2 2 2 6" xfId="31932"/>
    <cellStyle name="Normal 6 2 2 2 7" xfId="18501"/>
    <cellStyle name="Normal 6 2 2 2 8" xfId="3342"/>
    <cellStyle name="Normal 6 2 2 3" xfId="726"/>
    <cellStyle name="Normal 6 2 2 3 2" xfId="32096"/>
    <cellStyle name="Normal 6 2 2 4" xfId="747"/>
    <cellStyle name="Normal 6 2 2 4 2" xfId="31923"/>
    <cellStyle name="Normal 6 2 2 5" xfId="1461"/>
    <cellStyle name="Normal 6 2 3" xfId="710"/>
    <cellStyle name="Normal 6 2 3 10" xfId="6777"/>
    <cellStyle name="Normal 6 2 3 10 2" xfId="37105"/>
    <cellStyle name="Normal 6 2 3 10 3" xfId="21881"/>
    <cellStyle name="Normal 6 2 3 11" xfId="31928"/>
    <cellStyle name="Normal 6 2 3 12" xfId="16866"/>
    <cellStyle name="Normal 6 2 3 13" xfId="1462"/>
    <cellStyle name="Normal 6 2 3 14" xfId="47307"/>
    <cellStyle name="Normal 6 2 3 2" xfId="731"/>
    <cellStyle name="Normal 6 2 3 2 10" xfId="32148"/>
    <cellStyle name="Normal 6 2 3 2 11" xfId="16920"/>
    <cellStyle name="Normal 6 2 3 2 12" xfId="1741"/>
    <cellStyle name="Normal 6 2 3 2 2" xfId="1849"/>
    <cellStyle name="Normal 6 2 3 2 2 10" xfId="17024"/>
    <cellStyle name="Normal 6 2 3 2 2 2" xfId="2066"/>
    <cellStyle name="Normal 6 2 3 2 2 2 2" xfId="2487"/>
    <cellStyle name="Normal 6 2 3 2 2 2 2 2" xfId="3326"/>
    <cellStyle name="Normal 6 2 3 2 2 2 2 2 2" xfId="5016"/>
    <cellStyle name="Normal 6 2 3 2 2 2 2 2 2 2" xfId="15089"/>
    <cellStyle name="Normal 6 2 3 2 2 2 2 2 2 2 2" xfId="45411"/>
    <cellStyle name="Normal 6 2 3 2 2 2 2 2 2 2 3" xfId="30187"/>
    <cellStyle name="Normal 6 2 3 2 2 2 2 2 2 3" xfId="10069"/>
    <cellStyle name="Normal 6 2 3 2 2 2 2 2 2 3 2" xfId="40394"/>
    <cellStyle name="Normal 6 2 3 2 2 2 2 2 2 3 3" xfId="25170"/>
    <cellStyle name="Normal 6 2 3 2 2 2 2 2 2 4" xfId="35381"/>
    <cellStyle name="Normal 6 2 3 2 2 2 2 2 2 5" xfId="20157"/>
    <cellStyle name="Normal 6 2 3 2 2 2 2 2 3" xfId="6708"/>
    <cellStyle name="Normal 6 2 3 2 2 2 2 2 3 2" xfId="16760"/>
    <cellStyle name="Normal 6 2 3 2 2 2 2 2 3 2 2" xfId="47082"/>
    <cellStyle name="Normal 6 2 3 2 2 2 2 2 3 2 3" xfId="31858"/>
    <cellStyle name="Normal 6 2 3 2 2 2 2 2 3 3" xfId="11740"/>
    <cellStyle name="Normal 6 2 3 2 2 2 2 2 3 3 2" xfId="42065"/>
    <cellStyle name="Normal 6 2 3 2 2 2 2 2 3 3 3" xfId="26841"/>
    <cellStyle name="Normal 6 2 3 2 2 2 2 2 3 4" xfId="37052"/>
    <cellStyle name="Normal 6 2 3 2 2 2 2 2 3 5" xfId="21828"/>
    <cellStyle name="Normal 6 2 3 2 2 2 2 2 4" xfId="13418"/>
    <cellStyle name="Normal 6 2 3 2 2 2 2 2 4 2" xfId="43740"/>
    <cellStyle name="Normal 6 2 3 2 2 2 2 2 4 3" xfId="28516"/>
    <cellStyle name="Normal 6 2 3 2 2 2 2 2 5" xfId="8397"/>
    <cellStyle name="Normal 6 2 3 2 2 2 2 2 5 2" xfId="38723"/>
    <cellStyle name="Normal 6 2 3 2 2 2 2 2 5 3" xfId="23499"/>
    <cellStyle name="Normal 6 2 3 2 2 2 2 2 6" xfId="33711"/>
    <cellStyle name="Normal 6 2 3 2 2 2 2 2 7" xfId="18486"/>
    <cellStyle name="Normal 6 2 3 2 2 2 2 3" xfId="4179"/>
    <cellStyle name="Normal 6 2 3 2 2 2 2 3 2" xfId="14253"/>
    <cellStyle name="Normal 6 2 3 2 2 2 2 3 2 2" xfId="44575"/>
    <cellStyle name="Normal 6 2 3 2 2 2 2 3 2 3" xfId="29351"/>
    <cellStyle name="Normal 6 2 3 2 2 2 2 3 3" xfId="9233"/>
    <cellStyle name="Normal 6 2 3 2 2 2 2 3 3 2" xfId="39558"/>
    <cellStyle name="Normal 6 2 3 2 2 2 2 3 3 3" xfId="24334"/>
    <cellStyle name="Normal 6 2 3 2 2 2 2 3 4" xfId="34545"/>
    <cellStyle name="Normal 6 2 3 2 2 2 2 3 5" xfId="19321"/>
    <cellStyle name="Normal 6 2 3 2 2 2 2 4" xfId="5872"/>
    <cellStyle name="Normal 6 2 3 2 2 2 2 4 2" xfId="15924"/>
    <cellStyle name="Normal 6 2 3 2 2 2 2 4 2 2" xfId="46246"/>
    <cellStyle name="Normal 6 2 3 2 2 2 2 4 2 3" xfId="31022"/>
    <cellStyle name="Normal 6 2 3 2 2 2 2 4 3" xfId="10904"/>
    <cellStyle name="Normal 6 2 3 2 2 2 2 4 3 2" xfId="41229"/>
    <cellStyle name="Normal 6 2 3 2 2 2 2 4 3 3" xfId="26005"/>
    <cellStyle name="Normal 6 2 3 2 2 2 2 4 4" xfId="36216"/>
    <cellStyle name="Normal 6 2 3 2 2 2 2 4 5" xfId="20992"/>
    <cellStyle name="Normal 6 2 3 2 2 2 2 5" xfId="12582"/>
    <cellStyle name="Normal 6 2 3 2 2 2 2 5 2" xfId="42904"/>
    <cellStyle name="Normal 6 2 3 2 2 2 2 5 3" xfId="27680"/>
    <cellStyle name="Normal 6 2 3 2 2 2 2 6" xfId="7561"/>
    <cellStyle name="Normal 6 2 3 2 2 2 2 6 2" xfId="37887"/>
    <cellStyle name="Normal 6 2 3 2 2 2 2 6 3" xfId="22663"/>
    <cellStyle name="Normal 6 2 3 2 2 2 2 7" xfId="32875"/>
    <cellStyle name="Normal 6 2 3 2 2 2 2 8" xfId="17650"/>
    <cellStyle name="Normal 6 2 3 2 2 2 3" xfId="2908"/>
    <cellStyle name="Normal 6 2 3 2 2 2 3 2" xfId="4598"/>
    <cellStyle name="Normal 6 2 3 2 2 2 3 2 2" xfId="14671"/>
    <cellStyle name="Normal 6 2 3 2 2 2 3 2 2 2" xfId="44993"/>
    <cellStyle name="Normal 6 2 3 2 2 2 3 2 2 3" xfId="29769"/>
    <cellStyle name="Normal 6 2 3 2 2 2 3 2 3" xfId="9651"/>
    <cellStyle name="Normal 6 2 3 2 2 2 3 2 3 2" xfId="39976"/>
    <cellStyle name="Normal 6 2 3 2 2 2 3 2 3 3" xfId="24752"/>
    <cellStyle name="Normal 6 2 3 2 2 2 3 2 4" xfId="34963"/>
    <cellStyle name="Normal 6 2 3 2 2 2 3 2 5" xfId="19739"/>
    <cellStyle name="Normal 6 2 3 2 2 2 3 3" xfId="6290"/>
    <cellStyle name="Normal 6 2 3 2 2 2 3 3 2" xfId="16342"/>
    <cellStyle name="Normal 6 2 3 2 2 2 3 3 2 2" xfId="46664"/>
    <cellStyle name="Normal 6 2 3 2 2 2 3 3 2 3" xfId="31440"/>
    <cellStyle name="Normal 6 2 3 2 2 2 3 3 3" xfId="11322"/>
    <cellStyle name="Normal 6 2 3 2 2 2 3 3 3 2" xfId="41647"/>
    <cellStyle name="Normal 6 2 3 2 2 2 3 3 3 3" xfId="26423"/>
    <cellStyle name="Normal 6 2 3 2 2 2 3 3 4" xfId="36634"/>
    <cellStyle name="Normal 6 2 3 2 2 2 3 3 5" xfId="21410"/>
    <cellStyle name="Normal 6 2 3 2 2 2 3 4" xfId="13000"/>
    <cellStyle name="Normal 6 2 3 2 2 2 3 4 2" xfId="43322"/>
    <cellStyle name="Normal 6 2 3 2 2 2 3 4 3" xfId="28098"/>
    <cellStyle name="Normal 6 2 3 2 2 2 3 5" xfId="7979"/>
    <cellStyle name="Normal 6 2 3 2 2 2 3 5 2" xfId="38305"/>
    <cellStyle name="Normal 6 2 3 2 2 2 3 5 3" xfId="23081"/>
    <cellStyle name="Normal 6 2 3 2 2 2 3 6" xfId="33293"/>
    <cellStyle name="Normal 6 2 3 2 2 2 3 7" xfId="18068"/>
    <cellStyle name="Normal 6 2 3 2 2 2 4" xfId="3761"/>
    <cellStyle name="Normal 6 2 3 2 2 2 4 2" xfId="13835"/>
    <cellStyle name="Normal 6 2 3 2 2 2 4 2 2" xfId="44157"/>
    <cellStyle name="Normal 6 2 3 2 2 2 4 2 3" xfId="28933"/>
    <cellStyle name="Normal 6 2 3 2 2 2 4 3" xfId="8815"/>
    <cellStyle name="Normal 6 2 3 2 2 2 4 3 2" xfId="39140"/>
    <cellStyle name="Normal 6 2 3 2 2 2 4 3 3" xfId="23916"/>
    <cellStyle name="Normal 6 2 3 2 2 2 4 4" xfId="34127"/>
    <cellStyle name="Normal 6 2 3 2 2 2 4 5" xfId="18903"/>
    <cellStyle name="Normal 6 2 3 2 2 2 5" xfId="5454"/>
    <cellStyle name="Normal 6 2 3 2 2 2 5 2" xfId="15506"/>
    <cellStyle name="Normal 6 2 3 2 2 2 5 2 2" xfId="45828"/>
    <cellStyle name="Normal 6 2 3 2 2 2 5 2 3" xfId="30604"/>
    <cellStyle name="Normal 6 2 3 2 2 2 5 3" xfId="10486"/>
    <cellStyle name="Normal 6 2 3 2 2 2 5 3 2" xfId="40811"/>
    <cellStyle name="Normal 6 2 3 2 2 2 5 3 3" xfId="25587"/>
    <cellStyle name="Normal 6 2 3 2 2 2 5 4" xfId="35798"/>
    <cellStyle name="Normal 6 2 3 2 2 2 5 5" xfId="20574"/>
    <cellStyle name="Normal 6 2 3 2 2 2 6" xfId="12164"/>
    <cellStyle name="Normal 6 2 3 2 2 2 6 2" xfId="42486"/>
    <cellStyle name="Normal 6 2 3 2 2 2 6 3" xfId="27262"/>
    <cellStyle name="Normal 6 2 3 2 2 2 7" xfId="7143"/>
    <cellStyle name="Normal 6 2 3 2 2 2 7 2" xfId="37469"/>
    <cellStyle name="Normal 6 2 3 2 2 2 7 3" xfId="22245"/>
    <cellStyle name="Normal 6 2 3 2 2 2 8" xfId="32457"/>
    <cellStyle name="Normal 6 2 3 2 2 2 9" xfId="17232"/>
    <cellStyle name="Normal 6 2 3 2 2 3" xfId="2279"/>
    <cellStyle name="Normal 6 2 3 2 2 3 2" xfId="3118"/>
    <cellStyle name="Normal 6 2 3 2 2 3 2 2" xfId="4808"/>
    <cellStyle name="Normal 6 2 3 2 2 3 2 2 2" xfId="14881"/>
    <cellStyle name="Normal 6 2 3 2 2 3 2 2 2 2" xfId="45203"/>
    <cellStyle name="Normal 6 2 3 2 2 3 2 2 2 3" xfId="29979"/>
    <cellStyle name="Normal 6 2 3 2 2 3 2 2 3" xfId="9861"/>
    <cellStyle name="Normal 6 2 3 2 2 3 2 2 3 2" xfId="40186"/>
    <cellStyle name="Normal 6 2 3 2 2 3 2 2 3 3" xfId="24962"/>
    <cellStyle name="Normal 6 2 3 2 2 3 2 2 4" xfId="35173"/>
    <cellStyle name="Normal 6 2 3 2 2 3 2 2 5" xfId="19949"/>
    <cellStyle name="Normal 6 2 3 2 2 3 2 3" xfId="6500"/>
    <cellStyle name="Normal 6 2 3 2 2 3 2 3 2" xfId="16552"/>
    <cellStyle name="Normal 6 2 3 2 2 3 2 3 2 2" xfId="46874"/>
    <cellStyle name="Normal 6 2 3 2 2 3 2 3 2 3" xfId="31650"/>
    <cellStyle name="Normal 6 2 3 2 2 3 2 3 3" xfId="11532"/>
    <cellStyle name="Normal 6 2 3 2 2 3 2 3 3 2" xfId="41857"/>
    <cellStyle name="Normal 6 2 3 2 2 3 2 3 3 3" xfId="26633"/>
    <cellStyle name="Normal 6 2 3 2 2 3 2 3 4" xfId="36844"/>
    <cellStyle name="Normal 6 2 3 2 2 3 2 3 5" xfId="21620"/>
    <cellStyle name="Normal 6 2 3 2 2 3 2 4" xfId="13210"/>
    <cellStyle name="Normal 6 2 3 2 2 3 2 4 2" xfId="43532"/>
    <cellStyle name="Normal 6 2 3 2 2 3 2 4 3" xfId="28308"/>
    <cellStyle name="Normal 6 2 3 2 2 3 2 5" xfId="8189"/>
    <cellStyle name="Normal 6 2 3 2 2 3 2 5 2" xfId="38515"/>
    <cellStyle name="Normal 6 2 3 2 2 3 2 5 3" xfId="23291"/>
    <cellStyle name="Normal 6 2 3 2 2 3 2 6" xfId="33503"/>
    <cellStyle name="Normal 6 2 3 2 2 3 2 7" xfId="18278"/>
    <cellStyle name="Normal 6 2 3 2 2 3 3" xfId="3971"/>
    <cellStyle name="Normal 6 2 3 2 2 3 3 2" xfId="14045"/>
    <cellStyle name="Normal 6 2 3 2 2 3 3 2 2" xfId="44367"/>
    <cellStyle name="Normal 6 2 3 2 2 3 3 2 3" xfId="29143"/>
    <cellStyle name="Normal 6 2 3 2 2 3 3 3" xfId="9025"/>
    <cellStyle name="Normal 6 2 3 2 2 3 3 3 2" xfId="39350"/>
    <cellStyle name="Normal 6 2 3 2 2 3 3 3 3" xfId="24126"/>
    <cellStyle name="Normal 6 2 3 2 2 3 3 4" xfId="34337"/>
    <cellStyle name="Normal 6 2 3 2 2 3 3 5" xfId="19113"/>
    <cellStyle name="Normal 6 2 3 2 2 3 4" xfId="5664"/>
    <cellStyle name="Normal 6 2 3 2 2 3 4 2" xfId="15716"/>
    <cellStyle name="Normal 6 2 3 2 2 3 4 2 2" xfId="46038"/>
    <cellStyle name="Normal 6 2 3 2 2 3 4 2 3" xfId="30814"/>
    <cellStyle name="Normal 6 2 3 2 2 3 4 3" xfId="10696"/>
    <cellStyle name="Normal 6 2 3 2 2 3 4 3 2" xfId="41021"/>
    <cellStyle name="Normal 6 2 3 2 2 3 4 3 3" xfId="25797"/>
    <cellStyle name="Normal 6 2 3 2 2 3 4 4" xfId="36008"/>
    <cellStyle name="Normal 6 2 3 2 2 3 4 5" xfId="20784"/>
    <cellStyle name="Normal 6 2 3 2 2 3 5" xfId="12374"/>
    <cellStyle name="Normal 6 2 3 2 2 3 5 2" xfId="42696"/>
    <cellStyle name="Normal 6 2 3 2 2 3 5 3" xfId="27472"/>
    <cellStyle name="Normal 6 2 3 2 2 3 6" xfId="7353"/>
    <cellStyle name="Normal 6 2 3 2 2 3 6 2" xfId="37679"/>
    <cellStyle name="Normal 6 2 3 2 2 3 6 3" xfId="22455"/>
    <cellStyle name="Normal 6 2 3 2 2 3 7" xfId="32667"/>
    <cellStyle name="Normal 6 2 3 2 2 3 8" xfId="17442"/>
    <cellStyle name="Normal 6 2 3 2 2 4" xfId="2700"/>
    <cellStyle name="Normal 6 2 3 2 2 4 2" xfId="4390"/>
    <cellStyle name="Normal 6 2 3 2 2 4 2 2" xfId="14463"/>
    <cellStyle name="Normal 6 2 3 2 2 4 2 2 2" xfId="44785"/>
    <cellStyle name="Normal 6 2 3 2 2 4 2 2 3" xfId="29561"/>
    <cellStyle name="Normal 6 2 3 2 2 4 2 3" xfId="9443"/>
    <cellStyle name="Normal 6 2 3 2 2 4 2 3 2" xfId="39768"/>
    <cellStyle name="Normal 6 2 3 2 2 4 2 3 3" xfId="24544"/>
    <cellStyle name="Normal 6 2 3 2 2 4 2 4" xfId="34755"/>
    <cellStyle name="Normal 6 2 3 2 2 4 2 5" xfId="19531"/>
    <cellStyle name="Normal 6 2 3 2 2 4 3" xfId="6082"/>
    <cellStyle name="Normal 6 2 3 2 2 4 3 2" xfId="16134"/>
    <cellStyle name="Normal 6 2 3 2 2 4 3 2 2" xfId="46456"/>
    <cellStyle name="Normal 6 2 3 2 2 4 3 2 3" xfId="31232"/>
    <cellStyle name="Normal 6 2 3 2 2 4 3 3" xfId="11114"/>
    <cellStyle name="Normal 6 2 3 2 2 4 3 3 2" xfId="41439"/>
    <cellStyle name="Normal 6 2 3 2 2 4 3 3 3" xfId="26215"/>
    <cellStyle name="Normal 6 2 3 2 2 4 3 4" xfId="36426"/>
    <cellStyle name="Normal 6 2 3 2 2 4 3 5" xfId="21202"/>
    <cellStyle name="Normal 6 2 3 2 2 4 4" xfId="12792"/>
    <cellStyle name="Normal 6 2 3 2 2 4 4 2" xfId="43114"/>
    <cellStyle name="Normal 6 2 3 2 2 4 4 3" xfId="27890"/>
    <cellStyle name="Normal 6 2 3 2 2 4 5" xfId="7771"/>
    <cellStyle name="Normal 6 2 3 2 2 4 5 2" xfId="38097"/>
    <cellStyle name="Normal 6 2 3 2 2 4 5 3" xfId="22873"/>
    <cellStyle name="Normal 6 2 3 2 2 4 6" xfId="33085"/>
    <cellStyle name="Normal 6 2 3 2 2 4 7" xfId="17860"/>
    <cellStyle name="Normal 6 2 3 2 2 5" xfId="3553"/>
    <cellStyle name="Normal 6 2 3 2 2 5 2" xfId="13627"/>
    <cellStyle name="Normal 6 2 3 2 2 5 2 2" xfId="43949"/>
    <cellStyle name="Normal 6 2 3 2 2 5 2 3" xfId="28725"/>
    <cellStyle name="Normal 6 2 3 2 2 5 3" xfId="8607"/>
    <cellStyle name="Normal 6 2 3 2 2 5 3 2" xfId="38932"/>
    <cellStyle name="Normal 6 2 3 2 2 5 3 3" xfId="23708"/>
    <cellStyle name="Normal 6 2 3 2 2 5 4" xfId="33919"/>
    <cellStyle name="Normal 6 2 3 2 2 5 5" xfId="18695"/>
    <cellStyle name="Normal 6 2 3 2 2 6" xfId="5246"/>
    <cellStyle name="Normal 6 2 3 2 2 6 2" xfId="15298"/>
    <cellStyle name="Normal 6 2 3 2 2 6 2 2" xfId="45620"/>
    <cellStyle name="Normal 6 2 3 2 2 6 2 3" xfId="30396"/>
    <cellStyle name="Normal 6 2 3 2 2 6 3" xfId="10278"/>
    <cellStyle name="Normal 6 2 3 2 2 6 3 2" xfId="40603"/>
    <cellStyle name="Normal 6 2 3 2 2 6 3 3" xfId="25379"/>
    <cellStyle name="Normal 6 2 3 2 2 6 4" xfId="35590"/>
    <cellStyle name="Normal 6 2 3 2 2 6 5" xfId="20366"/>
    <cellStyle name="Normal 6 2 3 2 2 7" xfId="11956"/>
    <cellStyle name="Normal 6 2 3 2 2 7 2" xfId="42278"/>
    <cellStyle name="Normal 6 2 3 2 2 7 3" xfId="27054"/>
    <cellStyle name="Normal 6 2 3 2 2 8" xfId="6935"/>
    <cellStyle name="Normal 6 2 3 2 2 8 2" xfId="37261"/>
    <cellStyle name="Normal 6 2 3 2 2 8 3" xfId="22037"/>
    <cellStyle name="Normal 6 2 3 2 2 9" xfId="32249"/>
    <cellStyle name="Normal 6 2 3 2 3" xfId="1962"/>
    <cellStyle name="Normal 6 2 3 2 3 2" xfId="2383"/>
    <cellStyle name="Normal 6 2 3 2 3 2 2" xfId="3222"/>
    <cellStyle name="Normal 6 2 3 2 3 2 2 2" xfId="4912"/>
    <cellStyle name="Normal 6 2 3 2 3 2 2 2 2" xfId="14985"/>
    <cellStyle name="Normal 6 2 3 2 3 2 2 2 2 2" xfId="45307"/>
    <cellStyle name="Normal 6 2 3 2 3 2 2 2 2 3" xfId="30083"/>
    <cellStyle name="Normal 6 2 3 2 3 2 2 2 3" xfId="9965"/>
    <cellStyle name="Normal 6 2 3 2 3 2 2 2 3 2" xfId="40290"/>
    <cellStyle name="Normal 6 2 3 2 3 2 2 2 3 3" xfId="25066"/>
    <cellStyle name="Normal 6 2 3 2 3 2 2 2 4" xfId="35277"/>
    <cellStyle name="Normal 6 2 3 2 3 2 2 2 5" xfId="20053"/>
    <cellStyle name="Normal 6 2 3 2 3 2 2 3" xfId="6604"/>
    <cellStyle name="Normal 6 2 3 2 3 2 2 3 2" xfId="16656"/>
    <cellStyle name="Normal 6 2 3 2 3 2 2 3 2 2" xfId="46978"/>
    <cellStyle name="Normal 6 2 3 2 3 2 2 3 2 3" xfId="31754"/>
    <cellStyle name="Normal 6 2 3 2 3 2 2 3 3" xfId="11636"/>
    <cellStyle name="Normal 6 2 3 2 3 2 2 3 3 2" xfId="41961"/>
    <cellStyle name="Normal 6 2 3 2 3 2 2 3 3 3" xfId="26737"/>
    <cellStyle name="Normal 6 2 3 2 3 2 2 3 4" xfId="36948"/>
    <cellStyle name="Normal 6 2 3 2 3 2 2 3 5" xfId="21724"/>
    <cellStyle name="Normal 6 2 3 2 3 2 2 4" xfId="13314"/>
    <cellStyle name="Normal 6 2 3 2 3 2 2 4 2" xfId="43636"/>
    <cellStyle name="Normal 6 2 3 2 3 2 2 4 3" xfId="28412"/>
    <cellStyle name="Normal 6 2 3 2 3 2 2 5" xfId="8293"/>
    <cellStyle name="Normal 6 2 3 2 3 2 2 5 2" xfId="38619"/>
    <cellStyle name="Normal 6 2 3 2 3 2 2 5 3" xfId="23395"/>
    <cellStyle name="Normal 6 2 3 2 3 2 2 6" xfId="33607"/>
    <cellStyle name="Normal 6 2 3 2 3 2 2 7" xfId="18382"/>
    <cellStyle name="Normal 6 2 3 2 3 2 3" xfId="4075"/>
    <cellStyle name="Normal 6 2 3 2 3 2 3 2" xfId="14149"/>
    <cellStyle name="Normal 6 2 3 2 3 2 3 2 2" xfId="44471"/>
    <cellStyle name="Normal 6 2 3 2 3 2 3 2 3" xfId="29247"/>
    <cellStyle name="Normal 6 2 3 2 3 2 3 3" xfId="9129"/>
    <cellStyle name="Normal 6 2 3 2 3 2 3 3 2" xfId="39454"/>
    <cellStyle name="Normal 6 2 3 2 3 2 3 3 3" xfId="24230"/>
    <cellStyle name="Normal 6 2 3 2 3 2 3 4" xfId="34441"/>
    <cellStyle name="Normal 6 2 3 2 3 2 3 5" xfId="19217"/>
    <cellStyle name="Normal 6 2 3 2 3 2 4" xfId="5768"/>
    <cellStyle name="Normal 6 2 3 2 3 2 4 2" xfId="15820"/>
    <cellStyle name="Normal 6 2 3 2 3 2 4 2 2" xfId="46142"/>
    <cellStyle name="Normal 6 2 3 2 3 2 4 2 3" xfId="30918"/>
    <cellStyle name="Normal 6 2 3 2 3 2 4 3" xfId="10800"/>
    <cellStyle name="Normal 6 2 3 2 3 2 4 3 2" xfId="41125"/>
    <cellStyle name="Normal 6 2 3 2 3 2 4 3 3" xfId="25901"/>
    <cellStyle name="Normal 6 2 3 2 3 2 4 4" xfId="36112"/>
    <cellStyle name="Normal 6 2 3 2 3 2 4 5" xfId="20888"/>
    <cellStyle name="Normal 6 2 3 2 3 2 5" xfId="12478"/>
    <cellStyle name="Normal 6 2 3 2 3 2 5 2" xfId="42800"/>
    <cellStyle name="Normal 6 2 3 2 3 2 5 3" xfId="27576"/>
    <cellStyle name="Normal 6 2 3 2 3 2 6" xfId="7457"/>
    <cellStyle name="Normal 6 2 3 2 3 2 6 2" xfId="37783"/>
    <cellStyle name="Normal 6 2 3 2 3 2 6 3" xfId="22559"/>
    <cellStyle name="Normal 6 2 3 2 3 2 7" xfId="32771"/>
    <cellStyle name="Normal 6 2 3 2 3 2 8" xfId="17546"/>
    <cellStyle name="Normal 6 2 3 2 3 3" xfId="2804"/>
    <cellStyle name="Normal 6 2 3 2 3 3 2" xfId="4494"/>
    <cellStyle name="Normal 6 2 3 2 3 3 2 2" xfId="14567"/>
    <cellStyle name="Normal 6 2 3 2 3 3 2 2 2" xfId="44889"/>
    <cellStyle name="Normal 6 2 3 2 3 3 2 2 3" xfId="29665"/>
    <cellStyle name="Normal 6 2 3 2 3 3 2 3" xfId="9547"/>
    <cellStyle name="Normal 6 2 3 2 3 3 2 3 2" xfId="39872"/>
    <cellStyle name="Normal 6 2 3 2 3 3 2 3 3" xfId="24648"/>
    <cellStyle name="Normal 6 2 3 2 3 3 2 4" xfId="34859"/>
    <cellStyle name="Normal 6 2 3 2 3 3 2 5" xfId="19635"/>
    <cellStyle name="Normal 6 2 3 2 3 3 3" xfId="6186"/>
    <cellStyle name="Normal 6 2 3 2 3 3 3 2" xfId="16238"/>
    <cellStyle name="Normal 6 2 3 2 3 3 3 2 2" xfId="46560"/>
    <cellStyle name="Normal 6 2 3 2 3 3 3 2 3" xfId="31336"/>
    <cellStyle name="Normal 6 2 3 2 3 3 3 3" xfId="11218"/>
    <cellStyle name="Normal 6 2 3 2 3 3 3 3 2" xfId="41543"/>
    <cellStyle name="Normal 6 2 3 2 3 3 3 3 3" xfId="26319"/>
    <cellStyle name="Normal 6 2 3 2 3 3 3 4" xfId="36530"/>
    <cellStyle name="Normal 6 2 3 2 3 3 3 5" xfId="21306"/>
    <cellStyle name="Normal 6 2 3 2 3 3 4" xfId="12896"/>
    <cellStyle name="Normal 6 2 3 2 3 3 4 2" xfId="43218"/>
    <cellStyle name="Normal 6 2 3 2 3 3 4 3" xfId="27994"/>
    <cellStyle name="Normal 6 2 3 2 3 3 5" xfId="7875"/>
    <cellStyle name="Normal 6 2 3 2 3 3 5 2" xfId="38201"/>
    <cellStyle name="Normal 6 2 3 2 3 3 5 3" xfId="22977"/>
    <cellStyle name="Normal 6 2 3 2 3 3 6" xfId="33189"/>
    <cellStyle name="Normal 6 2 3 2 3 3 7" xfId="17964"/>
    <cellStyle name="Normal 6 2 3 2 3 4" xfId="3657"/>
    <cellStyle name="Normal 6 2 3 2 3 4 2" xfId="13731"/>
    <cellStyle name="Normal 6 2 3 2 3 4 2 2" xfId="44053"/>
    <cellStyle name="Normal 6 2 3 2 3 4 2 3" xfId="28829"/>
    <cellStyle name="Normal 6 2 3 2 3 4 3" xfId="8711"/>
    <cellStyle name="Normal 6 2 3 2 3 4 3 2" xfId="39036"/>
    <cellStyle name="Normal 6 2 3 2 3 4 3 3" xfId="23812"/>
    <cellStyle name="Normal 6 2 3 2 3 4 4" xfId="34023"/>
    <cellStyle name="Normal 6 2 3 2 3 4 5" xfId="18799"/>
    <cellStyle name="Normal 6 2 3 2 3 5" xfId="5350"/>
    <cellStyle name="Normal 6 2 3 2 3 5 2" xfId="15402"/>
    <cellStyle name="Normal 6 2 3 2 3 5 2 2" xfId="45724"/>
    <cellStyle name="Normal 6 2 3 2 3 5 2 3" xfId="30500"/>
    <cellStyle name="Normal 6 2 3 2 3 5 3" xfId="10382"/>
    <cellStyle name="Normal 6 2 3 2 3 5 3 2" xfId="40707"/>
    <cellStyle name="Normal 6 2 3 2 3 5 3 3" xfId="25483"/>
    <cellStyle name="Normal 6 2 3 2 3 5 4" xfId="35694"/>
    <cellStyle name="Normal 6 2 3 2 3 5 5" xfId="20470"/>
    <cellStyle name="Normal 6 2 3 2 3 6" xfId="12060"/>
    <cellStyle name="Normal 6 2 3 2 3 6 2" xfId="42382"/>
    <cellStyle name="Normal 6 2 3 2 3 6 3" xfId="27158"/>
    <cellStyle name="Normal 6 2 3 2 3 7" xfId="7039"/>
    <cellStyle name="Normal 6 2 3 2 3 7 2" xfId="37365"/>
    <cellStyle name="Normal 6 2 3 2 3 7 3" xfId="22141"/>
    <cellStyle name="Normal 6 2 3 2 3 8" xfId="32353"/>
    <cellStyle name="Normal 6 2 3 2 3 9" xfId="17128"/>
    <cellStyle name="Normal 6 2 3 2 4" xfId="2175"/>
    <cellStyle name="Normal 6 2 3 2 4 2" xfId="3014"/>
    <cellStyle name="Normal 6 2 3 2 4 2 2" xfId="4704"/>
    <cellStyle name="Normal 6 2 3 2 4 2 2 2" xfId="14777"/>
    <cellStyle name="Normal 6 2 3 2 4 2 2 2 2" xfId="45099"/>
    <cellStyle name="Normal 6 2 3 2 4 2 2 2 3" xfId="29875"/>
    <cellStyle name="Normal 6 2 3 2 4 2 2 3" xfId="9757"/>
    <cellStyle name="Normal 6 2 3 2 4 2 2 3 2" xfId="40082"/>
    <cellStyle name="Normal 6 2 3 2 4 2 2 3 3" xfId="24858"/>
    <cellStyle name="Normal 6 2 3 2 4 2 2 4" xfId="35069"/>
    <cellStyle name="Normal 6 2 3 2 4 2 2 5" xfId="19845"/>
    <cellStyle name="Normal 6 2 3 2 4 2 3" xfId="6396"/>
    <cellStyle name="Normal 6 2 3 2 4 2 3 2" xfId="16448"/>
    <cellStyle name="Normal 6 2 3 2 4 2 3 2 2" xfId="46770"/>
    <cellStyle name="Normal 6 2 3 2 4 2 3 2 3" xfId="31546"/>
    <cellStyle name="Normal 6 2 3 2 4 2 3 3" xfId="11428"/>
    <cellStyle name="Normal 6 2 3 2 4 2 3 3 2" xfId="41753"/>
    <cellStyle name="Normal 6 2 3 2 4 2 3 3 3" xfId="26529"/>
    <cellStyle name="Normal 6 2 3 2 4 2 3 4" xfId="36740"/>
    <cellStyle name="Normal 6 2 3 2 4 2 3 5" xfId="21516"/>
    <cellStyle name="Normal 6 2 3 2 4 2 4" xfId="13106"/>
    <cellStyle name="Normal 6 2 3 2 4 2 4 2" xfId="43428"/>
    <cellStyle name="Normal 6 2 3 2 4 2 4 3" xfId="28204"/>
    <cellStyle name="Normal 6 2 3 2 4 2 5" xfId="8085"/>
    <cellStyle name="Normal 6 2 3 2 4 2 5 2" xfId="38411"/>
    <cellStyle name="Normal 6 2 3 2 4 2 5 3" xfId="23187"/>
    <cellStyle name="Normal 6 2 3 2 4 2 6" xfId="33399"/>
    <cellStyle name="Normal 6 2 3 2 4 2 7" xfId="18174"/>
    <cellStyle name="Normal 6 2 3 2 4 3" xfId="3867"/>
    <cellStyle name="Normal 6 2 3 2 4 3 2" xfId="13941"/>
    <cellStyle name="Normal 6 2 3 2 4 3 2 2" xfId="44263"/>
    <cellStyle name="Normal 6 2 3 2 4 3 2 3" xfId="29039"/>
    <cellStyle name="Normal 6 2 3 2 4 3 3" xfId="8921"/>
    <cellStyle name="Normal 6 2 3 2 4 3 3 2" xfId="39246"/>
    <cellStyle name="Normal 6 2 3 2 4 3 3 3" xfId="24022"/>
    <cellStyle name="Normal 6 2 3 2 4 3 4" xfId="34233"/>
    <cellStyle name="Normal 6 2 3 2 4 3 5" xfId="19009"/>
    <cellStyle name="Normal 6 2 3 2 4 4" xfId="5560"/>
    <cellStyle name="Normal 6 2 3 2 4 4 2" xfId="15612"/>
    <cellStyle name="Normal 6 2 3 2 4 4 2 2" xfId="45934"/>
    <cellStyle name="Normal 6 2 3 2 4 4 2 3" xfId="30710"/>
    <cellStyle name="Normal 6 2 3 2 4 4 3" xfId="10592"/>
    <cellStyle name="Normal 6 2 3 2 4 4 3 2" xfId="40917"/>
    <cellStyle name="Normal 6 2 3 2 4 4 3 3" xfId="25693"/>
    <cellStyle name="Normal 6 2 3 2 4 4 4" xfId="35904"/>
    <cellStyle name="Normal 6 2 3 2 4 4 5" xfId="20680"/>
    <cellStyle name="Normal 6 2 3 2 4 5" xfId="12270"/>
    <cellStyle name="Normal 6 2 3 2 4 5 2" xfId="42592"/>
    <cellStyle name="Normal 6 2 3 2 4 5 3" xfId="27368"/>
    <cellStyle name="Normal 6 2 3 2 4 6" xfId="7249"/>
    <cellStyle name="Normal 6 2 3 2 4 6 2" xfId="37575"/>
    <cellStyle name="Normal 6 2 3 2 4 6 3" xfId="22351"/>
    <cellStyle name="Normal 6 2 3 2 4 7" xfId="32563"/>
    <cellStyle name="Normal 6 2 3 2 4 8" xfId="17338"/>
    <cellStyle name="Normal 6 2 3 2 5" xfId="2596"/>
    <cellStyle name="Normal 6 2 3 2 5 2" xfId="4286"/>
    <cellStyle name="Normal 6 2 3 2 5 2 2" xfId="14359"/>
    <cellStyle name="Normal 6 2 3 2 5 2 2 2" xfId="44681"/>
    <cellStyle name="Normal 6 2 3 2 5 2 2 3" xfId="29457"/>
    <cellStyle name="Normal 6 2 3 2 5 2 3" xfId="9339"/>
    <cellStyle name="Normal 6 2 3 2 5 2 3 2" xfId="39664"/>
    <cellStyle name="Normal 6 2 3 2 5 2 3 3" xfId="24440"/>
    <cellStyle name="Normal 6 2 3 2 5 2 4" xfId="34651"/>
    <cellStyle name="Normal 6 2 3 2 5 2 5" xfId="19427"/>
    <cellStyle name="Normal 6 2 3 2 5 3" xfId="5978"/>
    <cellStyle name="Normal 6 2 3 2 5 3 2" xfId="16030"/>
    <cellStyle name="Normal 6 2 3 2 5 3 2 2" xfId="46352"/>
    <cellStyle name="Normal 6 2 3 2 5 3 2 3" xfId="31128"/>
    <cellStyle name="Normal 6 2 3 2 5 3 3" xfId="11010"/>
    <cellStyle name="Normal 6 2 3 2 5 3 3 2" xfId="41335"/>
    <cellStyle name="Normal 6 2 3 2 5 3 3 3" xfId="26111"/>
    <cellStyle name="Normal 6 2 3 2 5 3 4" xfId="36322"/>
    <cellStyle name="Normal 6 2 3 2 5 3 5" xfId="21098"/>
    <cellStyle name="Normal 6 2 3 2 5 4" xfId="12688"/>
    <cellStyle name="Normal 6 2 3 2 5 4 2" xfId="43010"/>
    <cellStyle name="Normal 6 2 3 2 5 4 3" xfId="27786"/>
    <cellStyle name="Normal 6 2 3 2 5 5" xfId="7667"/>
    <cellStyle name="Normal 6 2 3 2 5 5 2" xfId="37993"/>
    <cellStyle name="Normal 6 2 3 2 5 5 3" xfId="22769"/>
    <cellStyle name="Normal 6 2 3 2 5 6" xfId="32981"/>
    <cellStyle name="Normal 6 2 3 2 5 7" xfId="17756"/>
    <cellStyle name="Normal 6 2 3 2 6" xfId="3449"/>
    <cellStyle name="Normal 6 2 3 2 6 2" xfId="13523"/>
    <cellStyle name="Normal 6 2 3 2 6 2 2" xfId="43845"/>
    <cellStyle name="Normal 6 2 3 2 6 2 3" xfId="28621"/>
    <cellStyle name="Normal 6 2 3 2 6 3" xfId="8503"/>
    <cellStyle name="Normal 6 2 3 2 6 3 2" xfId="38828"/>
    <cellStyle name="Normal 6 2 3 2 6 3 3" xfId="23604"/>
    <cellStyle name="Normal 6 2 3 2 6 4" xfId="33815"/>
    <cellStyle name="Normal 6 2 3 2 6 5" xfId="18591"/>
    <cellStyle name="Normal 6 2 3 2 7" xfId="5142"/>
    <cellStyle name="Normal 6 2 3 2 7 2" xfId="15194"/>
    <cellStyle name="Normal 6 2 3 2 7 2 2" xfId="45516"/>
    <cellStyle name="Normal 6 2 3 2 7 2 3" xfId="30292"/>
    <cellStyle name="Normal 6 2 3 2 7 3" xfId="10174"/>
    <cellStyle name="Normal 6 2 3 2 7 3 2" xfId="40499"/>
    <cellStyle name="Normal 6 2 3 2 7 3 3" xfId="25275"/>
    <cellStyle name="Normal 6 2 3 2 7 4" xfId="35486"/>
    <cellStyle name="Normal 6 2 3 2 7 5" xfId="20262"/>
    <cellStyle name="Normal 6 2 3 2 8" xfId="11852"/>
    <cellStyle name="Normal 6 2 3 2 8 2" xfId="42174"/>
    <cellStyle name="Normal 6 2 3 2 8 3" xfId="26950"/>
    <cellStyle name="Normal 6 2 3 2 9" xfId="6831"/>
    <cellStyle name="Normal 6 2 3 2 9 2" xfId="37157"/>
    <cellStyle name="Normal 6 2 3 2 9 3" xfId="21933"/>
    <cellStyle name="Normal 6 2 3 3" xfId="752"/>
    <cellStyle name="Normal 6 2 3 3 10" xfId="16972"/>
    <cellStyle name="Normal 6 2 3 3 11" xfId="1795"/>
    <cellStyle name="Normal 6 2 3 3 2" xfId="2014"/>
    <cellStyle name="Normal 6 2 3 3 2 2" xfId="2435"/>
    <cellStyle name="Normal 6 2 3 3 2 2 2" xfId="3274"/>
    <cellStyle name="Normal 6 2 3 3 2 2 2 2" xfId="4964"/>
    <cellStyle name="Normal 6 2 3 3 2 2 2 2 2" xfId="15037"/>
    <cellStyle name="Normal 6 2 3 3 2 2 2 2 2 2" xfId="45359"/>
    <cellStyle name="Normal 6 2 3 3 2 2 2 2 2 3" xfId="30135"/>
    <cellStyle name="Normal 6 2 3 3 2 2 2 2 3" xfId="10017"/>
    <cellStyle name="Normal 6 2 3 3 2 2 2 2 3 2" xfId="40342"/>
    <cellStyle name="Normal 6 2 3 3 2 2 2 2 3 3" xfId="25118"/>
    <cellStyle name="Normal 6 2 3 3 2 2 2 2 4" xfId="35329"/>
    <cellStyle name="Normal 6 2 3 3 2 2 2 2 5" xfId="20105"/>
    <cellStyle name="Normal 6 2 3 3 2 2 2 3" xfId="6656"/>
    <cellStyle name="Normal 6 2 3 3 2 2 2 3 2" xfId="16708"/>
    <cellStyle name="Normal 6 2 3 3 2 2 2 3 2 2" xfId="47030"/>
    <cellStyle name="Normal 6 2 3 3 2 2 2 3 2 3" xfId="31806"/>
    <cellStyle name="Normal 6 2 3 3 2 2 2 3 3" xfId="11688"/>
    <cellStyle name="Normal 6 2 3 3 2 2 2 3 3 2" xfId="42013"/>
    <cellStyle name="Normal 6 2 3 3 2 2 2 3 3 3" xfId="26789"/>
    <cellStyle name="Normal 6 2 3 3 2 2 2 3 4" xfId="37000"/>
    <cellStyle name="Normal 6 2 3 3 2 2 2 3 5" xfId="21776"/>
    <cellStyle name="Normal 6 2 3 3 2 2 2 4" xfId="13366"/>
    <cellStyle name="Normal 6 2 3 3 2 2 2 4 2" xfId="43688"/>
    <cellStyle name="Normal 6 2 3 3 2 2 2 4 3" xfId="28464"/>
    <cellStyle name="Normal 6 2 3 3 2 2 2 5" xfId="8345"/>
    <cellStyle name="Normal 6 2 3 3 2 2 2 5 2" xfId="38671"/>
    <cellStyle name="Normal 6 2 3 3 2 2 2 5 3" xfId="23447"/>
    <cellStyle name="Normal 6 2 3 3 2 2 2 6" xfId="33659"/>
    <cellStyle name="Normal 6 2 3 3 2 2 2 7" xfId="18434"/>
    <cellStyle name="Normal 6 2 3 3 2 2 3" xfId="4127"/>
    <cellStyle name="Normal 6 2 3 3 2 2 3 2" xfId="14201"/>
    <cellStyle name="Normal 6 2 3 3 2 2 3 2 2" xfId="44523"/>
    <cellStyle name="Normal 6 2 3 3 2 2 3 2 3" xfId="29299"/>
    <cellStyle name="Normal 6 2 3 3 2 2 3 3" xfId="9181"/>
    <cellStyle name="Normal 6 2 3 3 2 2 3 3 2" xfId="39506"/>
    <cellStyle name="Normal 6 2 3 3 2 2 3 3 3" xfId="24282"/>
    <cellStyle name="Normal 6 2 3 3 2 2 3 4" xfId="34493"/>
    <cellStyle name="Normal 6 2 3 3 2 2 3 5" xfId="19269"/>
    <cellStyle name="Normal 6 2 3 3 2 2 4" xfId="5820"/>
    <cellStyle name="Normal 6 2 3 3 2 2 4 2" xfId="15872"/>
    <cellStyle name="Normal 6 2 3 3 2 2 4 2 2" xfId="46194"/>
    <cellStyle name="Normal 6 2 3 3 2 2 4 2 3" xfId="30970"/>
    <cellStyle name="Normal 6 2 3 3 2 2 4 3" xfId="10852"/>
    <cellStyle name="Normal 6 2 3 3 2 2 4 3 2" xfId="41177"/>
    <cellStyle name="Normal 6 2 3 3 2 2 4 3 3" xfId="25953"/>
    <cellStyle name="Normal 6 2 3 3 2 2 4 4" xfId="36164"/>
    <cellStyle name="Normal 6 2 3 3 2 2 4 5" xfId="20940"/>
    <cellStyle name="Normal 6 2 3 3 2 2 5" xfId="12530"/>
    <cellStyle name="Normal 6 2 3 3 2 2 5 2" xfId="42852"/>
    <cellStyle name="Normal 6 2 3 3 2 2 5 3" xfId="27628"/>
    <cellStyle name="Normal 6 2 3 3 2 2 6" xfId="7509"/>
    <cellStyle name="Normal 6 2 3 3 2 2 6 2" xfId="37835"/>
    <cellStyle name="Normal 6 2 3 3 2 2 6 3" xfId="22611"/>
    <cellStyle name="Normal 6 2 3 3 2 2 7" xfId="32823"/>
    <cellStyle name="Normal 6 2 3 3 2 2 8" xfId="17598"/>
    <cellStyle name="Normal 6 2 3 3 2 3" xfId="2856"/>
    <cellStyle name="Normal 6 2 3 3 2 3 2" xfId="4546"/>
    <cellStyle name="Normal 6 2 3 3 2 3 2 2" xfId="14619"/>
    <cellStyle name="Normal 6 2 3 3 2 3 2 2 2" xfId="44941"/>
    <cellStyle name="Normal 6 2 3 3 2 3 2 2 3" xfId="29717"/>
    <cellStyle name="Normal 6 2 3 3 2 3 2 3" xfId="9599"/>
    <cellStyle name="Normal 6 2 3 3 2 3 2 3 2" xfId="39924"/>
    <cellStyle name="Normal 6 2 3 3 2 3 2 3 3" xfId="24700"/>
    <cellStyle name="Normal 6 2 3 3 2 3 2 4" xfId="34911"/>
    <cellStyle name="Normal 6 2 3 3 2 3 2 5" xfId="19687"/>
    <cellStyle name="Normal 6 2 3 3 2 3 3" xfId="6238"/>
    <cellStyle name="Normal 6 2 3 3 2 3 3 2" xfId="16290"/>
    <cellStyle name="Normal 6 2 3 3 2 3 3 2 2" xfId="46612"/>
    <cellStyle name="Normal 6 2 3 3 2 3 3 2 3" xfId="31388"/>
    <cellStyle name="Normal 6 2 3 3 2 3 3 3" xfId="11270"/>
    <cellStyle name="Normal 6 2 3 3 2 3 3 3 2" xfId="41595"/>
    <cellStyle name="Normal 6 2 3 3 2 3 3 3 3" xfId="26371"/>
    <cellStyle name="Normal 6 2 3 3 2 3 3 4" xfId="36582"/>
    <cellStyle name="Normal 6 2 3 3 2 3 3 5" xfId="21358"/>
    <cellStyle name="Normal 6 2 3 3 2 3 4" xfId="12948"/>
    <cellStyle name="Normal 6 2 3 3 2 3 4 2" xfId="43270"/>
    <cellStyle name="Normal 6 2 3 3 2 3 4 3" xfId="28046"/>
    <cellStyle name="Normal 6 2 3 3 2 3 5" xfId="7927"/>
    <cellStyle name="Normal 6 2 3 3 2 3 5 2" xfId="38253"/>
    <cellStyle name="Normal 6 2 3 3 2 3 5 3" xfId="23029"/>
    <cellStyle name="Normal 6 2 3 3 2 3 6" xfId="33241"/>
    <cellStyle name="Normal 6 2 3 3 2 3 7" xfId="18016"/>
    <cellStyle name="Normal 6 2 3 3 2 4" xfId="3709"/>
    <cellStyle name="Normal 6 2 3 3 2 4 2" xfId="13783"/>
    <cellStyle name="Normal 6 2 3 3 2 4 2 2" xfId="44105"/>
    <cellStyle name="Normal 6 2 3 3 2 4 2 3" xfId="28881"/>
    <cellStyle name="Normal 6 2 3 3 2 4 3" xfId="8763"/>
    <cellStyle name="Normal 6 2 3 3 2 4 3 2" xfId="39088"/>
    <cellStyle name="Normal 6 2 3 3 2 4 3 3" xfId="23864"/>
    <cellStyle name="Normal 6 2 3 3 2 4 4" xfId="34075"/>
    <cellStyle name="Normal 6 2 3 3 2 4 5" xfId="18851"/>
    <cellStyle name="Normal 6 2 3 3 2 5" xfId="5402"/>
    <cellStyle name="Normal 6 2 3 3 2 5 2" xfId="15454"/>
    <cellStyle name="Normal 6 2 3 3 2 5 2 2" xfId="45776"/>
    <cellStyle name="Normal 6 2 3 3 2 5 2 3" xfId="30552"/>
    <cellStyle name="Normal 6 2 3 3 2 5 3" xfId="10434"/>
    <cellStyle name="Normal 6 2 3 3 2 5 3 2" xfId="40759"/>
    <cellStyle name="Normal 6 2 3 3 2 5 3 3" xfId="25535"/>
    <cellStyle name="Normal 6 2 3 3 2 5 4" xfId="35746"/>
    <cellStyle name="Normal 6 2 3 3 2 5 5" xfId="20522"/>
    <cellStyle name="Normal 6 2 3 3 2 6" xfId="12112"/>
    <cellStyle name="Normal 6 2 3 3 2 6 2" xfId="42434"/>
    <cellStyle name="Normal 6 2 3 3 2 6 3" xfId="27210"/>
    <cellStyle name="Normal 6 2 3 3 2 7" xfId="7091"/>
    <cellStyle name="Normal 6 2 3 3 2 7 2" xfId="37417"/>
    <cellStyle name="Normal 6 2 3 3 2 7 3" xfId="22193"/>
    <cellStyle name="Normal 6 2 3 3 2 8" xfId="32405"/>
    <cellStyle name="Normal 6 2 3 3 2 9" xfId="17180"/>
    <cellStyle name="Normal 6 2 3 3 3" xfId="2227"/>
    <cellStyle name="Normal 6 2 3 3 3 2" xfId="3066"/>
    <cellStyle name="Normal 6 2 3 3 3 2 2" xfId="4756"/>
    <cellStyle name="Normal 6 2 3 3 3 2 2 2" xfId="14829"/>
    <cellStyle name="Normal 6 2 3 3 3 2 2 2 2" xfId="45151"/>
    <cellStyle name="Normal 6 2 3 3 3 2 2 2 3" xfId="29927"/>
    <cellStyle name="Normal 6 2 3 3 3 2 2 3" xfId="9809"/>
    <cellStyle name="Normal 6 2 3 3 3 2 2 3 2" xfId="40134"/>
    <cellStyle name="Normal 6 2 3 3 3 2 2 3 3" xfId="24910"/>
    <cellStyle name="Normal 6 2 3 3 3 2 2 4" xfId="35121"/>
    <cellStyle name="Normal 6 2 3 3 3 2 2 5" xfId="19897"/>
    <cellStyle name="Normal 6 2 3 3 3 2 3" xfId="6448"/>
    <cellStyle name="Normal 6 2 3 3 3 2 3 2" xfId="16500"/>
    <cellStyle name="Normal 6 2 3 3 3 2 3 2 2" xfId="46822"/>
    <cellStyle name="Normal 6 2 3 3 3 2 3 2 3" xfId="31598"/>
    <cellStyle name="Normal 6 2 3 3 3 2 3 3" xfId="11480"/>
    <cellStyle name="Normal 6 2 3 3 3 2 3 3 2" xfId="41805"/>
    <cellStyle name="Normal 6 2 3 3 3 2 3 3 3" xfId="26581"/>
    <cellStyle name="Normal 6 2 3 3 3 2 3 4" xfId="36792"/>
    <cellStyle name="Normal 6 2 3 3 3 2 3 5" xfId="21568"/>
    <cellStyle name="Normal 6 2 3 3 3 2 4" xfId="13158"/>
    <cellStyle name="Normal 6 2 3 3 3 2 4 2" xfId="43480"/>
    <cellStyle name="Normal 6 2 3 3 3 2 4 3" xfId="28256"/>
    <cellStyle name="Normal 6 2 3 3 3 2 5" xfId="8137"/>
    <cellStyle name="Normal 6 2 3 3 3 2 5 2" xfId="38463"/>
    <cellStyle name="Normal 6 2 3 3 3 2 5 3" xfId="23239"/>
    <cellStyle name="Normal 6 2 3 3 3 2 6" xfId="33451"/>
    <cellStyle name="Normal 6 2 3 3 3 2 7" xfId="18226"/>
    <cellStyle name="Normal 6 2 3 3 3 3" xfId="3919"/>
    <cellStyle name="Normal 6 2 3 3 3 3 2" xfId="13993"/>
    <cellStyle name="Normal 6 2 3 3 3 3 2 2" xfId="44315"/>
    <cellStyle name="Normal 6 2 3 3 3 3 2 3" xfId="29091"/>
    <cellStyle name="Normal 6 2 3 3 3 3 3" xfId="8973"/>
    <cellStyle name="Normal 6 2 3 3 3 3 3 2" xfId="39298"/>
    <cellStyle name="Normal 6 2 3 3 3 3 3 3" xfId="24074"/>
    <cellStyle name="Normal 6 2 3 3 3 3 4" xfId="34285"/>
    <cellStyle name="Normal 6 2 3 3 3 3 5" xfId="19061"/>
    <cellStyle name="Normal 6 2 3 3 3 4" xfId="5612"/>
    <cellStyle name="Normal 6 2 3 3 3 4 2" xfId="15664"/>
    <cellStyle name="Normal 6 2 3 3 3 4 2 2" xfId="45986"/>
    <cellStyle name="Normal 6 2 3 3 3 4 2 3" xfId="30762"/>
    <cellStyle name="Normal 6 2 3 3 3 4 3" xfId="10644"/>
    <cellStyle name="Normal 6 2 3 3 3 4 3 2" xfId="40969"/>
    <cellStyle name="Normal 6 2 3 3 3 4 3 3" xfId="25745"/>
    <cellStyle name="Normal 6 2 3 3 3 4 4" xfId="35956"/>
    <cellStyle name="Normal 6 2 3 3 3 4 5" xfId="20732"/>
    <cellStyle name="Normal 6 2 3 3 3 5" xfId="12322"/>
    <cellStyle name="Normal 6 2 3 3 3 5 2" xfId="42644"/>
    <cellStyle name="Normal 6 2 3 3 3 5 3" xfId="27420"/>
    <cellStyle name="Normal 6 2 3 3 3 6" xfId="7301"/>
    <cellStyle name="Normal 6 2 3 3 3 6 2" xfId="37627"/>
    <cellStyle name="Normal 6 2 3 3 3 6 3" xfId="22403"/>
    <cellStyle name="Normal 6 2 3 3 3 7" xfId="32615"/>
    <cellStyle name="Normal 6 2 3 3 3 8" xfId="17390"/>
    <cellStyle name="Normal 6 2 3 3 4" xfId="2648"/>
    <cellStyle name="Normal 6 2 3 3 4 2" xfId="4338"/>
    <cellStyle name="Normal 6 2 3 3 4 2 2" xfId="14411"/>
    <cellStyle name="Normal 6 2 3 3 4 2 2 2" xfId="44733"/>
    <cellStyle name="Normal 6 2 3 3 4 2 2 3" xfId="29509"/>
    <cellStyle name="Normal 6 2 3 3 4 2 3" xfId="9391"/>
    <cellStyle name="Normal 6 2 3 3 4 2 3 2" xfId="39716"/>
    <cellStyle name="Normal 6 2 3 3 4 2 3 3" xfId="24492"/>
    <cellStyle name="Normal 6 2 3 3 4 2 4" xfId="34703"/>
    <cellStyle name="Normal 6 2 3 3 4 2 5" xfId="19479"/>
    <cellStyle name="Normal 6 2 3 3 4 3" xfId="6030"/>
    <cellStyle name="Normal 6 2 3 3 4 3 2" xfId="16082"/>
    <cellStyle name="Normal 6 2 3 3 4 3 2 2" xfId="46404"/>
    <cellStyle name="Normal 6 2 3 3 4 3 2 3" xfId="31180"/>
    <cellStyle name="Normal 6 2 3 3 4 3 3" xfId="11062"/>
    <cellStyle name="Normal 6 2 3 3 4 3 3 2" xfId="41387"/>
    <cellStyle name="Normal 6 2 3 3 4 3 3 3" xfId="26163"/>
    <cellStyle name="Normal 6 2 3 3 4 3 4" xfId="36374"/>
    <cellStyle name="Normal 6 2 3 3 4 3 5" xfId="21150"/>
    <cellStyle name="Normal 6 2 3 3 4 4" xfId="12740"/>
    <cellStyle name="Normal 6 2 3 3 4 4 2" xfId="43062"/>
    <cellStyle name="Normal 6 2 3 3 4 4 3" xfId="27838"/>
    <cellStyle name="Normal 6 2 3 3 4 5" xfId="7719"/>
    <cellStyle name="Normal 6 2 3 3 4 5 2" xfId="38045"/>
    <cellStyle name="Normal 6 2 3 3 4 5 3" xfId="22821"/>
    <cellStyle name="Normal 6 2 3 3 4 6" xfId="33033"/>
    <cellStyle name="Normal 6 2 3 3 4 7" xfId="17808"/>
    <cellStyle name="Normal 6 2 3 3 5" xfId="3501"/>
    <cellStyle name="Normal 6 2 3 3 5 2" xfId="13575"/>
    <cellStyle name="Normal 6 2 3 3 5 2 2" xfId="43897"/>
    <cellStyle name="Normal 6 2 3 3 5 2 3" xfId="28673"/>
    <cellStyle name="Normal 6 2 3 3 5 3" xfId="8555"/>
    <cellStyle name="Normal 6 2 3 3 5 3 2" xfId="38880"/>
    <cellStyle name="Normal 6 2 3 3 5 3 3" xfId="23656"/>
    <cellStyle name="Normal 6 2 3 3 5 4" xfId="33867"/>
    <cellStyle name="Normal 6 2 3 3 5 5" xfId="18643"/>
    <cellStyle name="Normal 6 2 3 3 6" xfId="5194"/>
    <cellStyle name="Normal 6 2 3 3 6 2" xfId="15246"/>
    <cellStyle name="Normal 6 2 3 3 6 2 2" xfId="45568"/>
    <cellStyle name="Normal 6 2 3 3 6 2 3" xfId="30344"/>
    <cellStyle name="Normal 6 2 3 3 6 3" xfId="10226"/>
    <cellStyle name="Normal 6 2 3 3 6 3 2" xfId="40551"/>
    <cellStyle name="Normal 6 2 3 3 6 3 3" xfId="25327"/>
    <cellStyle name="Normal 6 2 3 3 6 4" xfId="35538"/>
    <cellStyle name="Normal 6 2 3 3 6 5" xfId="20314"/>
    <cellStyle name="Normal 6 2 3 3 7" xfId="11904"/>
    <cellStyle name="Normal 6 2 3 3 7 2" xfId="42226"/>
    <cellStyle name="Normal 6 2 3 3 7 3" xfId="27002"/>
    <cellStyle name="Normal 6 2 3 3 8" xfId="6883"/>
    <cellStyle name="Normal 6 2 3 3 8 2" xfId="37209"/>
    <cellStyle name="Normal 6 2 3 3 8 3" xfId="21985"/>
    <cellStyle name="Normal 6 2 3 3 9" xfId="32198"/>
    <cellStyle name="Normal 6 2 3 4" xfId="1908"/>
    <cellStyle name="Normal 6 2 3 4 2" xfId="2331"/>
    <cellStyle name="Normal 6 2 3 4 2 2" xfId="3170"/>
    <cellStyle name="Normal 6 2 3 4 2 2 2" xfId="4860"/>
    <cellStyle name="Normal 6 2 3 4 2 2 2 2" xfId="14933"/>
    <cellStyle name="Normal 6 2 3 4 2 2 2 2 2" xfId="45255"/>
    <cellStyle name="Normal 6 2 3 4 2 2 2 2 3" xfId="30031"/>
    <cellStyle name="Normal 6 2 3 4 2 2 2 3" xfId="9913"/>
    <cellStyle name="Normal 6 2 3 4 2 2 2 3 2" xfId="40238"/>
    <cellStyle name="Normal 6 2 3 4 2 2 2 3 3" xfId="25014"/>
    <cellStyle name="Normal 6 2 3 4 2 2 2 4" xfId="35225"/>
    <cellStyle name="Normal 6 2 3 4 2 2 2 5" xfId="20001"/>
    <cellStyle name="Normal 6 2 3 4 2 2 3" xfId="6552"/>
    <cellStyle name="Normal 6 2 3 4 2 2 3 2" xfId="16604"/>
    <cellStyle name="Normal 6 2 3 4 2 2 3 2 2" xfId="46926"/>
    <cellStyle name="Normal 6 2 3 4 2 2 3 2 3" xfId="31702"/>
    <cellStyle name="Normal 6 2 3 4 2 2 3 3" xfId="11584"/>
    <cellStyle name="Normal 6 2 3 4 2 2 3 3 2" xfId="41909"/>
    <cellStyle name="Normal 6 2 3 4 2 2 3 3 3" xfId="26685"/>
    <cellStyle name="Normal 6 2 3 4 2 2 3 4" xfId="36896"/>
    <cellStyle name="Normal 6 2 3 4 2 2 3 5" xfId="21672"/>
    <cellStyle name="Normal 6 2 3 4 2 2 4" xfId="13262"/>
    <cellStyle name="Normal 6 2 3 4 2 2 4 2" xfId="43584"/>
    <cellStyle name="Normal 6 2 3 4 2 2 4 3" xfId="28360"/>
    <cellStyle name="Normal 6 2 3 4 2 2 5" xfId="8241"/>
    <cellStyle name="Normal 6 2 3 4 2 2 5 2" xfId="38567"/>
    <cellStyle name="Normal 6 2 3 4 2 2 5 3" xfId="23343"/>
    <cellStyle name="Normal 6 2 3 4 2 2 6" xfId="33555"/>
    <cellStyle name="Normal 6 2 3 4 2 2 7" xfId="18330"/>
    <cellStyle name="Normal 6 2 3 4 2 3" xfId="4023"/>
    <cellStyle name="Normal 6 2 3 4 2 3 2" xfId="14097"/>
    <cellStyle name="Normal 6 2 3 4 2 3 2 2" xfId="44419"/>
    <cellStyle name="Normal 6 2 3 4 2 3 2 3" xfId="29195"/>
    <cellStyle name="Normal 6 2 3 4 2 3 3" xfId="9077"/>
    <cellStyle name="Normal 6 2 3 4 2 3 3 2" xfId="39402"/>
    <cellStyle name="Normal 6 2 3 4 2 3 3 3" xfId="24178"/>
    <cellStyle name="Normal 6 2 3 4 2 3 4" xfId="34389"/>
    <cellStyle name="Normal 6 2 3 4 2 3 5" xfId="19165"/>
    <cellStyle name="Normal 6 2 3 4 2 4" xfId="5716"/>
    <cellStyle name="Normal 6 2 3 4 2 4 2" xfId="15768"/>
    <cellStyle name="Normal 6 2 3 4 2 4 2 2" xfId="46090"/>
    <cellStyle name="Normal 6 2 3 4 2 4 2 3" xfId="30866"/>
    <cellStyle name="Normal 6 2 3 4 2 4 3" xfId="10748"/>
    <cellStyle name="Normal 6 2 3 4 2 4 3 2" xfId="41073"/>
    <cellStyle name="Normal 6 2 3 4 2 4 3 3" xfId="25849"/>
    <cellStyle name="Normal 6 2 3 4 2 4 4" xfId="36060"/>
    <cellStyle name="Normal 6 2 3 4 2 4 5" xfId="20836"/>
    <cellStyle name="Normal 6 2 3 4 2 5" xfId="12426"/>
    <cellStyle name="Normal 6 2 3 4 2 5 2" xfId="42748"/>
    <cellStyle name="Normal 6 2 3 4 2 5 3" xfId="27524"/>
    <cellStyle name="Normal 6 2 3 4 2 6" xfId="7405"/>
    <cellStyle name="Normal 6 2 3 4 2 6 2" xfId="37731"/>
    <cellStyle name="Normal 6 2 3 4 2 6 3" xfId="22507"/>
    <cellStyle name="Normal 6 2 3 4 2 7" xfId="32719"/>
    <cellStyle name="Normal 6 2 3 4 2 8" xfId="17494"/>
    <cellStyle name="Normal 6 2 3 4 3" xfId="2752"/>
    <cellStyle name="Normal 6 2 3 4 3 2" xfId="4442"/>
    <cellStyle name="Normal 6 2 3 4 3 2 2" xfId="14515"/>
    <cellStyle name="Normal 6 2 3 4 3 2 2 2" xfId="44837"/>
    <cellStyle name="Normal 6 2 3 4 3 2 2 3" xfId="29613"/>
    <cellStyle name="Normal 6 2 3 4 3 2 3" xfId="9495"/>
    <cellStyle name="Normal 6 2 3 4 3 2 3 2" xfId="39820"/>
    <cellStyle name="Normal 6 2 3 4 3 2 3 3" xfId="24596"/>
    <cellStyle name="Normal 6 2 3 4 3 2 4" xfId="34807"/>
    <cellStyle name="Normal 6 2 3 4 3 2 5" xfId="19583"/>
    <cellStyle name="Normal 6 2 3 4 3 3" xfId="6134"/>
    <cellStyle name="Normal 6 2 3 4 3 3 2" xfId="16186"/>
    <cellStyle name="Normal 6 2 3 4 3 3 2 2" xfId="46508"/>
    <cellStyle name="Normal 6 2 3 4 3 3 2 3" xfId="31284"/>
    <cellStyle name="Normal 6 2 3 4 3 3 3" xfId="11166"/>
    <cellStyle name="Normal 6 2 3 4 3 3 3 2" xfId="41491"/>
    <cellStyle name="Normal 6 2 3 4 3 3 3 3" xfId="26267"/>
    <cellStyle name="Normal 6 2 3 4 3 3 4" xfId="36478"/>
    <cellStyle name="Normal 6 2 3 4 3 3 5" xfId="21254"/>
    <cellStyle name="Normal 6 2 3 4 3 4" xfId="12844"/>
    <cellStyle name="Normal 6 2 3 4 3 4 2" xfId="43166"/>
    <cellStyle name="Normal 6 2 3 4 3 4 3" xfId="27942"/>
    <cellStyle name="Normal 6 2 3 4 3 5" xfId="7823"/>
    <cellStyle name="Normal 6 2 3 4 3 5 2" xfId="38149"/>
    <cellStyle name="Normal 6 2 3 4 3 5 3" xfId="22925"/>
    <cellStyle name="Normal 6 2 3 4 3 6" xfId="33137"/>
    <cellStyle name="Normal 6 2 3 4 3 7" xfId="17912"/>
    <cellStyle name="Normal 6 2 3 4 4" xfId="3605"/>
    <cellStyle name="Normal 6 2 3 4 4 2" xfId="13679"/>
    <cellStyle name="Normal 6 2 3 4 4 2 2" xfId="44001"/>
    <cellStyle name="Normal 6 2 3 4 4 2 3" xfId="28777"/>
    <cellStyle name="Normal 6 2 3 4 4 3" xfId="8659"/>
    <cellStyle name="Normal 6 2 3 4 4 3 2" xfId="38984"/>
    <cellStyle name="Normal 6 2 3 4 4 3 3" xfId="23760"/>
    <cellStyle name="Normal 6 2 3 4 4 4" xfId="33971"/>
    <cellStyle name="Normal 6 2 3 4 4 5" xfId="18747"/>
    <cellStyle name="Normal 6 2 3 4 5" xfId="5298"/>
    <cellStyle name="Normal 6 2 3 4 5 2" xfId="15350"/>
    <cellStyle name="Normal 6 2 3 4 5 2 2" xfId="45672"/>
    <cellStyle name="Normal 6 2 3 4 5 2 3" xfId="30448"/>
    <cellStyle name="Normal 6 2 3 4 5 3" xfId="10330"/>
    <cellStyle name="Normal 6 2 3 4 5 3 2" xfId="40655"/>
    <cellStyle name="Normal 6 2 3 4 5 3 3" xfId="25431"/>
    <cellStyle name="Normal 6 2 3 4 5 4" xfId="35642"/>
    <cellStyle name="Normal 6 2 3 4 5 5" xfId="20418"/>
    <cellStyle name="Normal 6 2 3 4 6" xfId="12008"/>
    <cellStyle name="Normal 6 2 3 4 6 2" xfId="42330"/>
    <cellStyle name="Normal 6 2 3 4 6 3" xfId="27106"/>
    <cellStyle name="Normal 6 2 3 4 7" xfId="6987"/>
    <cellStyle name="Normal 6 2 3 4 7 2" xfId="37313"/>
    <cellStyle name="Normal 6 2 3 4 7 3" xfId="22089"/>
    <cellStyle name="Normal 6 2 3 4 8" xfId="32301"/>
    <cellStyle name="Normal 6 2 3 4 9" xfId="17076"/>
    <cellStyle name="Normal 6 2 3 5" xfId="2121"/>
    <cellStyle name="Normal 6 2 3 5 2" xfId="2962"/>
    <cellStyle name="Normal 6 2 3 5 2 2" xfId="4652"/>
    <cellStyle name="Normal 6 2 3 5 2 2 2" xfId="14725"/>
    <cellStyle name="Normal 6 2 3 5 2 2 2 2" xfId="45047"/>
    <cellStyle name="Normal 6 2 3 5 2 2 2 3" xfId="29823"/>
    <cellStyle name="Normal 6 2 3 5 2 2 3" xfId="9705"/>
    <cellStyle name="Normal 6 2 3 5 2 2 3 2" xfId="40030"/>
    <cellStyle name="Normal 6 2 3 5 2 2 3 3" xfId="24806"/>
    <cellStyle name="Normal 6 2 3 5 2 2 4" xfId="35017"/>
    <cellStyle name="Normal 6 2 3 5 2 2 5" xfId="19793"/>
    <cellStyle name="Normal 6 2 3 5 2 3" xfId="6344"/>
    <cellStyle name="Normal 6 2 3 5 2 3 2" xfId="16396"/>
    <cellStyle name="Normal 6 2 3 5 2 3 2 2" xfId="46718"/>
    <cellStyle name="Normal 6 2 3 5 2 3 2 3" xfId="31494"/>
    <cellStyle name="Normal 6 2 3 5 2 3 3" xfId="11376"/>
    <cellStyle name="Normal 6 2 3 5 2 3 3 2" xfId="41701"/>
    <cellStyle name="Normal 6 2 3 5 2 3 3 3" xfId="26477"/>
    <cellStyle name="Normal 6 2 3 5 2 3 4" xfId="36688"/>
    <cellStyle name="Normal 6 2 3 5 2 3 5" xfId="21464"/>
    <cellStyle name="Normal 6 2 3 5 2 4" xfId="13054"/>
    <cellStyle name="Normal 6 2 3 5 2 4 2" xfId="43376"/>
    <cellStyle name="Normal 6 2 3 5 2 4 3" xfId="28152"/>
    <cellStyle name="Normal 6 2 3 5 2 5" xfId="8033"/>
    <cellStyle name="Normal 6 2 3 5 2 5 2" xfId="38359"/>
    <cellStyle name="Normal 6 2 3 5 2 5 3" xfId="23135"/>
    <cellStyle name="Normal 6 2 3 5 2 6" xfId="33347"/>
    <cellStyle name="Normal 6 2 3 5 2 7" xfId="18122"/>
    <cellStyle name="Normal 6 2 3 5 3" xfId="3815"/>
    <cellStyle name="Normal 6 2 3 5 3 2" xfId="13889"/>
    <cellStyle name="Normal 6 2 3 5 3 2 2" xfId="44211"/>
    <cellStyle name="Normal 6 2 3 5 3 2 3" xfId="28987"/>
    <cellStyle name="Normal 6 2 3 5 3 3" xfId="8869"/>
    <cellStyle name="Normal 6 2 3 5 3 3 2" xfId="39194"/>
    <cellStyle name="Normal 6 2 3 5 3 3 3" xfId="23970"/>
    <cellStyle name="Normal 6 2 3 5 3 4" xfId="34181"/>
    <cellStyle name="Normal 6 2 3 5 3 5" xfId="18957"/>
    <cellStyle name="Normal 6 2 3 5 4" xfId="5508"/>
    <cellStyle name="Normal 6 2 3 5 4 2" xfId="15560"/>
    <cellStyle name="Normal 6 2 3 5 4 2 2" xfId="45882"/>
    <cellStyle name="Normal 6 2 3 5 4 2 3" xfId="30658"/>
    <cellStyle name="Normal 6 2 3 5 4 3" xfId="10540"/>
    <cellStyle name="Normal 6 2 3 5 4 3 2" xfId="40865"/>
    <cellStyle name="Normal 6 2 3 5 4 3 3" xfId="25641"/>
    <cellStyle name="Normal 6 2 3 5 4 4" xfId="35852"/>
    <cellStyle name="Normal 6 2 3 5 4 5" xfId="20628"/>
    <cellStyle name="Normal 6 2 3 5 5" xfId="12218"/>
    <cellStyle name="Normal 6 2 3 5 5 2" xfId="42540"/>
    <cellStyle name="Normal 6 2 3 5 5 3" xfId="27316"/>
    <cellStyle name="Normal 6 2 3 5 6" xfId="7197"/>
    <cellStyle name="Normal 6 2 3 5 6 2" xfId="37523"/>
    <cellStyle name="Normal 6 2 3 5 6 3" xfId="22299"/>
    <cellStyle name="Normal 6 2 3 5 7" xfId="32511"/>
    <cellStyle name="Normal 6 2 3 5 8" xfId="17286"/>
    <cellStyle name="Normal 6 2 3 6" xfId="2542"/>
    <cellStyle name="Normal 6 2 3 6 2" xfId="4234"/>
    <cellStyle name="Normal 6 2 3 6 2 2" xfId="14307"/>
    <cellStyle name="Normal 6 2 3 6 2 2 2" xfId="44629"/>
    <cellStyle name="Normal 6 2 3 6 2 2 3" xfId="29405"/>
    <cellStyle name="Normal 6 2 3 6 2 3" xfId="9287"/>
    <cellStyle name="Normal 6 2 3 6 2 3 2" xfId="39612"/>
    <cellStyle name="Normal 6 2 3 6 2 3 3" xfId="24388"/>
    <cellStyle name="Normal 6 2 3 6 2 4" xfId="34599"/>
    <cellStyle name="Normal 6 2 3 6 2 5" xfId="19375"/>
    <cellStyle name="Normal 6 2 3 6 3" xfId="5926"/>
    <cellStyle name="Normal 6 2 3 6 3 2" xfId="15978"/>
    <cellStyle name="Normal 6 2 3 6 3 2 2" xfId="46300"/>
    <cellStyle name="Normal 6 2 3 6 3 2 3" xfId="31076"/>
    <cellStyle name="Normal 6 2 3 6 3 3" xfId="10958"/>
    <cellStyle name="Normal 6 2 3 6 3 3 2" xfId="41283"/>
    <cellStyle name="Normal 6 2 3 6 3 3 3" xfId="26059"/>
    <cellStyle name="Normal 6 2 3 6 3 4" xfId="36270"/>
    <cellStyle name="Normal 6 2 3 6 3 5" xfId="21046"/>
    <cellStyle name="Normal 6 2 3 6 4" xfId="12636"/>
    <cellStyle name="Normal 6 2 3 6 4 2" xfId="42958"/>
    <cellStyle name="Normal 6 2 3 6 4 3" xfId="27734"/>
    <cellStyle name="Normal 6 2 3 6 5" xfId="7615"/>
    <cellStyle name="Normal 6 2 3 6 5 2" xfId="37941"/>
    <cellStyle name="Normal 6 2 3 6 5 3" xfId="22717"/>
    <cellStyle name="Normal 6 2 3 6 6" xfId="32929"/>
    <cellStyle name="Normal 6 2 3 6 7" xfId="17704"/>
    <cellStyle name="Normal 6 2 3 7" xfId="3393"/>
    <cellStyle name="Normal 6 2 3 7 2" xfId="13471"/>
    <cellStyle name="Normal 6 2 3 7 2 2" xfId="43793"/>
    <cellStyle name="Normal 6 2 3 7 2 3" xfId="28569"/>
    <cellStyle name="Normal 6 2 3 7 3" xfId="8451"/>
    <cellStyle name="Normal 6 2 3 7 3 2" xfId="38776"/>
    <cellStyle name="Normal 6 2 3 7 3 3" xfId="23552"/>
    <cellStyle name="Normal 6 2 3 7 4" xfId="33763"/>
    <cellStyle name="Normal 6 2 3 7 5" xfId="18539"/>
    <cellStyle name="Normal 6 2 3 8" xfId="5087"/>
    <cellStyle name="Normal 6 2 3 8 2" xfId="15142"/>
    <cellStyle name="Normal 6 2 3 8 2 2" xfId="45464"/>
    <cellStyle name="Normal 6 2 3 8 2 3" xfId="30240"/>
    <cellStyle name="Normal 6 2 3 8 3" xfId="10122"/>
    <cellStyle name="Normal 6 2 3 8 3 2" xfId="40447"/>
    <cellStyle name="Normal 6 2 3 8 3 3" xfId="25223"/>
    <cellStyle name="Normal 6 2 3 8 4" xfId="35434"/>
    <cellStyle name="Normal 6 2 3 8 5" xfId="20210"/>
    <cellStyle name="Normal 6 2 3 9" xfId="11798"/>
    <cellStyle name="Normal 6 2 3 9 2" xfId="42122"/>
    <cellStyle name="Normal 6 2 3 9 3" xfId="26898"/>
    <cellStyle name="Normal 6 2 4" xfId="722"/>
    <cellStyle name="Normal 6 2 4 2" xfId="1463"/>
    <cellStyle name="Normal 6 2 5" xfId="743"/>
    <cellStyle name="Normal 6 2 5 2" xfId="1464"/>
    <cellStyle name="Normal 6 2 6" xfId="1460"/>
    <cellStyle name="Normal 6 2 7" xfId="1710"/>
    <cellStyle name="Normal 6 2 7 10" xfId="32117"/>
    <cellStyle name="Normal 6 2 7 11" xfId="16889"/>
    <cellStyle name="Normal 6 2 7 2" xfId="1818"/>
    <cellStyle name="Normal 6 2 7 2 10" xfId="16993"/>
    <cellStyle name="Normal 6 2 7 2 2" xfId="2035"/>
    <cellStyle name="Normal 6 2 7 2 2 2" xfId="2456"/>
    <cellStyle name="Normal 6 2 7 2 2 2 2" xfId="3295"/>
    <cellStyle name="Normal 6 2 7 2 2 2 2 2" xfId="4985"/>
    <cellStyle name="Normal 6 2 7 2 2 2 2 2 2" xfId="15058"/>
    <cellStyle name="Normal 6 2 7 2 2 2 2 2 2 2" xfId="45380"/>
    <cellStyle name="Normal 6 2 7 2 2 2 2 2 2 3" xfId="30156"/>
    <cellStyle name="Normal 6 2 7 2 2 2 2 2 3" xfId="10038"/>
    <cellStyle name="Normal 6 2 7 2 2 2 2 2 3 2" xfId="40363"/>
    <cellStyle name="Normal 6 2 7 2 2 2 2 2 3 3" xfId="25139"/>
    <cellStyle name="Normal 6 2 7 2 2 2 2 2 4" xfId="35350"/>
    <cellStyle name="Normal 6 2 7 2 2 2 2 2 5" xfId="20126"/>
    <cellStyle name="Normal 6 2 7 2 2 2 2 3" xfId="6677"/>
    <cellStyle name="Normal 6 2 7 2 2 2 2 3 2" xfId="16729"/>
    <cellStyle name="Normal 6 2 7 2 2 2 2 3 2 2" xfId="47051"/>
    <cellStyle name="Normal 6 2 7 2 2 2 2 3 2 3" xfId="31827"/>
    <cellStyle name="Normal 6 2 7 2 2 2 2 3 3" xfId="11709"/>
    <cellStyle name="Normal 6 2 7 2 2 2 2 3 3 2" xfId="42034"/>
    <cellStyle name="Normal 6 2 7 2 2 2 2 3 3 3" xfId="26810"/>
    <cellStyle name="Normal 6 2 7 2 2 2 2 3 4" xfId="37021"/>
    <cellStyle name="Normal 6 2 7 2 2 2 2 3 5" xfId="21797"/>
    <cellStyle name="Normal 6 2 7 2 2 2 2 4" xfId="13387"/>
    <cellStyle name="Normal 6 2 7 2 2 2 2 4 2" xfId="43709"/>
    <cellStyle name="Normal 6 2 7 2 2 2 2 4 3" xfId="28485"/>
    <cellStyle name="Normal 6 2 7 2 2 2 2 5" xfId="8366"/>
    <cellStyle name="Normal 6 2 7 2 2 2 2 5 2" xfId="38692"/>
    <cellStyle name="Normal 6 2 7 2 2 2 2 5 3" xfId="23468"/>
    <cellStyle name="Normal 6 2 7 2 2 2 2 6" xfId="33680"/>
    <cellStyle name="Normal 6 2 7 2 2 2 2 7" xfId="18455"/>
    <cellStyle name="Normal 6 2 7 2 2 2 3" xfId="4148"/>
    <cellStyle name="Normal 6 2 7 2 2 2 3 2" xfId="14222"/>
    <cellStyle name="Normal 6 2 7 2 2 2 3 2 2" xfId="44544"/>
    <cellStyle name="Normal 6 2 7 2 2 2 3 2 3" xfId="29320"/>
    <cellStyle name="Normal 6 2 7 2 2 2 3 3" xfId="9202"/>
    <cellStyle name="Normal 6 2 7 2 2 2 3 3 2" xfId="39527"/>
    <cellStyle name="Normal 6 2 7 2 2 2 3 3 3" xfId="24303"/>
    <cellStyle name="Normal 6 2 7 2 2 2 3 4" xfId="34514"/>
    <cellStyle name="Normal 6 2 7 2 2 2 3 5" xfId="19290"/>
    <cellStyle name="Normal 6 2 7 2 2 2 4" xfId="5841"/>
    <cellStyle name="Normal 6 2 7 2 2 2 4 2" xfId="15893"/>
    <cellStyle name="Normal 6 2 7 2 2 2 4 2 2" xfId="46215"/>
    <cellStyle name="Normal 6 2 7 2 2 2 4 2 3" xfId="30991"/>
    <cellStyle name="Normal 6 2 7 2 2 2 4 3" xfId="10873"/>
    <cellStyle name="Normal 6 2 7 2 2 2 4 3 2" xfId="41198"/>
    <cellStyle name="Normal 6 2 7 2 2 2 4 3 3" xfId="25974"/>
    <cellStyle name="Normal 6 2 7 2 2 2 4 4" xfId="36185"/>
    <cellStyle name="Normal 6 2 7 2 2 2 4 5" xfId="20961"/>
    <cellStyle name="Normal 6 2 7 2 2 2 5" xfId="12551"/>
    <cellStyle name="Normal 6 2 7 2 2 2 5 2" xfId="42873"/>
    <cellStyle name="Normal 6 2 7 2 2 2 5 3" xfId="27649"/>
    <cellStyle name="Normal 6 2 7 2 2 2 6" xfId="7530"/>
    <cellStyle name="Normal 6 2 7 2 2 2 6 2" xfId="37856"/>
    <cellStyle name="Normal 6 2 7 2 2 2 6 3" xfId="22632"/>
    <cellStyle name="Normal 6 2 7 2 2 2 7" xfId="32844"/>
    <cellStyle name="Normal 6 2 7 2 2 2 8" xfId="17619"/>
    <cellStyle name="Normal 6 2 7 2 2 3" xfId="2877"/>
    <cellStyle name="Normal 6 2 7 2 2 3 2" xfId="4567"/>
    <cellStyle name="Normal 6 2 7 2 2 3 2 2" xfId="14640"/>
    <cellStyle name="Normal 6 2 7 2 2 3 2 2 2" xfId="44962"/>
    <cellStyle name="Normal 6 2 7 2 2 3 2 2 3" xfId="29738"/>
    <cellStyle name="Normal 6 2 7 2 2 3 2 3" xfId="9620"/>
    <cellStyle name="Normal 6 2 7 2 2 3 2 3 2" xfId="39945"/>
    <cellStyle name="Normal 6 2 7 2 2 3 2 3 3" xfId="24721"/>
    <cellStyle name="Normal 6 2 7 2 2 3 2 4" xfId="34932"/>
    <cellStyle name="Normal 6 2 7 2 2 3 2 5" xfId="19708"/>
    <cellStyle name="Normal 6 2 7 2 2 3 3" xfId="6259"/>
    <cellStyle name="Normal 6 2 7 2 2 3 3 2" xfId="16311"/>
    <cellStyle name="Normal 6 2 7 2 2 3 3 2 2" xfId="46633"/>
    <cellStyle name="Normal 6 2 7 2 2 3 3 2 3" xfId="31409"/>
    <cellStyle name="Normal 6 2 7 2 2 3 3 3" xfId="11291"/>
    <cellStyle name="Normal 6 2 7 2 2 3 3 3 2" xfId="41616"/>
    <cellStyle name="Normal 6 2 7 2 2 3 3 3 3" xfId="26392"/>
    <cellStyle name="Normal 6 2 7 2 2 3 3 4" xfId="36603"/>
    <cellStyle name="Normal 6 2 7 2 2 3 3 5" xfId="21379"/>
    <cellStyle name="Normal 6 2 7 2 2 3 4" xfId="12969"/>
    <cellStyle name="Normal 6 2 7 2 2 3 4 2" xfId="43291"/>
    <cellStyle name="Normal 6 2 7 2 2 3 4 3" xfId="28067"/>
    <cellStyle name="Normal 6 2 7 2 2 3 5" xfId="7948"/>
    <cellStyle name="Normal 6 2 7 2 2 3 5 2" xfId="38274"/>
    <cellStyle name="Normal 6 2 7 2 2 3 5 3" xfId="23050"/>
    <cellStyle name="Normal 6 2 7 2 2 3 6" xfId="33262"/>
    <cellStyle name="Normal 6 2 7 2 2 3 7" xfId="18037"/>
    <cellStyle name="Normal 6 2 7 2 2 4" xfId="3730"/>
    <cellStyle name="Normal 6 2 7 2 2 4 2" xfId="13804"/>
    <cellStyle name="Normal 6 2 7 2 2 4 2 2" xfId="44126"/>
    <cellStyle name="Normal 6 2 7 2 2 4 2 3" xfId="28902"/>
    <cellStyle name="Normal 6 2 7 2 2 4 3" xfId="8784"/>
    <cellStyle name="Normal 6 2 7 2 2 4 3 2" xfId="39109"/>
    <cellStyle name="Normal 6 2 7 2 2 4 3 3" xfId="23885"/>
    <cellStyle name="Normal 6 2 7 2 2 4 4" xfId="34096"/>
    <cellStyle name="Normal 6 2 7 2 2 4 5" xfId="18872"/>
    <cellStyle name="Normal 6 2 7 2 2 5" xfId="5423"/>
    <cellStyle name="Normal 6 2 7 2 2 5 2" xfId="15475"/>
    <cellStyle name="Normal 6 2 7 2 2 5 2 2" xfId="45797"/>
    <cellStyle name="Normal 6 2 7 2 2 5 2 3" xfId="30573"/>
    <cellStyle name="Normal 6 2 7 2 2 5 3" xfId="10455"/>
    <cellStyle name="Normal 6 2 7 2 2 5 3 2" xfId="40780"/>
    <cellStyle name="Normal 6 2 7 2 2 5 3 3" xfId="25556"/>
    <cellStyle name="Normal 6 2 7 2 2 5 4" xfId="35767"/>
    <cellStyle name="Normal 6 2 7 2 2 5 5" xfId="20543"/>
    <cellStyle name="Normal 6 2 7 2 2 6" xfId="12133"/>
    <cellStyle name="Normal 6 2 7 2 2 6 2" xfId="42455"/>
    <cellStyle name="Normal 6 2 7 2 2 6 3" xfId="27231"/>
    <cellStyle name="Normal 6 2 7 2 2 7" xfId="7112"/>
    <cellStyle name="Normal 6 2 7 2 2 7 2" xfId="37438"/>
    <cellStyle name="Normal 6 2 7 2 2 7 3" xfId="22214"/>
    <cellStyle name="Normal 6 2 7 2 2 8" xfId="32426"/>
    <cellStyle name="Normal 6 2 7 2 2 9" xfId="17201"/>
    <cellStyle name="Normal 6 2 7 2 3" xfId="2248"/>
    <cellStyle name="Normal 6 2 7 2 3 2" xfId="3087"/>
    <cellStyle name="Normal 6 2 7 2 3 2 2" xfId="4777"/>
    <cellStyle name="Normal 6 2 7 2 3 2 2 2" xfId="14850"/>
    <cellStyle name="Normal 6 2 7 2 3 2 2 2 2" xfId="45172"/>
    <cellStyle name="Normal 6 2 7 2 3 2 2 2 3" xfId="29948"/>
    <cellStyle name="Normal 6 2 7 2 3 2 2 3" xfId="9830"/>
    <cellStyle name="Normal 6 2 7 2 3 2 2 3 2" xfId="40155"/>
    <cellStyle name="Normal 6 2 7 2 3 2 2 3 3" xfId="24931"/>
    <cellStyle name="Normal 6 2 7 2 3 2 2 4" xfId="35142"/>
    <cellStyle name="Normal 6 2 7 2 3 2 2 5" xfId="19918"/>
    <cellStyle name="Normal 6 2 7 2 3 2 3" xfId="6469"/>
    <cellStyle name="Normal 6 2 7 2 3 2 3 2" xfId="16521"/>
    <cellStyle name="Normal 6 2 7 2 3 2 3 2 2" xfId="46843"/>
    <cellStyle name="Normal 6 2 7 2 3 2 3 2 3" xfId="31619"/>
    <cellStyle name="Normal 6 2 7 2 3 2 3 3" xfId="11501"/>
    <cellStyle name="Normal 6 2 7 2 3 2 3 3 2" xfId="41826"/>
    <cellStyle name="Normal 6 2 7 2 3 2 3 3 3" xfId="26602"/>
    <cellStyle name="Normal 6 2 7 2 3 2 3 4" xfId="36813"/>
    <cellStyle name="Normal 6 2 7 2 3 2 3 5" xfId="21589"/>
    <cellStyle name="Normal 6 2 7 2 3 2 4" xfId="13179"/>
    <cellStyle name="Normal 6 2 7 2 3 2 4 2" xfId="43501"/>
    <cellStyle name="Normal 6 2 7 2 3 2 4 3" xfId="28277"/>
    <cellStyle name="Normal 6 2 7 2 3 2 5" xfId="8158"/>
    <cellStyle name="Normal 6 2 7 2 3 2 5 2" xfId="38484"/>
    <cellStyle name="Normal 6 2 7 2 3 2 5 3" xfId="23260"/>
    <cellStyle name="Normal 6 2 7 2 3 2 6" xfId="33472"/>
    <cellStyle name="Normal 6 2 7 2 3 2 7" xfId="18247"/>
    <cellStyle name="Normal 6 2 7 2 3 3" xfId="3940"/>
    <cellStyle name="Normal 6 2 7 2 3 3 2" xfId="14014"/>
    <cellStyle name="Normal 6 2 7 2 3 3 2 2" xfId="44336"/>
    <cellStyle name="Normal 6 2 7 2 3 3 2 3" xfId="29112"/>
    <cellStyle name="Normal 6 2 7 2 3 3 3" xfId="8994"/>
    <cellStyle name="Normal 6 2 7 2 3 3 3 2" xfId="39319"/>
    <cellStyle name="Normal 6 2 7 2 3 3 3 3" xfId="24095"/>
    <cellStyle name="Normal 6 2 7 2 3 3 4" xfId="34306"/>
    <cellStyle name="Normal 6 2 7 2 3 3 5" xfId="19082"/>
    <cellStyle name="Normal 6 2 7 2 3 4" xfId="5633"/>
    <cellStyle name="Normal 6 2 7 2 3 4 2" xfId="15685"/>
    <cellStyle name="Normal 6 2 7 2 3 4 2 2" xfId="46007"/>
    <cellStyle name="Normal 6 2 7 2 3 4 2 3" xfId="30783"/>
    <cellStyle name="Normal 6 2 7 2 3 4 3" xfId="10665"/>
    <cellStyle name="Normal 6 2 7 2 3 4 3 2" xfId="40990"/>
    <cellStyle name="Normal 6 2 7 2 3 4 3 3" xfId="25766"/>
    <cellStyle name="Normal 6 2 7 2 3 4 4" xfId="35977"/>
    <cellStyle name="Normal 6 2 7 2 3 4 5" xfId="20753"/>
    <cellStyle name="Normal 6 2 7 2 3 5" xfId="12343"/>
    <cellStyle name="Normal 6 2 7 2 3 5 2" xfId="42665"/>
    <cellStyle name="Normal 6 2 7 2 3 5 3" xfId="27441"/>
    <cellStyle name="Normal 6 2 7 2 3 6" xfId="7322"/>
    <cellStyle name="Normal 6 2 7 2 3 6 2" xfId="37648"/>
    <cellStyle name="Normal 6 2 7 2 3 6 3" xfId="22424"/>
    <cellStyle name="Normal 6 2 7 2 3 7" xfId="32636"/>
    <cellStyle name="Normal 6 2 7 2 3 8" xfId="17411"/>
    <cellStyle name="Normal 6 2 7 2 4" xfId="2669"/>
    <cellStyle name="Normal 6 2 7 2 4 2" xfId="4359"/>
    <cellStyle name="Normal 6 2 7 2 4 2 2" xfId="14432"/>
    <cellStyle name="Normal 6 2 7 2 4 2 2 2" xfId="44754"/>
    <cellStyle name="Normal 6 2 7 2 4 2 2 3" xfId="29530"/>
    <cellStyle name="Normal 6 2 7 2 4 2 3" xfId="9412"/>
    <cellStyle name="Normal 6 2 7 2 4 2 3 2" xfId="39737"/>
    <cellStyle name="Normal 6 2 7 2 4 2 3 3" xfId="24513"/>
    <cellStyle name="Normal 6 2 7 2 4 2 4" xfId="34724"/>
    <cellStyle name="Normal 6 2 7 2 4 2 5" xfId="19500"/>
    <cellStyle name="Normal 6 2 7 2 4 3" xfId="6051"/>
    <cellStyle name="Normal 6 2 7 2 4 3 2" xfId="16103"/>
    <cellStyle name="Normal 6 2 7 2 4 3 2 2" xfId="46425"/>
    <cellStyle name="Normal 6 2 7 2 4 3 2 3" xfId="31201"/>
    <cellStyle name="Normal 6 2 7 2 4 3 3" xfId="11083"/>
    <cellStyle name="Normal 6 2 7 2 4 3 3 2" xfId="41408"/>
    <cellStyle name="Normal 6 2 7 2 4 3 3 3" xfId="26184"/>
    <cellStyle name="Normal 6 2 7 2 4 3 4" xfId="36395"/>
    <cellStyle name="Normal 6 2 7 2 4 3 5" xfId="21171"/>
    <cellStyle name="Normal 6 2 7 2 4 4" xfId="12761"/>
    <cellStyle name="Normal 6 2 7 2 4 4 2" xfId="43083"/>
    <cellStyle name="Normal 6 2 7 2 4 4 3" xfId="27859"/>
    <cellStyle name="Normal 6 2 7 2 4 5" xfId="7740"/>
    <cellStyle name="Normal 6 2 7 2 4 5 2" xfId="38066"/>
    <cellStyle name="Normal 6 2 7 2 4 5 3" xfId="22842"/>
    <cellStyle name="Normal 6 2 7 2 4 6" xfId="33054"/>
    <cellStyle name="Normal 6 2 7 2 4 7" xfId="17829"/>
    <cellStyle name="Normal 6 2 7 2 5" xfId="3522"/>
    <cellStyle name="Normal 6 2 7 2 5 2" xfId="13596"/>
    <cellStyle name="Normal 6 2 7 2 5 2 2" xfId="43918"/>
    <cellStyle name="Normal 6 2 7 2 5 2 3" xfId="28694"/>
    <cellStyle name="Normal 6 2 7 2 5 3" xfId="8576"/>
    <cellStyle name="Normal 6 2 7 2 5 3 2" xfId="38901"/>
    <cellStyle name="Normal 6 2 7 2 5 3 3" xfId="23677"/>
    <cellStyle name="Normal 6 2 7 2 5 4" xfId="33888"/>
    <cellStyle name="Normal 6 2 7 2 5 5" xfId="18664"/>
    <cellStyle name="Normal 6 2 7 2 6" xfId="5215"/>
    <cellStyle name="Normal 6 2 7 2 6 2" xfId="15267"/>
    <cellStyle name="Normal 6 2 7 2 6 2 2" xfId="45589"/>
    <cellStyle name="Normal 6 2 7 2 6 2 3" xfId="30365"/>
    <cellStyle name="Normal 6 2 7 2 6 3" xfId="10247"/>
    <cellStyle name="Normal 6 2 7 2 6 3 2" xfId="40572"/>
    <cellStyle name="Normal 6 2 7 2 6 3 3" xfId="25348"/>
    <cellStyle name="Normal 6 2 7 2 6 4" xfId="35559"/>
    <cellStyle name="Normal 6 2 7 2 6 5" xfId="20335"/>
    <cellStyle name="Normal 6 2 7 2 7" xfId="11925"/>
    <cellStyle name="Normal 6 2 7 2 7 2" xfId="42247"/>
    <cellStyle name="Normal 6 2 7 2 7 3" xfId="27023"/>
    <cellStyle name="Normal 6 2 7 2 8" xfId="6904"/>
    <cellStyle name="Normal 6 2 7 2 8 2" xfId="37230"/>
    <cellStyle name="Normal 6 2 7 2 8 3" xfId="22006"/>
    <cellStyle name="Normal 6 2 7 2 9" xfId="32218"/>
    <cellStyle name="Normal 6 2 7 3" xfId="1931"/>
    <cellStyle name="Normal 6 2 7 3 2" xfId="2352"/>
    <cellStyle name="Normal 6 2 7 3 2 2" xfId="3191"/>
    <cellStyle name="Normal 6 2 7 3 2 2 2" xfId="4881"/>
    <cellStyle name="Normal 6 2 7 3 2 2 2 2" xfId="14954"/>
    <cellStyle name="Normal 6 2 7 3 2 2 2 2 2" xfId="45276"/>
    <cellStyle name="Normal 6 2 7 3 2 2 2 2 3" xfId="30052"/>
    <cellStyle name="Normal 6 2 7 3 2 2 2 3" xfId="9934"/>
    <cellStyle name="Normal 6 2 7 3 2 2 2 3 2" xfId="40259"/>
    <cellStyle name="Normal 6 2 7 3 2 2 2 3 3" xfId="25035"/>
    <cellStyle name="Normal 6 2 7 3 2 2 2 4" xfId="35246"/>
    <cellStyle name="Normal 6 2 7 3 2 2 2 5" xfId="20022"/>
    <cellStyle name="Normal 6 2 7 3 2 2 3" xfId="6573"/>
    <cellStyle name="Normal 6 2 7 3 2 2 3 2" xfId="16625"/>
    <cellStyle name="Normal 6 2 7 3 2 2 3 2 2" xfId="46947"/>
    <cellStyle name="Normal 6 2 7 3 2 2 3 2 3" xfId="31723"/>
    <cellStyle name="Normal 6 2 7 3 2 2 3 3" xfId="11605"/>
    <cellStyle name="Normal 6 2 7 3 2 2 3 3 2" xfId="41930"/>
    <cellStyle name="Normal 6 2 7 3 2 2 3 3 3" xfId="26706"/>
    <cellStyle name="Normal 6 2 7 3 2 2 3 4" xfId="36917"/>
    <cellStyle name="Normal 6 2 7 3 2 2 3 5" xfId="21693"/>
    <cellStyle name="Normal 6 2 7 3 2 2 4" xfId="13283"/>
    <cellStyle name="Normal 6 2 7 3 2 2 4 2" xfId="43605"/>
    <cellStyle name="Normal 6 2 7 3 2 2 4 3" xfId="28381"/>
    <cellStyle name="Normal 6 2 7 3 2 2 5" xfId="8262"/>
    <cellStyle name="Normal 6 2 7 3 2 2 5 2" xfId="38588"/>
    <cellStyle name="Normal 6 2 7 3 2 2 5 3" xfId="23364"/>
    <cellStyle name="Normal 6 2 7 3 2 2 6" xfId="33576"/>
    <cellStyle name="Normal 6 2 7 3 2 2 7" xfId="18351"/>
    <cellStyle name="Normal 6 2 7 3 2 3" xfId="4044"/>
    <cellStyle name="Normal 6 2 7 3 2 3 2" xfId="14118"/>
    <cellStyle name="Normal 6 2 7 3 2 3 2 2" xfId="44440"/>
    <cellStyle name="Normal 6 2 7 3 2 3 2 3" xfId="29216"/>
    <cellStyle name="Normal 6 2 7 3 2 3 3" xfId="9098"/>
    <cellStyle name="Normal 6 2 7 3 2 3 3 2" xfId="39423"/>
    <cellStyle name="Normal 6 2 7 3 2 3 3 3" xfId="24199"/>
    <cellStyle name="Normal 6 2 7 3 2 3 4" xfId="34410"/>
    <cellStyle name="Normal 6 2 7 3 2 3 5" xfId="19186"/>
    <cellStyle name="Normal 6 2 7 3 2 4" xfId="5737"/>
    <cellStyle name="Normal 6 2 7 3 2 4 2" xfId="15789"/>
    <cellStyle name="Normal 6 2 7 3 2 4 2 2" xfId="46111"/>
    <cellStyle name="Normal 6 2 7 3 2 4 2 3" xfId="30887"/>
    <cellStyle name="Normal 6 2 7 3 2 4 3" xfId="10769"/>
    <cellStyle name="Normal 6 2 7 3 2 4 3 2" xfId="41094"/>
    <cellStyle name="Normal 6 2 7 3 2 4 3 3" xfId="25870"/>
    <cellStyle name="Normal 6 2 7 3 2 4 4" xfId="36081"/>
    <cellStyle name="Normal 6 2 7 3 2 4 5" xfId="20857"/>
    <cellStyle name="Normal 6 2 7 3 2 5" xfId="12447"/>
    <cellStyle name="Normal 6 2 7 3 2 5 2" xfId="42769"/>
    <cellStyle name="Normal 6 2 7 3 2 5 3" xfId="27545"/>
    <cellStyle name="Normal 6 2 7 3 2 6" xfId="7426"/>
    <cellStyle name="Normal 6 2 7 3 2 6 2" xfId="37752"/>
    <cellStyle name="Normal 6 2 7 3 2 6 3" xfId="22528"/>
    <cellStyle name="Normal 6 2 7 3 2 7" xfId="32740"/>
    <cellStyle name="Normal 6 2 7 3 2 8" xfId="17515"/>
    <cellStyle name="Normal 6 2 7 3 3" xfId="2773"/>
    <cellStyle name="Normal 6 2 7 3 3 2" xfId="4463"/>
    <cellStyle name="Normal 6 2 7 3 3 2 2" xfId="14536"/>
    <cellStyle name="Normal 6 2 7 3 3 2 2 2" xfId="44858"/>
    <cellStyle name="Normal 6 2 7 3 3 2 2 3" xfId="29634"/>
    <cellStyle name="Normal 6 2 7 3 3 2 3" xfId="9516"/>
    <cellStyle name="Normal 6 2 7 3 3 2 3 2" xfId="39841"/>
    <cellStyle name="Normal 6 2 7 3 3 2 3 3" xfId="24617"/>
    <cellStyle name="Normal 6 2 7 3 3 2 4" xfId="34828"/>
    <cellStyle name="Normal 6 2 7 3 3 2 5" xfId="19604"/>
    <cellStyle name="Normal 6 2 7 3 3 3" xfId="6155"/>
    <cellStyle name="Normal 6 2 7 3 3 3 2" xfId="16207"/>
    <cellStyle name="Normal 6 2 7 3 3 3 2 2" xfId="46529"/>
    <cellStyle name="Normal 6 2 7 3 3 3 2 3" xfId="31305"/>
    <cellStyle name="Normal 6 2 7 3 3 3 3" xfId="11187"/>
    <cellStyle name="Normal 6 2 7 3 3 3 3 2" xfId="41512"/>
    <cellStyle name="Normal 6 2 7 3 3 3 3 3" xfId="26288"/>
    <cellStyle name="Normal 6 2 7 3 3 3 4" xfId="36499"/>
    <cellStyle name="Normal 6 2 7 3 3 3 5" xfId="21275"/>
    <cellStyle name="Normal 6 2 7 3 3 4" xfId="12865"/>
    <cellStyle name="Normal 6 2 7 3 3 4 2" xfId="43187"/>
    <cellStyle name="Normal 6 2 7 3 3 4 3" xfId="27963"/>
    <cellStyle name="Normal 6 2 7 3 3 5" xfId="7844"/>
    <cellStyle name="Normal 6 2 7 3 3 5 2" xfId="38170"/>
    <cellStyle name="Normal 6 2 7 3 3 5 3" xfId="22946"/>
    <cellStyle name="Normal 6 2 7 3 3 6" xfId="33158"/>
    <cellStyle name="Normal 6 2 7 3 3 7" xfId="17933"/>
    <cellStyle name="Normal 6 2 7 3 4" xfId="3626"/>
    <cellStyle name="Normal 6 2 7 3 4 2" xfId="13700"/>
    <cellStyle name="Normal 6 2 7 3 4 2 2" xfId="44022"/>
    <cellStyle name="Normal 6 2 7 3 4 2 3" xfId="28798"/>
    <cellStyle name="Normal 6 2 7 3 4 3" xfId="8680"/>
    <cellStyle name="Normal 6 2 7 3 4 3 2" xfId="39005"/>
    <cellStyle name="Normal 6 2 7 3 4 3 3" xfId="23781"/>
    <cellStyle name="Normal 6 2 7 3 4 4" xfId="33992"/>
    <cellStyle name="Normal 6 2 7 3 4 5" xfId="18768"/>
    <cellStyle name="Normal 6 2 7 3 5" xfId="5319"/>
    <cellStyle name="Normal 6 2 7 3 5 2" xfId="15371"/>
    <cellStyle name="Normal 6 2 7 3 5 2 2" xfId="45693"/>
    <cellStyle name="Normal 6 2 7 3 5 2 3" xfId="30469"/>
    <cellStyle name="Normal 6 2 7 3 5 3" xfId="10351"/>
    <cellStyle name="Normal 6 2 7 3 5 3 2" xfId="40676"/>
    <cellStyle name="Normal 6 2 7 3 5 3 3" xfId="25452"/>
    <cellStyle name="Normal 6 2 7 3 5 4" xfId="35663"/>
    <cellStyle name="Normal 6 2 7 3 5 5" xfId="20439"/>
    <cellStyle name="Normal 6 2 7 3 6" xfId="12029"/>
    <cellStyle name="Normal 6 2 7 3 6 2" xfId="42351"/>
    <cellStyle name="Normal 6 2 7 3 6 3" xfId="27127"/>
    <cellStyle name="Normal 6 2 7 3 7" xfId="7008"/>
    <cellStyle name="Normal 6 2 7 3 7 2" xfId="37334"/>
    <cellStyle name="Normal 6 2 7 3 7 3" xfId="22110"/>
    <cellStyle name="Normal 6 2 7 3 8" xfId="32322"/>
    <cellStyle name="Normal 6 2 7 3 9" xfId="17097"/>
    <cellStyle name="Normal 6 2 7 4" xfId="2144"/>
    <cellStyle name="Normal 6 2 7 4 2" xfId="2983"/>
    <cellStyle name="Normal 6 2 7 4 2 2" xfId="4673"/>
    <cellStyle name="Normal 6 2 7 4 2 2 2" xfId="14746"/>
    <cellStyle name="Normal 6 2 7 4 2 2 2 2" xfId="45068"/>
    <cellStyle name="Normal 6 2 7 4 2 2 2 3" xfId="29844"/>
    <cellStyle name="Normal 6 2 7 4 2 2 3" xfId="9726"/>
    <cellStyle name="Normal 6 2 7 4 2 2 3 2" xfId="40051"/>
    <cellStyle name="Normal 6 2 7 4 2 2 3 3" xfId="24827"/>
    <cellStyle name="Normal 6 2 7 4 2 2 4" xfId="35038"/>
    <cellStyle name="Normal 6 2 7 4 2 2 5" xfId="19814"/>
    <cellStyle name="Normal 6 2 7 4 2 3" xfId="6365"/>
    <cellStyle name="Normal 6 2 7 4 2 3 2" xfId="16417"/>
    <cellStyle name="Normal 6 2 7 4 2 3 2 2" xfId="46739"/>
    <cellStyle name="Normal 6 2 7 4 2 3 2 3" xfId="31515"/>
    <cellStyle name="Normal 6 2 7 4 2 3 3" xfId="11397"/>
    <cellStyle name="Normal 6 2 7 4 2 3 3 2" xfId="41722"/>
    <cellStyle name="Normal 6 2 7 4 2 3 3 3" xfId="26498"/>
    <cellStyle name="Normal 6 2 7 4 2 3 4" xfId="36709"/>
    <cellStyle name="Normal 6 2 7 4 2 3 5" xfId="21485"/>
    <cellStyle name="Normal 6 2 7 4 2 4" xfId="13075"/>
    <cellStyle name="Normal 6 2 7 4 2 4 2" xfId="43397"/>
    <cellStyle name="Normal 6 2 7 4 2 4 3" xfId="28173"/>
    <cellStyle name="Normal 6 2 7 4 2 5" xfId="8054"/>
    <cellStyle name="Normal 6 2 7 4 2 5 2" xfId="38380"/>
    <cellStyle name="Normal 6 2 7 4 2 5 3" xfId="23156"/>
    <cellStyle name="Normal 6 2 7 4 2 6" xfId="33368"/>
    <cellStyle name="Normal 6 2 7 4 2 7" xfId="18143"/>
    <cellStyle name="Normal 6 2 7 4 3" xfId="3836"/>
    <cellStyle name="Normal 6 2 7 4 3 2" xfId="13910"/>
    <cellStyle name="Normal 6 2 7 4 3 2 2" xfId="44232"/>
    <cellStyle name="Normal 6 2 7 4 3 2 3" xfId="29008"/>
    <cellStyle name="Normal 6 2 7 4 3 3" xfId="8890"/>
    <cellStyle name="Normal 6 2 7 4 3 3 2" xfId="39215"/>
    <cellStyle name="Normal 6 2 7 4 3 3 3" xfId="23991"/>
    <cellStyle name="Normal 6 2 7 4 3 4" xfId="34202"/>
    <cellStyle name="Normal 6 2 7 4 3 5" xfId="18978"/>
    <cellStyle name="Normal 6 2 7 4 4" xfId="5529"/>
    <cellStyle name="Normal 6 2 7 4 4 2" xfId="15581"/>
    <cellStyle name="Normal 6 2 7 4 4 2 2" xfId="45903"/>
    <cellStyle name="Normal 6 2 7 4 4 2 3" xfId="30679"/>
    <cellStyle name="Normal 6 2 7 4 4 3" xfId="10561"/>
    <cellStyle name="Normal 6 2 7 4 4 3 2" xfId="40886"/>
    <cellStyle name="Normal 6 2 7 4 4 3 3" xfId="25662"/>
    <cellStyle name="Normal 6 2 7 4 4 4" xfId="35873"/>
    <cellStyle name="Normal 6 2 7 4 4 5" xfId="20649"/>
    <cellStyle name="Normal 6 2 7 4 5" xfId="12239"/>
    <cellStyle name="Normal 6 2 7 4 5 2" xfId="42561"/>
    <cellStyle name="Normal 6 2 7 4 5 3" xfId="27337"/>
    <cellStyle name="Normal 6 2 7 4 6" xfId="7218"/>
    <cellStyle name="Normal 6 2 7 4 6 2" xfId="37544"/>
    <cellStyle name="Normal 6 2 7 4 6 3" xfId="22320"/>
    <cellStyle name="Normal 6 2 7 4 7" xfId="32532"/>
    <cellStyle name="Normal 6 2 7 4 8" xfId="17307"/>
    <cellStyle name="Normal 6 2 7 5" xfId="2565"/>
    <cellStyle name="Normal 6 2 7 5 2" xfId="4255"/>
    <cellStyle name="Normal 6 2 7 5 2 2" xfId="14328"/>
    <cellStyle name="Normal 6 2 7 5 2 2 2" xfId="44650"/>
    <cellStyle name="Normal 6 2 7 5 2 2 3" xfId="29426"/>
    <cellStyle name="Normal 6 2 7 5 2 3" xfId="9308"/>
    <cellStyle name="Normal 6 2 7 5 2 3 2" xfId="39633"/>
    <cellStyle name="Normal 6 2 7 5 2 3 3" xfId="24409"/>
    <cellStyle name="Normal 6 2 7 5 2 4" xfId="34620"/>
    <cellStyle name="Normal 6 2 7 5 2 5" xfId="19396"/>
    <cellStyle name="Normal 6 2 7 5 3" xfId="5947"/>
    <cellStyle name="Normal 6 2 7 5 3 2" xfId="15999"/>
    <cellStyle name="Normal 6 2 7 5 3 2 2" xfId="46321"/>
    <cellStyle name="Normal 6 2 7 5 3 2 3" xfId="31097"/>
    <cellStyle name="Normal 6 2 7 5 3 3" xfId="10979"/>
    <cellStyle name="Normal 6 2 7 5 3 3 2" xfId="41304"/>
    <cellStyle name="Normal 6 2 7 5 3 3 3" xfId="26080"/>
    <cellStyle name="Normal 6 2 7 5 3 4" xfId="36291"/>
    <cellStyle name="Normal 6 2 7 5 3 5" xfId="21067"/>
    <cellStyle name="Normal 6 2 7 5 4" xfId="12657"/>
    <cellStyle name="Normal 6 2 7 5 4 2" xfId="42979"/>
    <cellStyle name="Normal 6 2 7 5 4 3" xfId="27755"/>
    <cellStyle name="Normal 6 2 7 5 5" xfId="7636"/>
    <cellStyle name="Normal 6 2 7 5 5 2" xfId="37962"/>
    <cellStyle name="Normal 6 2 7 5 5 3" xfId="22738"/>
    <cellStyle name="Normal 6 2 7 5 6" xfId="32950"/>
    <cellStyle name="Normal 6 2 7 5 7" xfId="17725"/>
    <cellStyle name="Normal 6 2 7 6" xfId="3418"/>
    <cellStyle name="Normal 6 2 7 6 2" xfId="13492"/>
    <cellStyle name="Normal 6 2 7 6 2 2" xfId="43814"/>
    <cellStyle name="Normal 6 2 7 6 2 3" xfId="28590"/>
    <cellStyle name="Normal 6 2 7 6 3" xfId="8472"/>
    <cellStyle name="Normal 6 2 7 6 3 2" xfId="38797"/>
    <cellStyle name="Normal 6 2 7 6 3 3" xfId="23573"/>
    <cellStyle name="Normal 6 2 7 6 4" xfId="33784"/>
    <cellStyle name="Normal 6 2 7 6 5" xfId="18560"/>
    <cellStyle name="Normal 6 2 7 7" xfId="5111"/>
    <cellStyle name="Normal 6 2 7 7 2" xfId="15163"/>
    <cellStyle name="Normal 6 2 7 7 2 2" xfId="45485"/>
    <cellStyle name="Normal 6 2 7 7 2 3" xfId="30261"/>
    <cellStyle name="Normal 6 2 7 7 3" xfId="10143"/>
    <cellStyle name="Normal 6 2 7 7 3 2" xfId="40468"/>
    <cellStyle name="Normal 6 2 7 7 3 3" xfId="25244"/>
    <cellStyle name="Normal 6 2 7 7 4" xfId="35455"/>
    <cellStyle name="Normal 6 2 7 7 5" xfId="20231"/>
    <cellStyle name="Normal 6 2 7 8" xfId="11821"/>
    <cellStyle name="Normal 6 2 7 8 2" xfId="42143"/>
    <cellStyle name="Normal 6 2 7 8 3" xfId="26919"/>
    <cellStyle name="Normal 6 2 7 9" xfId="6800"/>
    <cellStyle name="Normal 6 2 7 9 2" xfId="37126"/>
    <cellStyle name="Normal 6 2 7 9 3" xfId="21902"/>
    <cellStyle name="Normal 6 2 8" xfId="1764"/>
    <cellStyle name="Normal 6 2 8 10" xfId="16941"/>
    <cellStyle name="Normal 6 2 8 2" xfId="1983"/>
    <cellStyle name="Normal 6 2 8 2 2" xfId="2404"/>
    <cellStyle name="Normal 6 2 8 2 2 2" xfId="3243"/>
    <cellStyle name="Normal 6 2 8 2 2 2 2" xfId="4933"/>
    <cellStyle name="Normal 6 2 8 2 2 2 2 2" xfId="15006"/>
    <cellStyle name="Normal 6 2 8 2 2 2 2 2 2" xfId="45328"/>
    <cellStyle name="Normal 6 2 8 2 2 2 2 2 3" xfId="30104"/>
    <cellStyle name="Normal 6 2 8 2 2 2 2 3" xfId="9986"/>
    <cellStyle name="Normal 6 2 8 2 2 2 2 3 2" xfId="40311"/>
    <cellStyle name="Normal 6 2 8 2 2 2 2 3 3" xfId="25087"/>
    <cellStyle name="Normal 6 2 8 2 2 2 2 4" xfId="35298"/>
    <cellStyle name="Normal 6 2 8 2 2 2 2 5" xfId="20074"/>
    <cellStyle name="Normal 6 2 8 2 2 2 3" xfId="6625"/>
    <cellStyle name="Normal 6 2 8 2 2 2 3 2" xfId="16677"/>
    <cellStyle name="Normal 6 2 8 2 2 2 3 2 2" xfId="46999"/>
    <cellStyle name="Normal 6 2 8 2 2 2 3 2 3" xfId="31775"/>
    <cellStyle name="Normal 6 2 8 2 2 2 3 3" xfId="11657"/>
    <cellStyle name="Normal 6 2 8 2 2 2 3 3 2" xfId="41982"/>
    <cellStyle name="Normal 6 2 8 2 2 2 3 3 3" xfId="26758"/>
    <cellStyle name="Normal 6 2 8 2 2 2 3 4" xfId="36969"/>
    <cellStyle name="Normal 6 2 8 2 2 2 3 5" xfId="21745"/>
    <cellStyle name="Normal 6 2 8 2 2 2 4" xfId="13335"/>
    <cellStyle name="Normal 6 2 8 2 2 2 4 2" xfId="43657"/>
    <cellStyle name="Normal 6 2 8 2 2 2 4 3" xfId="28433"/>
    <cellStyle name="Normal 6 2 8 2 2 2 5" xfId="8314"/>
    <cellStyle name="Normal 6 2 8 2 2 2 5 2" xfId="38640"/>
    <cellStyle name="Normal 6 2 8 2 2 2 5 3" xfId="23416"/>
    <cellStyle name="Normal 6 2 8 2 2 2 6" xfId="33628"/>
    <cellStyle name="Normal 6 2 8 2 2 2 7" xfId="18403"/>
    <cellStyle name="Normal 6 2 8 2 2 3" xfId="4096"/>
    <cellStyle name="Normal 6 2 8 2 2 3 2" xfId="14170"/>
    <cellStyle name="Normal 6 2 8 2 2 3 2 2" xfId="44492"/>
    <cellStyle name="Normal 6 2 8 2 2 3 2 3" xfId="29268"/>
    <cellStyle name="Normal 6 2 8 2 2 3 3" xfId="9150"/>
    <cellStyle name="Normal 6 2 8 2 2 3 3 2" xfId="39475"/>
    <cellStyle name="Normal 6 2 8 2 2 3 3 3" xfId="24251"/>
    <cellStyle name="Normal 6 2 8 2 2 3 4" xfId="34462"/>
    <cellStyle name="Normal 6 2 8 2 2 3 5" xfId="19238"/>
    <cellStyle name="Normal 6 2 8 2 2 4" xfId="5789"/>
    <cellStyle name="Normal 6 2 8 2 2 4 2" xfId="15841"/>
    <cellStyle name="Normal 6 2 8 2 2 4 2 2" xfId="46163"/>
    <cellStyle name="Normal 6 2 8 2 2 4 2 3" xfId="30939"/>
    <cellStyle name="Normal 6 2 8 2 2 4 3" xfId="10821"/>
    <cellStyle name="Normal 6 2 8 2 2 4 3 2" xfId="41146"/>
    <cellStyle name="Normal 6 2 8 2 2 4 3 3" xfId="25922"/>
    <cellStyle name="Normal 6 2 8 2 2 4 4" xfId="36133"/>
    <cellStyle name="Normal 6 2 8 2 2 4 5" xfId="20909"/>
    <cellStyle name="Normal 6 2 8 2 2 5" xfId="12499"/>
    <cellStyle name="Normal 6 2 8 2 2 5 2" xfId="42821"/>
    <cellStyle name="Normal 6 2 8 2 2 5 3" xfId="27597"/>
    <cellStyle name="Normal 6 2 8 2 2 6" xfId="7478"/>
    <cellStyle name="Normal 6 2 8 2 2 6 2" xfId="37804"/>
    <cellStyle name="Normal 6 2 8 2 2 6 3" xfId="22580"/>
    <cellStyle name="Normal 6 2 8 2 2 7" xfId="32792"/>
    <cellStyle name="Normal 6 2 8 2 2 8" xfId="17567"/>
    <cellStyle name="Normal 6 2 8 2 3" xfId="2825"/>
    <cellStyle name="Normal 6 2 8 2 3 2" xfId="4515"/>
    <cellStyle name="Normal 6 2 8 2 3 2 2" xfId="14588"/>
    <cellStyle name="Normal 6 2 8 2 3 2 2 2" xfId="44910"/>
    <cellStyle name="Normal 6 2 8 2 3 2 2 3" xfId="29686"/>
    <cellStyle name="Normal 6 2 8 2 3 2 3" xfId="9568"/>
    <cellStyle name="Normal 6 2 8 2 3 2 3 2" xfId="39893"/>
    <cellStyle name="Normal 6 2 8 2 3 2 3 3" xfId="24669"/>
    <cellStyle name="Normal 6 2 8 2 3 2 4" xfId="34880"/>
    <cellStyle name="Normal 6 2 8 2 3 2 5" xfId="19656"/>
    <cellStyle name="Normal 6 2 8 2 3 3" xfId="6207"/>
    <cellStyle name="Normal 6 2 8 2 3 3 2" xfId="16259"/>
    <cellStyle name="Normal 6 2 8 2 3 3 2 2" xfId="46581"/>
    <cellStyle name="Normal 6 2 8 2 3 3 2 3" xfId="31357"/>
    <cellStyle name="Normal 6 2 8 2 3 3 3" xfId="11239"/>
    <cellStyle name="Normal 6 2 8 2 3 3 3 2" xfId="41564"/>
    <cellStyle name="Normal 6 2 8 2 3 3 3 3" xfId="26340"/>
    <cellStyle name="Normal 6 2 8 2 3 3 4" xfId="36551"/>
    <cellStyle name="Normal 6 2 8 2 3 3 5" xfId="21327"/>
    <cellStyle name="Normal 6 2 8 2 3 4" xfId="12917"/>
    <cellStyle name="Normal 6 2 8 2 3 4 2" xfId="43239"/>
    <cellStyle name="Normal 6 2 8 2 3 4 3" xfId="28015"/>
    <cellStyle name="Normal 6 2 8 2 3 5" xfId="7896"/>
    <cellStyle name="Normal 6 2 8 2 3 5 2" xfId="38222"/>
    <cellStyle name="Normal 6 2 8 2 3 5 3" xfId="22998"/>
    <cellStyle name="Normal 6 2 8 2 3 6" xfId="33210"/>
    <cellStyle name="Normal 6 2 8 2 3 7" xfId="17985"/>
    <cellStyle name="Normal 6 2 8 2 4" xfId="3678"/>
    <cellStyle name="Normal 6 2 8 2 4 2" xfId="13752"/>
    <cellStyle name="Normal 6 2 8 2 4 2 2" xfId="44074"/>
    <cellStyle name="Normal 6 2 8 2 4 2 3" xfId="28850"/>
    <cellStyle name="Normal 6 2 8 2 4 3" xfId="8732"/>
    <cellStyle name="Normal 6 2 8 2 4 3 2" xfId="39057"/>
    <cellStyle name="Normal 6 2 8 2 4 3 3" xfId="23833"/>
    <cellStyle name="Normal 6 2 8 2 4 4" xfId="34044"/>
    <cellStyle name="Normal 6 2 8 2 4 5" xfId="18820"/>
    <cellStyle name="Normal 6 2 8 2 5" xfId="5371"/>
    <cellStyle name="Normal 6 2 8 2 5 2" xfId="15423"/>
    <cellStyle name="Normal 6 2 8 2 5 2 2" xfId="45745"/>
    <cellStyle name="Normal 6 2 8 2 5 2 3" xfId="30521"/>
    <cellStyle name="Normal 6 2 8 2 5 3" xfId="10403"/>
    <cellStyle name="Normal 6 2 8 2 5 3 2" xfId="40728"/>
    <cellStyle name="Normal 6 2 8 2 5 3 3" xfId="25504"/>
    <cellStyle name="Normal 6 2 8 2 5 4" xfId="35715"/>
    <cellStyle name="Normal 6 2 8 2 5 5" xfId="20491"/>
    <cellStyle name="Normal 6 2 8 2 6" xfId="12081"/>
    <cellStyle name="Normal 6 2 8 2 6 2" xfId="42403"/>
    <cellStyle name="Normal 6 2 8 2 6 3" xfId="27179"/>
    <cellStyle name="Normal 6 2 8 2 7" xfId="7060"/>
    <cellStyle name="Normal 6 2 8 2 7 2" xfId="37386"/>
    <cellStyle name="Normal 6 2 8 2 7 3" xfId="22162"/>
    <cellStyle name="Normal 6 2 8 2 8" xfId="32374"/>
    <cellStyle name="Normal 6 2 8 2 9" xfId="17149"/>
    <cellStyle name="Normal 6 2 8 3" xfId="2196"/>
    <cellStyle name="Normal 6 2 8 3 2" xfId="3035"/>
    <cellStyle name="Normal 6 2 8 3 2 2" xfId="4725"/>
    <cellStyle name="Normal 6 2 8 3 2 2 2" xfId="14798"/>
    <cellStyle name="Normal 6 2 8 3 2 2 2 2" xfId="45120"/>
    <cellStyle name="Normal 6 2 8 3 2 2 2 3" xfId="29896"/>
    <cellStyle name="Normal 6 2 8 3 2 2 3" xfId="9778"/>
    <cellStyle name="Normal 6 2 8 3 2 2 3 2" xfId="40103"/>
    <cellStyle name="Normal 6 2 8 3 2 2 3 3" xfId="24879"/>
    <cellStyle name="Normal 6 2 8 3 2 2 4" xfId="35090"/>
    <cellStyle name="Normal 6 2 8 3 2 2 5" xfId="19866"/>
    <cellStyle name="Normal 6 2 8 3 2 3" xfId="6417"/>
    <cellStyle name="Normal 6 2 8 3 2 3 2" xfId="16469"/>
    <cellStyle name="Normal 6 2 8 3 2 3 2 2" xfId="46791"/>
    <cellStyle name="Normal 6 2 8 3 2 3 2 3" xfId="31567"/>
    <cellStyle name="Normal 6 2 8 3 2 3 3" xfId="11449"/>
    <cellStyle name="Normal 6 2 8 3 2 3 3 2" xfId="41774"/>
    <cellStyle name="Normal 6 2 8 3 2 3 3 3" xfId="26550"/>
    <cellStyle name="Normal 6 2 8 3 2 3 4" xfId="36761"/>
    <cellStyle name="Normal 6 2 8 3 2 3 5" xfId="21537"/>
    <cellStyle name="Normal 6 2 8 3 2 4" xfId="13127"/>
    <cellStyle name="Normal 6 2 8 3 2 4 2" xfId="43449"/>
    <cellStyle name="Normal 6 2 8 3 2 4 3" xfId="28225"/>
    <cellStyle name="Normal 6 2 8 3 2 5" xfId="8106"/>
    <cellStyle name="Normal 6 2 8 3 2 5 2" xfId="38432"/>
    <cellStyle name="Normal 6 2 8 3 2 5 3" xfId="23208"/>
    <cellStyle name="Normal 6 2 8 3 2 6" xfId="33420"/>
    <cellStyle name="Normal 6 2 8 3 2 7" xfId="18195"/>
    <cellStyle name="Normal 6 2 8 3 3" xfId="3888"/>
    <cellStyle name="Normal 6 2 8 3 3 2" xfId="13962"/>
    <cellStyle name="Normal 6 2 8 3 3 2 2" xfId="44284"/>
    <cellStyle name="Normal 6 2 8 3 3 2 3" xfId="29060"/>
    <cellStyle name="Normal 6 2 8 3 3 3" xfId="8942"/>
    <cellStyle name="Normal 6 2 8 3 3 3 2" xfId="39267"/>
    <cellStyle name="Normal 6 2 8 3 3 3 3" xfId="24043"/>
    <cellStyle name="Normal 6 2 8 3 3 4" xfId="34254"/>
    <cellStyle name="Normal 6 2 8 3 3 5" xfId="19030"/>
    <cellStyle name="Normal 6 2 8 3 4" xfId="5581"/>
    <cellStyle name="Normal 6 2 8 3 4 2" xfId="15633"/>
    <cellStyle name="Normal 6 2 8 3 4 2 2" xfId="45955"/>
    <cellStyle name="Normal 6 2 8 3 4 2 3" xfId="30731"/>
    <cellStyle name="Normal 6 2 8 3 4 3" xfId="10613"/>
    <cellStyle name="Normal 6 2 8 3 4 3 2" xfId="40938"/>
    <cellStyle name="Normal 6 2 8 3 4 3 3" xfId="25714"/>
    <cellStyle name="Normal 6 2 8 3 4 4" xfId="35925"/>
    <cellStyle name="Normal 6 2 8 3 4 5" xfId="20701"/>
    <cellStyle name="Normal 6 2 8 3 5" xfId="12291"/>
    <cellStyle name="Normal 6 2 8 3 5 2" xfId="42613"/>
    <cellStyle name="Normal 6 2 8 3 5 3" xfId="27389"/>
    <cellStyle name="Normal 6 2 8 3 6" xfId="7270"/>
    <cellStyle name="Normal 6 2 8 3 6 2" xfId="37596"/>
    <cellStyle name="Normal 6 2 8 3 6 3" xfId="22372"/>
    <cellStyle name="Normal 6 2 8 3 7" xfId="32584"/>
    <cellStyle name="Normal 6 2 8 3 8" xfId="17359"/>
    <cellStyle name="Normal 6 2 8 4" xfId="2617"/>
    <cellStyle name="Normal 6 2 8 4 2" xfId="4307"/>
    <cellStyle name="Normal 6 2 8 4 2 2" xfId="14380"/>
    <cellStyle name="Normal 6 2 8 4 2 2 2" xfId="44702"/>
    <cellStyle name="Normal 6 2 8 4 2 2 3" xfId="29478"/>
    <cellStyle name="Normal 6 2 8 4 2 3" xfId="9360"/>
    <cellStyle name="Normal 6 2 8 4 2 3 2" xfId="39685"/>
    <cellStyle name="Normal 6 2 8 4 2 3 3" xfId="24461"/>
    <cellStyle name="Normal 6 2 8 4 2 4" xfId="34672"/>
    <cellStyle name="Normal 6 2 8 4 2 5" xfId="19448"/>
    <cellStyle name="Normal 6 2 8 4 3" xfId="5999"/>
    <cellStyle name="Normal 6 2 8 4 3 2" xfId="16051"/>
    <cellStyle name="Normal 6 2 8 4 3 2 2" xfId="46373"/>
    <cellStyle name="Normal 6 2 8 4 3 2 3" xfId="31149"/>
    <cellStyle name="Normal 6 2 8 4 3 3" xfId="11031"/>
    <cellStyle name="Normal 6 2 8 4 3 3 2" xfId="41356"/>
    <cellStyle name="Normal 6 2 8 4 3 3 3" xfId="26132"/>
    <cellStyle name="Normal 6 2 8 4 3 4" xfId="36343"/>
    <cellStyle name="Normal 6 2 8 4 3 5" xfId="21119"/>
    <cellStyle name="Normal 6 2 8 4 4" xfId="12709"/>
    <cellStyle name="Normal 6 2 8 4 4 2" xfId="43031"/>
    <cellStyle name="Normal 6 2 8 4 4 3" xfId="27807"/>
    <cellStyle name="Normal 6 2 8 4 5" xfId="7688"/>
    <cellStyle name="Normal 6 2 8 4 5 2" xfId="38014"/>
    <cellStyle name="Normal 6 2 8 4 5 3" xfId="22790"/>
    <cellStyle name="Normal 6 2 8 4 6" xfId="33002"/>
    <cellStyle name="Normal 6 2 8 4 7" xfId="17777"/>
    <cellStyle name="Normal 6 2 8 5" xfId="3470"/>
    <cellStyle name="Normal 6 2 8 5 2" xfId="13544"/>
    <cellStyle name="Normal 6 2 8 5 2 2" xfId="43866"/>
    <cellStyle name="Normal 6 2 8 5 2 3" xfId="28642"/>
    <cellStyle name="Normal 6 2 8 5 3" xfId="8524"/>
    <cellStyle name="Normal 6 2 8 5 3 2" xfId="38849"/>
    <cellStyle name="Normal 6 2 8 5 3 3" xfId="23625"/>
    <cellStyle name="Normal 6 2 8 5 4" xfId="33836"/>
    <cellStyle name="Normal 6 2 8 5 5" xfId="18612"/>
    <cellStyle name="Normal 6 2 8 6" xfId="5163"/>
    <cellStyle name="Normal 6 2 8 6 2" xfId="15215"/>
    <cellStyle name="Normal 6 2 8 6 2 2" xfId="45537"/>
    <cellStyle name="Normal 6 2 8 6 2 3" xfId="30313"/>
    <cellStyle name="Normal 6 2 8 6 3" xfId="10195"/>
    <cellStyle name="Normal 6 2 8 6 3 2" xfId="40520"/>
    <cellStyle name="Normal 6 2 8 6 3 3" xfId="25296"/>
    <cellStyle name="Normal 6 2 8 6 4" xfId="35507"/>
    <cellStyle name="Normal 6 2 8 6 5" xfId="20283"/>
    <cellStyle name="Normal 6 2 8 7" xfId="11873"/>
    <cellStyle name="Normal 6 2 8 7 2" xfId="42195"/>
    <cellStyle name="Normal 6 2 8 7 3" xfId="26971"/>
    <cellStyle name="Normal 6 2 8 8" xfId="6852"/>
    <cellStyle name="Normal 6 2 8 8 2" xfId="37178"/>
    <cellStyle name="Normal 6 2 8 8 3" xfId="21954"/>
    <cellStyle name="Normal 6 2 8 9" xfId="32167"/>
    <cellStyle name="Normal 6 2 9" xfId="1877"/>
    <cellStyle name="Normal 6 2 9 2" xfId="2300"/>
    <cellStyle name="Normal 6 2 9 2 2" xfId="3139"/>
    <cellStyle name="Normal 6 2 9 2 2 2" xfId="4829"/>
    <cellStyle name="Normal 6 2 9 2 2 2 2" xfId="14902"/>
    <cellStyle name="Normal 6 2 9 2 2 2 2 2" xfId="45224"/>
    <cellStyle name="Normal 6 2 9 2 2 2 2 3" xfId="30000"/>
    <cellStyle name="Normal 6 2 9 2 2 2 3" xfId="9882"/>
    <cellStyle name="Normal 6 2 9 2 2 2 3 2" xfId="40207"/>
    <cellStyle name="Normal 6 2 9 2 2 2 3 3" xfId="24983"/>
    <cellStyle name="Normal 6 2 9 2 2 2 4" xfId="35194"/>
    <cellStyle name="Normal 6 2 9 2 2 2 5" xfId="19970"/>
    <cellStyle name="Normal 6 2 9 2 2 3" xfId="6521"/>
    <cellStyle name="Normal 6 2 9 2 2 3 2" xfId="16573"/>
    <cellStyle name="Normal 6 2 9 2 2 3 2 2" xfId="46895"/>
    <cellStyle name="Normal 6 2 9 2 2 3 2 3" xfId="31671"/>
    <cellStyle name="Normal 6 2 9 2 2 3 3" xfId="11553"/>
    <cellStyle name="Normal 6 2 9 2 2 3 3 2" xfId="41878"/>
    <cellStyle name="Normal 6 2 9 2 2 3 3 3" xfId="26654"/>
    <cellStyle name="Normal 6 2 9 2 2 3 4" xfId="36865"/>
    <cellStyle name="Normal 6 2 9 2 2 3 5" xfId="21641"/>
    <cellStyle name="Normal 6 2 9 2 2 4" xfId="13231"/>
    <cellStyle name="Normal 6 2 9 2 2 4 2" xfId="43553"/>
    <cellStyle name="Normal 6 2 9 2 2 4 3" xfId="28329"/>
    <cellStyle name="Normal 6 2 9 2 2 5" xfId="8210"/>
    <cellStyle name="Normal 6 2 9 2 2 5 2" xfId="38536"/>
    <cellStyle name="Normal 6 2 9 2 2 5 3" xfId="23312"/>
    <cellStyle name="Normal 6 2 9 2 2 6" xfId="33524"/>
    <cellStyle name="Normal 6 2 9 2 2 7" xfId="18299"/>
    <cellStyle name="Normal 6 2 9 2 3" xfId="3992"/>
    <cellStyle name="Normal 6 2 9 2 3 2" xfId="14066"/>
    <cellStyle name="Normal 6 2 9 2 3 2 2" xfId="44388"/>
    <cellStyle name="Normal 6 2 9 2 3 2 3" xfId="29164"/>
    <cellStyle name="Normal 6 2 9 2 3 3" xfId="9046"/>
    <cellStyle name="Normal 6 2 9 2 3 3 2" xfId="39371"/>
    <cellStyle name="Normal 6 2 9 2 3 3 3" xfId="24147"/>
    <cellStyle name="Normal 6 2 9 2 3 4" xfId="34358"/>
    <cellStyle name="Normal 6 2 9 2 3 5" xfId="19134"/>
    <cellStyle name="Normal 6 2 9 2 4" xfId="5685"/>
    <cellStyle name="Normal 6 2 9 2 4 2" xfId="15737"/>
    <cellStyle name="Normal 6 2 9 2 4 2 2" xfId="46059"/>
    <cellStyle name="Normal 6 2 9 2 4 2 3" xfId="30835"/>
    <cellStyle name="Normal 6 2 9 2 4 3" xfId="10717"/>
    <cellStyle name="Normal 6 2 9 2 4 3 2" xfId="41042"/>
    <cellStyle name="Normal 6 2 9 2 4 3 3" xfId="25818"/>
    <cellStyle name="Normal 6 2 9 2 4 4" xfId="36029"/>
    <cellStyle name="Normal 6 2 9 2 4 5" xfId="20805"/>
    <cellStyle name="Normal 6 2 9 2 5" xfId="12395"/>
    <cellStyle name="Normal 6 2 9 2 5 2" xfId="42717"/>
    <cellStyle name="Normal 6 2 9 2 5 3" xfId="27493"/>
    <cellStyle name="Normal 6 2 9 2 6" xfId="7374"/>
    <cellStyle name="Normal 6 2 9 2 6 2" xfId="37700"/>
    <cellStyle name="Normal 6 2 9 2 6 3" xfId="22476"/>
    <cellStyle name="Normal 6 2 9 2 7" xfId="32688"/>
    <cellStyle name="Normal 6 2 9 2 8" xfId="17463"/>
    <cellStyle name="Normal 6 2 9 3" xfId="2721"/>
    <cellStyle name="Normal 6 2 9 3 2" xfId="4411"/>
    <cellStyle name="Normal 6 2 9 3 2 2" xfId="14484"/>
    <cellStyle name="Normal 6 2 9 3 2 2 2" xfId="44806"/>
    <cellStyle name="Normal 6 2 9 3 2 2 3" xfId="29582"/>
    <cellStyle name="Normal 6 2 9 3 2 3" xfId="9464"/>
    <cellStyle name="Normal 6 2 9 3 2 3 2" xfId="39789"/>
    <cellStyle name="Normal 6 2 9 3 2 3 3" xfId="24565"/>
    <cellStyle name="Normal 6 2 9 3 2 4" xfId="34776"/>
    <cellStyle name="Normal 6 2 9 3 2 5" xfId="19552"/>
    <cellStyle name="Normal 6 2 9 3 3" xfId="6103"/>
    <cellStyle name="Normal 6 2 9 3 3 2" xfId="16155"/>
    <cellStyle name="Normal 6 2 9 3 3 2 2" xfId="46477"/>
    <cellStyle name="Normal 6 2 9 3 3 2 3" xfId="31253"/>
    <cellStyle name="Normal 6 2 9 3 3 3" xfId="11135"/>
    <cellStyle name="Normal 6 2 9 3 3 3 2" xfId="41460"/>
    <cellStyle name="Normal 6 2 9 3 3 3 3" xfId="26236"/>
    <cellStyle name="Normal 6 2 9 3 3 4" xfId="36447"/>
    <cellStyle name="Normal 6 2 9 3 3 5" xfId="21223"/>
    <cellStyle name="Normal 6 2 9 3 4" xfId="12813"/>
    <cellStyle name="Normal 6 2 9 3 4 2" xfId="43135"/>
    <cellStyle name="Normal 6 2 9 3 4 3" xfId="27911"/>
    <cellStyle name="Normal 6 2 9 3 5" xfId="7792"/>
    <cellStyle name="Normal 6 2 9 3 5 2" xfId="38118"/>
    <cellStyle name="Normal 6 2 9 3 5 3" xfId="22894"/>
    <cellStyle name="Normal 6 2 9 3 6" xfId="33106"/>
    <cellStyle name="Normal 6 2 9 3 7" xfId="17881"/>
    <cellStyle name="Normal 6 2 9 4" xfId="3574"/>
    <cellStyle name="Normal 6 2 9 4 2" xfId="13648"/>
    <cellStyle name="Normal 6 2 9 4 2 2" xfId="43970"/>
    <cellStyle name="Normal 6 2 9 4 2 3" xfId="28746"/>
    <cellStyle name="Normal 6 2 9 4 3" xfId="8628"/>
    <cellStyle name="Normal 6 2 9 4 3 2" xfId="38953"/>
    <cellStyle name="Normal 6 2 9 4 3 3" xfId="23729"/>
    <cellStyle name="Normal 6 2 9 4 4" xfId="33940"/>
    <cellStyle name="Normal 6 2 9 4 5" xfId="18716"/>
    <cellStyle name="Normal 6 2 9 5" xfId="5267"/>
    <cellStyle name="Normal 6 2 9 5 2" xfId="15319"/>
    <cellStyle name="Normal 6 2 9 5 2 2" xfId="45641"/>
    <cellStyle name="Normal 6 2 9 5 2 3" xfId="30417"/>
    <cellStyle name="Normal 6 2 9 5 3" xfId="10299"/>
    <cellStyle name="Normal 6 2 9 5 3 2" xfId="40624"/>
    <cellStyle name="Normal 6 2 9 5 3 3" xfId="25400"/>
    <cellStyle name="Normal 6 2 9 5 4" xfId="35611"/>
    <cellStyle name="Normal 6 2 9 5 5" xfId="20387"/>
    <cellStyle name="Normal 6 2 9 6" xfId="11977"/>
    <cellStyle name="Normal 6 2 9 6 2" xfId="42299"/>
    <cellStyle name="Normal 6 2 9 6 3" xfId="27075"/>
    <cellStyle name="Normal 6 2 9 7" xfId="6956"/>
    <cellStyle name="Normal 6 2 9 7 2" xfId="37282"/>
    <cellStyle name="Normal 6 2 9 7 3" xfId="22058"/>
    <cellStyle name="Normal 6 2 9 8" xfId="32270"/>
    <cellStyle name="Normal 6 2 9 9" xfId="17045"/>
    <cellStyle name="Normal 6 3" xfId="659"/>
    <cellStyle name="Normal 6 3 10" xfId="6778"/>
    <cellStyle name="Normal 6 3 10 2" xfId="37106"/>
    <cellStyle name="Normal 6 3 10 3" xfId="21882"/>
    <cellStyle name="Normal 6 3 11" xfId="31921"/>
    <cellStyle name="Normal 6 3 12" xfId="16867"/>
    <cellStyle name="Normal 6 3 13" xfId="1465"/>
    <cellStyle name="Normal 6 3 14" xfId="47308"/>
    <cellStyle name="Normal 6 3 2" xfId="712"/>
    <cellStyle name="Normal 6 3 2 10" xfId="31930"/>
    <cellStyle name="Normal 6 3 2 11" xfId="16921"/>
    <cellStyle name="Normal 6 3 2 12" xfId="1742"/>
    <cellStyle name="Normal 6 3 2 2" xfId="733"/>
    <cellStyle name="Normal 6 3 2 2 10" xfId="17025"/>
    <cellStyle name="Normal 6 3 2 2 11" xfId="1850"/>
    <cellStyle name="Normal 6 3 2 2 2" xfId="2067"/>
    <cellStyle name="Normal 6 3 2 2 2 2" xfId="2488"/>
    <cellStyle name="Normal 6 3 2 2 2 2 2" xfId="3327"/>
    <cellStyle name="Normal 6 3 2 2 2 2 2 2" xfId="5017"/>
    <cellStyle name="Normal 6 3 2 2 2 2 2 2 2" xfId="15090"/>
    <cellStyle name="Normal 6 3 2 2 2 2 2 2 2 2" xfId="45412"/>
    <cellStyle name="Normal 6 3 2 2 2 2 2 2 2 3" xfId="30188"/>
    <cellStyle name="Normal 6 3 2 2 2 2 2 2 3" xfId="10070"/>
    <cellStyle name="Normal 6 3 2 2 2 2 2 2 3 2" xfId="40395"/>
    <cellStyle name="Normal 6 3 2 2 2 2 2 2 3 3" xfId="25171"/>
    <cellStyle name="Normal 6 3 2 2 2 2 2 2 4" xfId="35382"/>
    <cellStyle name="Normal 6 3 2 2 2 2 2 2 5" xfId="20158"/>
    <cellStyle name="Normal 6 3 2 2 2 2 2 3" xfId="6709"/>
    <cellStyle name="Normal 6 3 2 2 2 2 2 3 2" xfId="16761"/>
    <cellStyle name="Normal 6 3 2 2 2 2 2 3 2 2" xfId="47083"/>
    <cellStyle name="Normal 6 3 2 2 2 2 2 3 2 3" xfId="31859"/>
    <cellStyle name="Normal 6 3 2 2 2 2 2 3 3" xfId="11741"/>
    <cellStyle name="Normal 6 3 2 2 2 2 2 3 3 2" xfId="42066"/>
    <cellStyle name="Normal 6 3 2 2 2 2 2 3 3 3" xfId="26842"/>
    <cellStyle name="Normal 6 3 2 2 2 2 2 3 4" xfId="37053"/>
    <cellStyle name="Normal 6 3 2 2 2 2 2 3 5" xfId="21829"/>
    <cellStyle name="Normal 6 3 2 2 2 2 2 4" xfId="13419"/>
    <cellStyle name="Normal 6 3 2 2 2 2 2 4 2" xfId="43741"/>
    <cellStyle name="Normal 6 3 2 2 2 2 2 4 3" xfId="28517"/>
    <cellStyle name="Normal 6 3 2 2 2 2 2 5" xfId="8398"/>
    <cellStyle name="Normal 6 3 2 2 2 2 2 5 2" xfId="38724"/>
    <cellStyle name="Normal 6 3 2 2 2 2 2 5 3" xfId="23500"/>
    <cellStyle name="Normal 6 3 2 2 2 2 2 6" xfId="33712"/>
    <cellStyle name="Normal 6 3 2 2 2 2 2 7" xfId="18487"/>
    <cellStyle name="Normal 6 3 2 2 2 2 3" xfId="4180"/>
    <cellStyle name="Normal 6 3 2 2 2 2 3 2" xfId="14254"/>
    <cellStyle name="Normal 6 3 2 2 2 2 3 2 2" xfId="44576"/>
    <cellStyle name="Normal 6 3 2 2 2 2 3 2 3" xfId="29352"/>
    <cellStyle name="Normal 6 3 2 2 2 2 3 3" xfId="9234"/>
    <cellStyle name="Normal 6 3 2 2 2 2 3 3 2" xfId="39559"/>
    <cellStyle name="Normal 6 3 2 2 2 2 3 3 3" xfId="24335"/>
    <cellStyle name="Normal 6 3 2 2 2 2 3 4" xfId="34546"/>
    <cellStyle name="Normal 6 3 2 2 2 2 3 5" xfId="19322"/>
    <cellStyle name="Normal 6 3 2 2 2 2 4" xfId="5873"/>
    <cellStyle name="Normal 6 3 2 2 2 2 4 2" xfId="15925"/>
    <cellStyle name="Normal 6 3 2 2 2 2 4 2 2" xfId="46247"/>
    <cellStyle name="Normal 6 3 2 2 2 2 4 2 3" xfId="31023"/>
    <cellStyle name="Normal 6 3 2 2 2 2 4 3" xfId="10905"/>
    <cellStyle name="Normal 6 3 2 2 2 2 4 3 2" xfId="41230"/>
    <cellStyle name="Normal 6 3 2 2 2 2 4 3 3" xfId="26006"/>
    <cellStyle name="Normal 6 3 2 2 2 2 4 4" xfId="36217"/>
    <cellStyle name="Normal 6 3 2 2 2 2 4 5" xfId="20993"/>
    <cellStyle name="Normal 6 3 2 2 2 2 5" xfId="12583"/>
    <cellStyle name="Normal 6 3 2 2 2 2 5 2" xfId="42905"/>
    <cellStyle name="Normal 6 3 2 2 2 2 5 3" xfId="27681"/>
    <cellStyle name="Normal 6 3 2 2 2 2 6" xfId="7562"/>
    <cellStyle name="Normal 6 3 2 2 2 2 6 2" xfId="37888"/>
    <cellStyle name="Normal 6 3 2 2 2 2 6 3" xfId="22664"/>
    <cellStyle name="Normal 6 3 2 2 2 2 7" xfId="32876"/>
    <cellStyle name="Normal 6 3 2 2 2 2 8" xfId="17651"/>
    <cellStyle name="Normal 6 3 2 2 2 3" xfId="2909"/>
    <cellStyle name="Normal 6 3 2 2 2 3 2" xfId="4599"/>
    <cellStyle name="Normal 6 3 2 2 2 3 2 2" xfId="14672"/>
    <cellStyle name="Normal 6 3 2 2 2 3 2 2 2" xfId="44994"/>
    <cellStyle name="Normal 6 3 2 2 2 3 2 2 3" xfId="29770"/>
    <cellStyle name="Normal 6 3 2 2 2 3 2 3" xfId="9652"/>
    <cellStyle name="Normal 6 3 2 2 2 3 2 3 2" xfId="39977"/>
    <cellStyle name="Normal 6 3 2 2 2 3 2 3 3" xfId="24753"/>
    <cellStyle name="Normal 6 3 2 2 2 3 2 4" xfId="34964"/>
    <cellStyle name="Normal 6 3 2 2 2 3 2 5" xfId="19740"/>
    <cellStyle name="Normal 6 3 2 2 2 3 3" xfId="6291"/>
    <cellStyle name="Normal 6 3 2 2 2 3 3 2" xfId="16343"/>
    <cellStyle name="Normal 6 3 2 2 2 3 3 2 2" xfId="46665"/>
    <cellStyle name="Normal 6 3 2 2 2 3 3 2 3" xfId="31441"/>
    <cellStyle name="Normal 6 3 2 2 2 3 3 3" xfId="11323"/>
    <cellStyle name="Normal 6 3 2 2 2 3 3 3 2" xfId="41648"/>
    <cellStyle name="Normal 6 3 2 2 2 3 3 3 3" xfId="26424"/>
    <cellStyle name="Normal 6 3 2 2 2 3 3 4" xfId="36635"/>
    <cellStyle name="Normal 6 3 2 2 2 3 3 5" xfId="21411"/>
    <cellStyle name="Normal 6 3 2 2 2 3 4" xfId="13001"/>
    <cellStyle name="Normal 6 3 2 2 2 3 4 2" xfId="43323"/>
    <cellStyle name="Normal 6 3 2 2 2 3 4 3" xfId="28099"/>
    <cellStyle name="Normal 6 3 2 2 2 3 5" xfId="7980"/>
    <cellStyle name="Normal 6 3 2 2 2 3 5 2" xfId="38306"/>
    <cellStyle name="Normal 6 3 2 2 2 3 5 3" xfId="23082"/>
    <cellStyle name="Normal 6 3 2 2 2 3 6" xfId="33294"/>
    <cellStyle name="Normal 6 3 2 2 2 3 7" xfId="18069"/>
    <cellStyle name="Normal 6 3 2 2 2 4" xfId="3762"/>
    <cellStyle name="Normal 6 3 2 2 2 4 2" xfId="13836"/>
    <cellStyle name="Normal 6 3 2 2 2 4 2 2" xfId="44158"/>
    <cellStyle name="Normal 6 3 2 2 2 4 2 3" xfId="28934"/>
    <cellStyle name="Normal 6 3 2 2 2 4 3" xfId="8816"/>
    <cellStyle name="Normal 6 3 2 2 2 4 3 2" xfId="39141"/>
    <cellStyle name="Normal 6 3 2 2 2 4 3 3" xfId="23917"/>
    <cellStyle name="Normal 6 3 2 2 2 4 4" xfId="34128"/>
    <cellStyle name="Normal 6 3 2 2 2 4 5" xfId="18904"/>
    <cellStyle name="Normal 6 3 2 2 2 5" xfId="5455"/>
    <cellStyle name="Normal 6 3 2 2 2 5 2" xfId="15507"/>
    <cellStyle name="Normal 6 3 2 2 2 5 2 2" xfId="45829"/>
    <cellStyle name="Normal 6 3 2 2 2 5 2 3" xfId="30605"/>
    <cellStyle name="Normal 6 3 2 2 2 5 3" xfId="10487"/>
    <cellStyle name="Normal 6 3 2 2 2 5 3 2" xfId="40812"/>
    <cellStyle name="Normal 6 3 2 2 2 5 3 3" xfId="25588"/>
    <cellStyle name="Normal 6 3 2 2 2 5 4" xfId="35799"/>
    <cellStyle name="Normal 6 3 2 2 2 5 5" xfId="20575"/>
    <cellStyle name="Normal 6 3 2 2 2 6" xfId="12165"/>
    <cellStyle name="Normal 6 3 2 2 2 6 2" xfId="42487"/>
    <cellStyle name="Normal 6 3 2 2 2 6 3" xfId="27263"/>
    <cellStyle name="Normal 6 3 2 2 2 7" xfId="7144"/>
    <cellStyle name="Normal 6 3 2 2 2 7 2" xfId="37470"/>
    <cellStyle name="Normal 6 3 2 2 2 7 3" xfId="22246"/>
    <cellStyle name="Normal 6 3 2 2 2 8" xfId="32458"/>
    <cellStyle name="Normal 6 3 2 2 2 9" xfId="17233"/>
    <cellStyle name="Normal 6 3 2 2 3" xfId="2280"/>
    <cellStyle name="Normal 6 3 2 2 3 2" xfId="3119"/>
    <cellStyle name="Normal 6 3 2 2 3 2 2" xfId="4809"/>
    <cellStyle name="Normal 6 3 2 2 3 2 2 2" xfId="14882"/>
    <cellStyle name="Normal 6 3 2 2 3 2 2 2 2" xfId="45204"/>
    <cellStyle name="Normal 6 3 2 2 3 2 2 2 3" xfId="29980"/>
    <cellStyle name="Normal 6 3 2 2 3 2 2 3" xfId="9862"/>
    <cellStyle name="Normal 6 3 2 2 3 2 2 3 2" xfId="40187"/>
    <cellStyle name="Normal 6 3 2 2 3 2 2 3 3" xfId="24963"/>
    <cellStyle name="Normal 6 3 2 2 3 2 2 4" xfId="35174"/>
    <cellStyle name="Normal 6 3 2 2 3 2 2 5" xfId="19950"/>
    <cellStyle name="Normal 6 3 2 2 3 2 3" xfId="6501"/>
    <cellStyle name="Normal 6 3 2 2 3 2 3 2" xfId="16553"/>
    <cellStyle name="Normal 6 3 2 2 3 2 3 2 2" xfId="46875"/>
    <cellStyle name="Normal 6 3 2 2 3 2 3 2 3" xfId="31651"/>
    <cellStyle name="Normal 6 3 2 2 3 2 3 3" xfId="11533"/>
    <cellStyle name="Normal 6 3 2 2 3 2 3 3 2" xfId="41858"/>
    <cellStyle name="Normal 6 3 2 2 3 2 3 3 3" xfId="26634"/>
    <cellStyle name="Normal 6 3 2 2 3 2 3 4" xfId="36845"/>
    <cellStyle name="Normal 6 3 2 2 3 2 3 5" xfId="21621"/>
    <cellStyle name="Normal 6 3 2 2 3 2 4" xfId="13211"/>
    <cellStyle name="Normal 6 3 2 2 3 2 4 2" xfId="43533"/>
    <cellStyle name="Normal 6 3 2 2 3 2 4 3" xfId="28309"/>
    <cellStyle name="Normal 6 3 2 2 3 2 5" xfId="8190"/>
    <cellStyle name="Normal 6 3 2 2 3 2 5 2" xfId="38516"/>
    <cellStyle name="Normal 6 3 2 2 3 2 5 3" xfId="23292"/>
    <cellStyle name="Normal 6 3 2 2 3 2 6" xfId="33504"/>
    <cellStyle name="Normal 6 3 2 2 3 2 7" xfId="18279"/>
    <cellStyle name="Normal 6 3 2 2 3 3" xfId="3972"/>
    <cellStyle name="Normal 6 3 2 2 3 3 2" xfId="14046"/>
    <cellStyle name="Normal 6 3 2 2 3 3 2 2" xfId="44368"/>
    <cellStyle name="Normal 6 3 2 2 3 3 2 3" xfId="29144"/>
    <cellStyle name="Normal 6 3 2 2 3 3 3" xfId="9026"/>
    <cellStyle name="Normal 6 3 2 2 3 3 3 2" xfId="39351"/>
    <cellStyle name="Normal 6 3 2 2 3 3 3 3" xfId="24127"/>
    <cellStyle name="Normal 6 3 2 2 3 3 4" xfId="34338"/>
    <cellStyle name="Normal 6 3 2 2 3 3 5" xfId="19114"/>
    <cellStyle name="Normal 6 3 2 2 3 4" xfId="5665"/>
    <cellStyle name="Normal 6 3 2 2 3 4 2" xfId="15717"/>
    <cellStyle name="Normal 6 3 2 2 3 4 2 2" xfId="46039"/>
    <cellStyle name="Normal 6 3 2 2 3 4 2 3" xfId="30815"/>
    <cellStyle name="Normal 6 3 2 2 3 4 3" xfId="10697"/>
    <cellStyle name="Normal 6 3 2 2 3 4 3 2" xfId="41022"/>
    <cellStyle name="Normal 6 3 2 2 3 4 3 3" xfId="25798"/>
    <cellStyle name="Normal 6 3 2 2 3 4 4" xfId="36009"/>
    <cellStyle name="Normal 6 3 2 2 3 4 5" xfId="20785"/>
    <cellStyle name="Normal 6 3 2 2 3 5" xfId="12375"/>
    <cellStyle name="Normal 6 3 2 2 3 5 2" xfId="42697"/>
    <cellStyle name="Normal 6 3 2 2 3 5 3" xfId="27473"/>
    <cellStyle name="Normal 6 3 2 2 3 6" xfId="7354"/>
    <cellStyle name="Normal 6 3 2 2 3 6 2" xfId="37680"/>
    <cellStyle name="Normal 6 3 2 2 3 6 3" xfId="22456"/>
    <cellStyle name="Normal 6 3 2 2 3 7" xfId="32668"/>
    <cellStyle name="Normal 6 3 2 2 3 8" xfId="17443"/>
    <cellStyle name="Normal 6 3 2 2 4" xfId="2701"/>
    <cellStyle name="Normal 6 3 2 2 4 2" xfId="4391"/>
    <cellStyle name="Normal 6 3 2 2 4 2 2" xfId="14464"/>
    <cellStyle name="Normal 6 3 2 2 4 2 2 2" xfId="44786"/>
    <cellStyle name="Normal 6 3 2 2 4 2 2 3" xfId="29562"/>
    <cellStyle name="Normal 6 3 2 2 4 2 3" xfId="9444"/>
    <cellStyle name="Normal 6 3 2 2 4 2 3 2" xfId="39769"/>
    <cellStyle name="Normal 6 3 2 2 4 2 3 3" xfId="24545"/>
    <cellStyle name="Normal 6 3 2 2 4 2 4" xfId="34756"/>
    <cellStyle name="Normal 6 3 2 2 4 2 5" xfId="19532"/>
    <cellStyle name="Normal 6 3 2 2 4 3" xfId="6083"/>
    <cellStyle name="Normal 6 3 2 2 4 3 2" xfId="16135"/>
    <cellStyle name="Normal 6 3 2 2 4 3 2 2" xfId="46457"/>
    <cellStyle name="Normal 6 3 2 2 4 3 2 3" xfId="31233"/>
    <cellStyle name="Normal 6 3 2 2 4 3 3" xfId="11115"/>
    <cellStyle name="Normal 6 3 2 2 4 3 3 2" xfId="41440"/>
    <cellStyle name="Normal 6 3 2 2 4 3 3 3" xfId="26216"/>
    <cellStyle name="Normal 6 3 2 2 4 3 4" xfId="36427"/>
    <cellStyle name="Normal 6 3 2 2 4 3 5" xfId="21203"/>
    <cellStyle name="Normal 6 3 2 2 4 4" xfId="12793"/>
    <cellStyle name="Normal 6 3 2 2 4 4 2" xfId="43115"/>
    <cellStyle name="Normal 6 3 2 2 4 4 3" xfId="27891"/>
    <cellStyle name="Normal 6 3 2 2 4 5" xfId="7772"/>
    <cellStyle name="Normal 6 3 2 2 4 5 2" xfId="38098"/>
    <cellStyle name="Normal 6 3 2 2 4 5 3" xfId="22874"/>
    <cellStyle name="Normal 6 3 2 2 4 6" xfId="33086"/>
    <cellStyle name="Normal 6 3 2 2 4 7" xfId="17861"/>
    <cellStyle name="Normal 6 3 2 2 5" xfId="3554"/>
    <cellStyle name="Normal 6 3 2 2 5 2" xfId="13628"/>
    <cellStyle name="Normal 6 3 2 2 5 2 2" xfId="43950"/>
    <cellStyle name="Normal 6 3 2 2 5 2 3" xfId="28726"/>
    <cellStyle name="Normal 6 3 2 2 5 3" xfId="8608"/>
    <cellStyle name="Normal 6 3 2 2 5 3 2" xfId="38933"/>
    <cellStyle name="Normal 6 3 2 2 5 3 3" xfId="23709"/>
    <cellStyle name="Normal 6 3 2 2 5 4" xfId="33920"/>
    <cellStyle name="Normal 6 3 2 2 5 5" xfId="18696"/>
    <cellStyle name="Normal 6 3 2 2 6" xfId="5247"/>
    <cellStyle name="Normal 6 3 2 2 6 2" xfId="15299"/>
    <cellStyle name="Normal 6 3 2 2 6 2 2" xfId="45621"/>
    <cellStyle name="Normal 6 3 2 2 6 2 3" xfId="30397"/>
    <cellStyle name="Normal 6 3 2 2 6 3" xfId="10279"/>
    <cellStyle name="Normal 6 3 2 2 6 3 2" xfId="40604"/>
    <cellStyle name="Normal 6 3 2 2 6 3 3" xfId="25380"/>
    <cellStyle name="Normal 6 3 2 2 6 4" xfId="35591"/>
    <cellStyle name="Normal 6 3 2 2 6 5" xfId="20367"/>
    <cellStyle name="Normal 6 3 2 2 7" xfId="11957"/>
    <cellStyle name="Normal 6 3 2 2 7 2" xfId="42279"/>
    <cellStyle name="Normal 6 3 2 2 7 3" xfId="27055"/>
    <cellStyle name="Normal 6 3 2 2 8" xfId="6936"/>
    <cellStyle name="Normal 6 3 2 2 8 2" xfId="37262"/>
    <cellStyle name="Normal 6 3 2 2 8 3" xfId="22038"/>
    <cellStyle name="Normal 6 3 2 2 9" xfId="32250"/>
    <cellStyle name="Normal 6 3 2 3" xfId="754"/>
    <cellStyle name="Normal 6 3 2 3 10" xfId="1963"/>
    <cellStyle name="Normal 6 3 2 3 2" xfId="2384"/>
    <cellStyle name="Normal 6 3 2 3 2 2" xfId="3223"/>
    <cellStyle name="Normal 6 3 2 3 2 2 2" xfId="4913"/>
    <cellStyle name="Normal 6 3 2 3 2 2 2 2" xfId="14986"/>
    <cellStyle name="Normal 6 3 2 3 2 2 2 2 2" xfId="45308"/>
    <cellStyle name="Normal 6 3 2 3 2 2 2 2 3" xfId="30084"/>
    <cellStyle name="Normal 6 3 2 3 2 2 2 3" xfId="9966"/>
    <cellStyle name="Normal 6 3 2 3 2 2 2 3 2" xfId="40291"/>
    <cellStyle name="Normal 6 3 2 3 2 2 2 3 3" xfId="25067"/>
    <cellStyle name="Normal 6 3 2 3 2 2 2 4" xfId="35278"/>
    <cellStyle name="Normal 6 3 2 3 2 2 2 5" xfId="20054"/>
    <cellStyle name="Normal 6 3 2 3 2 2 3" xfId="6605"/>
    <cellStyle name="Normal 6 3 2 3 2 2 3 2" xfId="16657"/>
    <cellStyle name="Normal 6 3 2 3 2 2 3 2 2" xfId="46979"/>
    <cellStyle name="Normal 6 3 2 3 2 2 3 2 3" xfId="31755"/>
    <cellStyle name="Normal 6 3 2 3 2 2 3 3" xfId="11637"/>
    <cellStyle name="Normal 6 3 2 3 2 2 3 3 2" xfId="41962"/>
    <cellStyle name="Normal 6 3 2 3 2 2 3 3 3" xfId="26738"/>
    <cellStyle name="Normal 6 3 2 3 2 2 3 4" xfId="36949"/>
    <cellStyle name="Normal 6 3 2 3 2 2 3 5" xfId="21725"/>
    <cellStyle name="Normal 6 3 2 3 2 2 4" xfId="13315"/>
    <cellStyle name="Normal 6 3 2 3 2 2 4 2" xfId="43637"/>
    <cellStyle name="Normal 6 3 2 3 2 2 4 3" xfId="28413"/>
    <cellStyle name="Normal 6 3 2 3 2 2 5" xfId="8294"/>
    <cellStyle name="Normal 6 3 2 3 2 2 5 2" xfId="38620"/>
    <cellStyle name="Normal 6 3 2 3 2 2 5 3" xfId="23396"/>
    <cellStyle name="Normal 6 3 2 3 2 2 6" xfId="33608"/>
    <cellStyle name="Normal 6 3 2 3 2 2 7" xfId="18383"/>
    <cellStyle name="Normal 6 3 2 3 2 3" xfId="4076"/>
    <cellStyle name="Normal 6 3 2 3 2 3 2" xfId="14150"/>
    <cellStyle name="Normal 6 3 2 3 2 3 2 2" xfId="44472"/>
    <cellStyle name="Normal 6 3 2 3 2 3 2 3" xfId="29248"/>
    <cellStyle name="Normal 6 3 2 3 2 3 3" xfId="9130"/>
    <cellStyle name="Normal 6 3 2 3 2 3 3 2" xfId="39455"/>
    <cellStyle name="Normal 6 3 2 3 2 3 3 3" xfId="24231"/>
    <cellStyle name="Normal 6 3 2 3 2 3 4" xfId="34442"/>
    <cellStyle name="Normal 6 3 2 3 2 3 5" xfId="19218"/>
    <cellStyle name="Normal 6 3 2 3 2 4" xfId="5769"/>
    <cellStyle name="Normal 6 3 2 3 2 4 2" xfId="15821"/>
    <cellStyle name="Normal 6 3 2 3 2 4 2 2" xfId="46143"/>
    <cellStyle name="Normal 6 3 2 3 2 4 2 3" xfId="30919"/>
    <cellStyle name="Normal 6 3 2 3 2 4 3" xfId="10801"/>
    <cellStyle name="Normal 6 3 2 3 2 4 3 2" xfId="41126"/>
    <cellStyle name="Normal 6 3 2 3 2 4 3 3" xfId="25902"/>
    <cellStyle name="Normal 6 3 2 3 2 4 4" xfId="36113"/>
    <cellStyle name="Normal 6 3 2 3 2 4 5" xfId="20889"/>
    <cellStyle name="Normal 6 3 2 3 2 5" xfId="12479"/>
    <cellStyle name="Normal 6 3 2 3 2 5 2" xfId="42801"/>
    <cellStyle name="Normal 6 3 2 3 2 5 3" xfId="27577"/>
    <cellStyle name="Normal 6 3 2 3 2 6" xfId="7458"/>
    <cellStyle name="Normal 6 3 2 3 2 6 2" xfId="37784"/>
    <cellStyle name="Normal 6 3 2 3 2 6 3" xfId="22560"/>
    <cellStyle name="Normal 6 3 2 3 2 7" xfId="32772"/>
    <cellStyle name="Normal 6 3 2 3 2 8" xfId="17547"/>
    <cellStyle name="Normal 6 3 2 3 3" xfId="2805"/>
    <cellStyle name="Normal 6 3 2 3 3 2" xfId="4495"/>
    <cellStyle name="Normal 6 3 2 3 3 2 2" xfId="14568"/>
    <cellStyle name="Normal 6 3 2 3 3 2 2 2" xfId="44890"/>
    <cellStyle name="Normal 6 3 2 3 3 2 2 3" xfId="29666"/>
    <cellStyle name="Normal 6 3 2 3 3 2 3" xfId="9548"/>
    <cellStyle name="Normal 6 3 2 3 3 2 3 2" xfId="39873"/>
    <cellStyle name="Normal 6 3 2 3 3 2 3 3" xfId="24649"/>
    <cellStyle name="Normal 6 3 2 3 3 2 4" xfId="34860"/>
    <cellStyle name="Normal 6 3 2 3 3 2 5" xfId="19636"/>
    <cellStyle name="Normal 6 3 2 3 3 3" xfId="6187"/>
    <cellStyle name="Normal 6 3 2 3 3 3 2" xfId="16239"/>
    <cellStyle name="Normal 6 3 2 3 3 3 2 2" xfId="46561"/>
    <cellStyle name="Normal 6 3 2 3 3 3 2 3" xfId="31337"/>
    <cellStyle name="Normal 6 3 2 3 3 3 3" xfId="11219"/>
    <cellStyle name="Normal 6 3 2 3 3 3 3 2" xfId="41544"/>
    <cellStyle name="Normal 6 3 2 3 3 3 3 3" xfId="26320"/>
    <cellStyle name="Normal 6 3 2 3 3 3 4" xfId="36531"/>
    <cellStyle name="Normal 6 3 2 3 3 3 5" xfId="21307"/>
    <cellStyle name="Normal 6 3 2 3 3 4" xfId="12897"/>
    <cellStyle name="Normal 6 3 2 3 3 4 2" xfId="43219"/>
    <cellStyle name="Normal 6 3 2 3 3 4 3" xfId="27995"/>
    <cellStyle name="Normal 6 3 2 3 3 5" xfId="7876"/>
    <cellStyle name="Normal 6 3 2 3 3 5 2" xfId="38202"/>
    <cellStyle name="Normal 6 3 2 3 3 5 3" xfId="22978"/>
    <cellStyle name="Normal 6 3 2 3 3 6" xfId="33190"/>
    <cellStyle name="Normal 6 3 2 3 3 7" xfId="17965"/>
    <cellStyle name="Normal 6 3 2 3 4" xfId="3658"/>
    <cellStyle name="Normal 6 3 2 3 4 2" xfId="13732"/>
    <cellStyle name="Normal 6 3 2 3 4 2 2" xfId="44054"/>
    <cellStyle name="Normal 6 3 2 3 4 2 3" xfId="28830"/>
    <cellStyle name="Normal 6 3 2 3 4 3" xfId="8712"/>
    <cellStyle name="Normal 6 3 2 3 4 3 2" xfId="39037"/>
    <cellStyle name="Normal 6 3 2 3 4 3 3" xfId="23813"/>
    <cellStyle name="Normal 6 3 2 3 4 4" xfId="34024"/>
    <cellStyle name="Normal 6 3 2 3 4 5" xfId="18800"/>
    <cellStyle name="Normal 6 3 2 3 5" xfId="5351"/>
    <cellStyle name="Normal 6 3 2 3 5 2" xfId="15403"/>
    <cellStyle name="Normal 6 3 2 3 5 2 2" xfId="45725"/>
    <cellStyle name="Normal 6 3 2 3 5 2 3" xfId="30501"/>
    <cellStyle name="Normal 6 3 2 3 5 3" xfId="10383"/>
    <cellStyle name="Normal 6 3 2 3 5 3 2" xfId="40708"/>
    <cellStyle name="Normal 6 3 2 3 5 3 3" xfId="25484"/>
    <cellStyle name="Normal 6 3 2 3 5 4" xfId="35695"/>
    <cellStyle name="Normal 6 3 2 3 5 5" xfId="20471"/>
    <cellStyle name="Normal 6 3 2 3 6" xfId="12061"/>
    <cellStyle name="Normal 6 3 2 3 6 2" xfId="42383"/>
    <cellStyle name="Normal 6 3 2 3 6 3" xfId="27159"/>
    <cellStyle name="Normal 6 3 2 3 7" xfId="7040"/>
    <cellStyle name="Normal 6 3 2 3 7 2" xfId="37366"/>
    <cellStyle name="Normal 6 3 2 3 7 3" xfId="22142"/>
    <cellStyle name="Normal 6 3 2 3 8" xfId="32354"/>
    <cellStyle name="Normal 6 3 2 3 9" xfId="17129"/>
    <cellStyle name="Normal 6 3 2 4" xfId="2176"/>
    <cellStyle name="Normal 6 3 2 4 2" xfId="3015"/>
    <cellStyle name="Normal 6 3 2 4 2 2" xfId="4705"/>
    <cellStyle name="Normal 6 3 2 4 2 2 2" xfId="14778"/>
    <cellStyle name="Normal 6 3 2 4 2 2 2 2" xfId="45100"/>
    <cellStyle name="Normal 6 3 2 4 2 2 2 3" xfId="29876"/>
    <cellStyle name="Normal 6 3 2 4 2 2 3" xfId="9758"/>
    <cellStyle name="Normal 6 3 2 4 2 2 3 2" xfId="40083"/>
    <cellStyle name="Normal 6 3 2 4 2 2 3 3" xfId="24859"/>
    <cellStyle name="Normal 6 3 2 4 2 2 4" xfId="35070"/>
    <cellStyle name="Normal 6 3 2 4 2 2 5" xfId="19846"/>
    <cellStyle name="Normal 6 3 2 4 2 3" xfId="6397"/>
    <cellStyle name="Normal 6 3 2 4 2 3 2" xfId="16449"/>
    <cellStyle name="Normal 6 3 2 4 2 3 2 2" xfId="46771"/>
    <cellStyle name="Normal 6 3 2 4 2 3 2 3" xfId="31547"/>
    <cellStyle name="Normal 6 3 2 4 2 3 3" xfId="11429"/>
    <cellStyle name="Normal 6 3 2 4 2 3 3 2" xfId="41754"/>
    <cellStyle name="Normal 6 3 2 4 2 3 3 3" xfId="26530"/>
    <cellStyle name="Normal 6 3 2 4 2 3 4" xfId="36741"/>
    <cellStyle name="Normal 6 3 2 4 2 3 5" xfId="21517"/>
    <cellStyle name="Normal 6 3 2 4 2 4" xfId="13107"/>
    <cellStyle name="Normal 6 3 2 4 2 4 2" xfId="43429"/>
    <cellStyle name="Normal 6 3 2 4 2 4 3" xfId="28205"/>
    <cellStyle name="Normal 6 3 2 4 2 5" xfId="8086"/>
    <cellStyle name="Normal 6 3 2 4 2 5 2" xfId="38412"/>
    <cellStyle name="Normal 6 3 2 4 2 5 3" xfId="23188"/>
    <cellStyle name="Normal 6 3 2 4 2 6" xfId="33400"/>
    <cellStyle name="Normal 6 3 2 4 2 7" xfId="18175"/>
    <cellStyle name="Normal 6 3 2 4 3" xfId="3868"/>
    <cellStyle name="Normal 6 3 2 4 3 2" xfId="13942"/>
    <cellStyle name="Normal 6 3 2 4 3 2 2" xfId="44264"/>
    <cellStyle name="Normal 6 3 2 4 3 2 3" xfId="29040"/>
    <cellStyle name="Normal 6 3 2 4 3 3" xfId="8922"/>
    <cellStyle name="Normal 6 3 2 4 3 3 2" xfId="39247"/>
    <cellStyle name="Normal 6 3 2 4 3 3 3" xfId="24023"/>
    <cellStyle name="Normal 6 3 2 4 3 4" xfId="34234"/>
    <cellStyle name="Normal 6 3 2 4 3 5" xfId="19010"/>
    <cellStyle name="Normal 6 3 2 4 4" xfId="5561"/>
    <cellStyle name="Normal 6 3 2 4 4 2" xfId="15613"/>
    <cellStyle name="Normal 6 3 2 4 4 2 2" xfId="45935"/>
    <cellStyle name="Normal 6 3 2 4 4 2 3" xfId="30711"/>
    <cellStyle name="Normal 6 3 2 4 4 3" xfId="10593"/>
    <cellStyle name="Normal 6 3 2 4 4 3 2" xfId="40918"/>
    <cellStyle name="Normal 6 3 2 4 4 3 3" xfId="25694"/>
    <cellStyle name="Normal 6 3 2 4 4 4" xfId="35905"/>
    <cellStyle name="Normal 6 3 2 4 4 5" xfId="20681"/>
    <cellStyle name="Normal 6 3 2 4 5" xfId="12271"/>
    <cellStyle name="Normal 6 3 2 4 5 2" xfId="42593"/>
    <cellStyle name="Normal 6 3 2 4 5 3" xfId="27369"/>
    <cellStyle name="Normal 6 3 2 4 6" xfId="7250"/>
    <cellStyle name="Normal 6 3 2 4 6 2" xfId="37576"/>
    <cellStyle name="Normal 6 3 2 4 6 3" xfId="22352"/>
    <cellStyle name="Normal 6 3 2 4 7" xfId="32564"/>
    <cellStyle name="Normal 6 3 2 4 8" xfId="17339"/>
    <cellStyle name="Normal 6 3 2 5" xfId="2597"/>
    <cellStyle name="Normal 6 3 2 5 2" xfId="4287"/>
    <cellStyle name="Normal 6 3 2 5 2 2" xfId="14360"/>
    <cellStyle name="Normal 6 3 2 5 2 2 2" xfId="44682"/>
    <cellStyle name="Normal 6 3 2 5 2 2 3" xfId="29458"/>
    <cellStyle name="Normal 6 3 2 5 2 3" xfId="9340"/>
    <cellStyle name="Normal 6 3 2 5 2 3 2" xfId="39665"/>
    <cellStyle name="Normal 6 3 2 5 2 3 3" xfId="24441"/>
    <cellStyle name="Normal 6 3 2 5 2 4" xfId="34652"/>
    <cellStyle name="Normal 6 3 2 5 2 5" xfId="19428"/>
    <cellStyle name="Normal 6 3 2 5 3" xfId="5979"/>
    <cellStyle name="Normal 6 3 2 5 3 2" xfId="16031"/>
    <cellStyle name="Normal 6 3 2 5 3 2 2" xfId="46353"/>
    <cellStyle name="Normal 6 3 2 5 3 2 3" xfId="31129"/>
    <cellStyle name="Normal 6 3 2 5 3 3" xfId="11011"/>
    <cellStyle name="Normal 6 3 2 5 3 3 2" xfId="41336"/>
    <cellStyle name="Normal 6 3 2 5 3 3 3" xfId="26112"/>
    <cellStyle name="Normal 6 3 2 5 3 4" xfId="36323"/>
    <cellStyle name="Normal 6 3 2 5 3 5" xfId="21099"/>
    <cellStyle name="Normal 6 3 2 5 4" xfId="12689"/>
    <cellStyle name="Normal 6 3 2 5 4 2" xfId="43011"/>
    <cellStyle name="Normal 6 3 2 5 4 3" xfId="27787"/>
    <cellStyle name="Normal 6 3 2 5 5" xfId="7668"/>
    <cellStyle name="Normal 6 3 2 5 5 2" xfId="37994"/>
    <cellStyle name="Normal 6 3 2 5 5 3" xfId="22770"/>
    <cellStyle name="Normal 6 3 2 5 6" xfId="32982"/>
    <cellStyle name="Normal 6 3 2 5 7" xfId="17757"/>
    <cellStyle name="Normal 6 3 2 6" xfId="3450"/>
    <cellStyle name="Normal 6 3 2 6 2" xfId="13524"/>
    <cellStyle name="Normal 6 3 2 6 2 2" xfId="43846"/>
    <cellStyle name="Normal 6 3 2 6 2 3" xfId="28622"/>
    <cellStyle name="Normal 6 3 2 6 3" xfId="8504"/>
    <cellStyle name="Normal 6 3 2 6 3 2" xfId="38829"/>
    <cellStyle name="Normal 6 3 2 6 3 3" xfId="23605"/>
    <cellStyle name="Normal 6 3 2 6 4" xfId="33816"/>
    <cellStyle name="Normal 6 3 2 6 5" xfId="18592"/>
    <cellStyle name="Normal 6 3 2 7" xfId="5143"/>
    <cellStyle name="Normal 6 3 2 7 2" xfId="15195"/>
    <cellStyle name="Normal 6 3 2 7 2 2" xfId="45517"/>
    <cellStyle name="Normal 6 3 2 7 2 3" xfId="30293"/>
    <cellStyle name="Normal 6 3 2 7 3" xfId="10175"/>
    <cellStyle name="Normal 6 3 2 7 3 2" xfId="40500"/>
    <cellStyle name="Normal 6 3 2 7 3 3" xfId="25276"/>
    <cellStyle name="Normal 6 3 2 7 4" xfId="35487"/>
    <cellStyle name="Normal 6 3 2 7 5" xfId="20263"/>
    <cellStyle name="Normal 6 3 2 8" xfId="11853"/>
    <cellStyle name="Normal 6 3 2 8 2" xfId="42175"/>
    <cellStyle name="Normal 6 3 2 8 3" xfId="26951"/>
    <cellStyle name="Normal 6 3 2 9" xfId="6832"/>
    <cellStyle name="Normal 6 3 2 9 2" xfId="37158"/>
    <cellStyle name="Normal 6 3 2 9 3" xfId="21934"/>
    <cellStyle name="Normal 6 3 3" xfId="724"/>
    <cellStyle name="Normal 6 3 3 10" xfId="16973"/>
    <cellStyle name="Normal 6 3 3 11" xfId="1796"/>
    <cellStyle name="Normal 6 3 3 2" xfId="2015"/>
    <cellStyle name="Normal 6 3 3 2 2" xfId="2436"/>
    <cellStyle name="Normal 6 3 3 2 2 2" xfId="3275"/>
    <cellStyle name="Normal 6 3 3 2 2 2 2" xfId="4965"/>
    <cellStyle name="Normal 6 3 3 2 2 2 2 2" xfId="15038"/>
    <cellStyle name="Normal 6 3 3 2 2 2 2 2 2" xfId="45360"/>
    <cellStyle name="Normal 6 3 3 2 2 2 2 2 3" xfId="30136"/>
    <cellStyle name="Normal 6 3 3 2 2 2 2 3" xfId="10018"/>
    <cellStyle name="Normal 6 3 3 2 2 2 2 3 2" xfId="40343"/>
    <cellStyle name="Normal 6 3 3 2 2 2 2 3 3" xfId="25119"/>
    <cellStyle name="Normal 6 3 3 2 2 2 2 4" xfId="35330"/>
    <cellStyle name="Normal 6 3 3 2 2 2 2 5" xfId="20106"/>
    <cellStyle name="Normal 6 3 3 2 2 2 3" xfId="6657"/>
    <cellStyle name="Normal 6 3 3 2 2 2 3 2" xfId="16709"/>
    <cellStyle name="Normal 6 3 3 2 2 2 3 2 2" xfId="47031"/>
    <cellStyle name="Normal 6 3 3 2 2 2 3 2 3" xfId="31807"/>
    <cellStyle name="Normal 6 3 3 2 2 2 3 3" xfId="11689"/>
    <cellStyle name="Normal 6 3 3 2 2 2 3 3 2" xfId="42014"/>
    <cellStyle name="Normal 6 3 3 2 2 2 3 3 3" xfId="26790"/>
    <cellStyle name="Normal 6 3 3 2 2 2 3 4" xfId="37001"/>
    <cellStyle name="Normal 6 3 3 2 2 2 3 5" xfId="21777"/>
    <cellStyle name="Normal 6 3 3 2 2 2 4" xfId="13367"/>
    <cellStyle name="Normal 6 3 3 2 2 2 4 2" xfId="43689"/>
    <cellStyle name="Normal 6 3 3 2 2 2 4 3" xfId="28465"/>
    <cellStyle name="Normal 6 3 3 2 2 2 5" xfId="8346"/>
    <cellStyle name="Normal 6 3 3 2 2 2 5 2" xfId="38672"/>
    <cellStyle name="Normal 6 3 3 2 2 2 5 3" xfId="23448"/>
    <cellStyle name="Normal 6 3 3 2 2 2 6" xfId="33660"/>
    <cellStyle name="Normal 6 3 3 2 2 2 7" xfId="18435"/>
    <cellStyle name="Normal 6 3 3 2 2 3" xfId="4128"/>
    <cellStyle name="Normal 6 3 3 2 2 3 2" xfId="14202"/>
    <cellStyle name="Normal 6 3 3 2 2 3 2 2" xfId="44524"/>
    <cellStyle name="Normal 6 3 3 2 2 3 2 3" xfId="29300"/>
    <cellStyle name="Normal 6 3 3 2 2 3 3" xfId="9182"/>
    <cellStyle name="Normal 6 3 3 2 2 3 3 2" xfId="39507"/>
    <cellStyle name="Normal 6 3 3 2 2 3 3 3" xfId="24283"/>
    <cellStyle name="Normal 6 3 3 2 2 3 4" xfId="34494"/>
    <cellStyle name="Normal 6 3 3 2 2 3 5" xfId="19270"/>
    <cellStyle name="Normal 6 3 3 2 2 4" xfId="5821"/>
    <cellStyle name="Normal 6 3 3 2 2 4 2" xfId="15873"/>
    <cellStyle name="Normal 6 3 3 2 2 4 2 2" xfId="46195"/>
    <cellStyle name="Normal 6 3 3 2 2 4 2 3" xfId="30971"/>
    <cellStyle name="Normal 6 3 3 2 2 4 3" xfId="10853"/>
    <cellStyle name="Normal 6 3 3 2 2 4 3 2" xfId="41178"/>
    <cellStyle name="Normal 6 3 3 2 2 4 3 3" xfId="25954"/>
    <cellStyle name="Normal 6 3 3 2 2 4 4" xfId="36165"/>
    <cellStyle name="Normal 6 3 3 2 2 4 5" xfId="20941"/>
    <cellStyle name="Normal 6 3 3 2 2 5" xfId="12531"/>
    <cellStyle name="Normal 6 3 3 2 2 5 2" xfId="42853"/>
    <cellStyle name="Normal 6 3 3 2 2 5 3" xfId="27629"/>
    <cellStyle name="Normal 6 3 3 2 2 6" xfId="7510"/>
    <cellStyle name="Normal 6 3 3 2 2 6 2" xfId="37836"/>
    <cellStyle name="Normal 6 3 3 2 2 6 3" xfId="22612"/>
    <cellStyle name="Normal 6 3 3 2 2 7" xfId="32824"/>
    <cellStyle name="Normal 6 3 3 2 2 8" xfId="17599"/>
    <cellStyle name="Normal 6 3 3 2 3" xfId="2857"/>
    <cellStyle name="Normal 6 3 3 2 3 2" xfId="4547"/>
    <cellStyle name="Normal 6 3 3 2 3 2 2" xfId="14620"/>
    <cellStyle name="Normal 6 3 3 2 3 2 2 2" xfId="44942"/>
    <cellStyle name="Normal 6 3 3 2 3 2 2 3" xfId="29718"/>
    <cellStyle name="Normal 6 3 3 2 3 2 3" xfId="9600"/>
    <cellStyle name="Normal 6 3 3 2 3 2 3 2" xfId="39925"/>
    <cellStyle name="Normal 6 3 3 2 3 2 3 3" xfId="24701"/>
    <cellStyle name="Normal 6 3 3 2 3 2 4" xfId="34912"/>
    <cellStyle name="Normal 6 3 3 2 3 2 5" xfId="19688"/>
    <cellStyle name="Normal 6 3 3 2 3 3" xfId="6239"/>
    <cellStyle name="Normal 6 3 3 2 3 3 2" xfId="16291"/>
    <cellStyle name="Normal 6 3 3 2 3 3 2 2" xfId="46613"/>
    <cellStyle name="Normal 6 3 3 2 3 3 2 3" xfId="31389"/>
    <cellStyle name="Normal 6 3 3 2 3 3 3" xfId="11271"/>
    <cellStyle name="Normal 6 3 3 2 3 3 3 2" xfId="41596"/>
    <cellStyle name="Normal 6 3 3 2 3 3 3 3" xfId="26372"/>
    <cellStyle name="Normal 6 3 3 2 3 3 4" xfId="36583"/>
    <cellStyle name="Normal 6 3 3 2 3 3 5" xfId="21359"/>
    <cellStyle name="Normal 6 3 3 2 3 4" xfId="12949"/>
    <cellStyle name="Normal 6 3 3 2 3 4 2" xfId="43271"/>
    <cellStyle name="Normal 6 3 3 2 3 4 3" xfId="28047"/>
    <cellStyle name="Normal 6 3 3 2 3 5" xfId="7928"/>
    <cellStyle name="Normal 6 3 3 2 3 5 2" xfId="38254"/>
    <cellStyle name="Normal 6 3 3 2 3 5 3" xfId="23030"/>
    <cellStyle name="Normal 6 3 3 2 3 6" xfId="33242"/>
    <cellStyle name="Normal 6 3 3 2 3 7" xfId="18017"/>
    <cellStyle name="Normal 6 3 3 2 4" xfId="3710"/>
    <cellStyle name="Normal 6 3 3 2 4 2" xfId="13784"/>
    <cellStyle name="Normal 6 3 3 2 4 2 2" xfId="44106"/>
    <cellStyle name="Normal 6 3 3 2 4 2 3" xfId="28882"/>
    <cellStyle name="Normal 6 3 3 2 4 3" xfId="8764"/>
    <cellStyle name="Normal 6 3 3 2 4 3 2" xfId="39089"/>
    <cellStyle name="Normal 6 3 3 2 4 3 3" xfId="23865"/>
    <cellStyle name="Normal 6 3 3 2 4 4" xfId="34076"/>
    <cellStyle name="Normal 6 3 3 2 4 5" xfId="18852"/>
    <cellStyle name="Normal 6 3 3 2 5" xfId="5403"/>
    <cellStyle name="Normal 6 3 3 2 5 2" xfId="15455"/>
    <cellStyle name="Normal 6 3 3 2 5 2 2" xfId="45777"/>
    <cellStyle name="Normal 6 3 3 2 5 2 3" xfId="30553"/>
    <cellStyle name="Normal 6 3 3 2 5 3" xfId="10435"/>
    <cellStyle name="Normal 6 3 3 2 5 3 2" xfId="40760"/>
    <cellStyle name="Normal 6 3 3 2 5 3 3" xfId="25536"/>
    <cellStyle name="Normal 6 3 3 2 5 4" xfId="35747"/>
    <cellStyle name="Normal 6 3 3 2 5 5" xfId="20523"/>
    <cellStyle name="Normal 6 3 3 2 6" xfId="12113"/>
    <cellStyle name="Normal 6 3 3 2 6 2" xfId="42435"/>
    <cellStyle name="Normal 6 3 3 2 6 3" xfId="27211"/>
    <cellStyle name="Normal 6 3 3 2 7" xfId="7092"/>
    <cellStyle name="Normal 6 3 3 2 7 2" xfId="37418"/>
    <cellStyle name="Normal 6 3 3 2 7 3" xfId="22194"/>
    <cellStyle name="Normal 6 3 3 2 8" xfId="32406"/>
    <cellStyle name="Normal 6 3 3 2 9" xfId="17181"/>
    <cellStyle name="Normal 6 3 3 3" xfId="2228"/>
    <cellStyle name="Normal 6 3 3 3 2" xfId="3067"/>
    <cellStyle name="Normal 6 3 3 3 2 2" xfId="4757"/>
    <cellStyle name="Normal 6 3 3 3 2 2 2" xfId="14830"/>
    <cellStyle name="Normal 6 3 3 3 2 2 2 2" xfId="45152"/>
    <cellStyle name="Normal 6 3 3 3 2 2 2 3" xfId="29928"/>
    <cellStyle name="Normal 6 3 3 3 2 2 3" xfId="9810"/>
    <cellStyle name="Normal 6 3 3 3 2 2 3 2" xfId="40135"/>
    <cellStyle name="Normal 6 3 3 3 2 2 3 3" xfId="24911"/>
    <cellStyle name="Normal 6 3 3 3 2 2 4" xfId="35122"/>
    <cellStyle name="Normal 6 3 3 3 2 2 5" xfId="19898"/>
    <cellStyle name="Normal 6 3 3 3 2 3" xfId="6449"/>
    <cellStyle name="Normal 6 3 3 3 2 3 2" xfId="16501"/>
    <cellStyle name="Normal 6 3 3 3 2 3 2 2" xfId="46823"/>
    <cellStyle name="Normal 6 3 3 3 2 3 2 3" xfId="31599"/>
    <cellStyle name="Normal 6 3 3 3 2 3 3" xfId="11481"/>
    <cellStyle name="Normal 6 3 3 3 2 3 3 2" xfId="41806"/>
    <cellStyle name="Normal 6 3 3 3 2 3 3 3" xfId="26582"/>
    <cellStyle name="Normal 6 3 3 3 2 3 4" xfId="36793"/>
    <cellStyle name="Normal 6 3 3 3 2 3 5" xfId="21569"/>
    <cellStyle name="Normal 6 3 3 3 2 4" xfId="13159"/>
    <cellStyle name="Normal 6 3 3 3 2 4 2" xfId="43481"/>
    <cellStyle name="Normal 6 3 3 3 2 4 3" xfId="28257"/>
    <cellStyle name="Normal 6 3 3 3 2 5" xfId="8138"/>
    <cellStyle name="Normal 6 3 3 3 2 5 2" xfId="38464"/>
    <cellStyle name="Normal 6 3 3 3 2 5 3" xfId="23240"/>
    <cellStyle name="Normal 6 3 3 3 2 6" xfId="33452"/>
    <cellStyle name="Normal 6 3 3 3 2 7" xfId="18227"/>
    <cellStyle name="Normal 6 3 3 3 3" xfId="3920"/>
    <cellStyle name="Normal 6 3 3 3 3 2" xfId="13994"/>
    <cellStyle name="Normal 6 3 3 3 3 2 2" xfId="44316"/>
    <cellStyle name="Normal 6 3 3 3 3 2 3" xfId="29092"/>
    <cellStyle name="Normal 6 3 3 3 3 3" xfId="8974"/>
    <cellStyle name="Normal 6 3 3 3 3 3 2" xfId="39299"/>
    <cellStyle name="Normal 6 3 3 3 3 3 3" xfId="24075"/>
    <cellStyle name="Normal 6 3 3 3 3 4" xfId="34286"/>
    <cellStyle name="Normal 6 3 3 3 3 5" xfId="19062"/>
    <cellStyle name="Normal 6 3 3 3 4" xfId="5613"/>
    <cellStyle name="Normal 6 3 3 3 4 2" xfId="15665"/>
    <cellStyle name="Normal 6 3 3 3 4 2 2" xfId="45987"/>
    <cellStyle name="Normal 6 3 3 3 4 2 3" xfId="30763"/>
    <cellStyle name="Normal 6 3 3 3 4 3" xfId="10645"/>
    <cellStyle name="Normal 6 3 3 3 4 3 2" xfId="40970"/>
    <cellStyle name="Normal 6 3 3 3 4 3 3" xfId="25746"/>
    <cellStyle name="Normal 6 3 3 3 4 4" xfId="35957"/>
    <cellStyle name="Normal 6 3 3 3 4 5" xfId="20733"/>
    <cellStyle name="Normal 6 3 3 3 5" xfId="12323"/>
    <cellStyle name="Normal 6 3 3 3 5 2" xfId="42645"/>
    <cellStyle name="Normal 6 3 3 3 5 3" xfId="27421"/>
    <cellStyle name="Normal 6 3 3 3 6" xfId="7302"/>
    <cellStyle name="Normal 6 3 3 3 6 2" xfId="37628"/>
    <cellStyle name="Normal 6 3 3 3 6 3" xfId="22404"/>
    <cellStyle name="Normal 6 3 3 3 7" xfId="32616"/>
    <cellStyle name="Normal 6 3 3 3 8" xfId="17391"/>
    <cellStyle name="Normal 6 3 3 4" xfId="2649"/>
    <cellStyle name="Normal 6 3 3 4 2" xfId="4339"/>
    <cellStyle name="Normal 6 3 3 4 2 2" xfId="14412"/>
    <cellStyle name="Normal 6 3 3 4 2 2 2" xfId="44734"/>
    <cellStyle name="Normal 6 3 3 4 2 2 3" xfId="29510"/>
    <cellStyle name="Normal 6 3 3 4 2 3" xfId="9392"/>
    <cellStyle name="Normal 6 3 3 4 2 3 2" xfId="39717"/>
    <cellStyle name="Normal 6 3 3 4 2 3 3" xfId="24493"/>
    <cellStyle name="Normal 6 3 3 4 2 4" xfId="34704"/>
    <cellStyle name="Normal 6 3 3 4 2 5" xfId="19480"/>
    <cellStyle name="Normal 6 3 3 4 3" xfId="6031"/>
    <cellStyle name="Normal 6 3 3 4 3 2" xfId="16083"/>
    <cellStyle name="Normal 6 3 3 4 3 2 2" xfId="46405"/>
    <cellStyle name="Normal 6 3 3 4 3 2 3" xfId="31181"/>
    <cellStyle name="Normal 6 3 3 4 3 3" xfId="11063"/>
    <cellStyle name="Normal 6 3 3 4 3 3 2" xfId="41388"/>
    <cellStyle name="Normal 6 3 3 4 3 3 3" xfId="26164"/>
    <cellStyle name="Normal 6 3 3 4 3 4" xfId="36375"/>
    <cellStyle name="Normal 6 3 3 4 3 5" xfId="21151"/>
    <cellStyle name="Normal 6 3 3 4 4" xfId="12741"/>
    <cellStyle name="Normal 6 3 3 4 4 2" xfId="43063"/>
    <cellStyle name="Normal 6 3 3 4 4 3" xfId="27839"/>
    <cellStyle name="Normal 6 3 3 4 5" xfId="7720"/>
    <cellStyle name="Normal 6 3 3 4 5 2" xfId="38046"/>
    <cellStyle name="Normal 6 3 3 4 5 3" xfId="22822"/>
    <cellStyle name="Normal 6 3 3 4 6" xfId="33034"/>
    <cellStyle name="Normal 6 3 3 4 7" xfId="17809"/>
    <cellStyle name="Normal 6 3 3 5" xfId="3502"/>
    <cellStyle name="Normal 6 3 3 5 2" xfId="13576"/>
    <cellStyle name="Normal 6 3 3 5 2 2" xfId="43898"/>
    <cellStyle name="Normal 6 3 3 5 2 3" xfId="28674"/>
    <cellStyle name="Normal 6 3 3 5 3" xfId="8556"/>
    <cellStyle name="Normal 6 3 3 5 3 2" xfId="38881"/>
    <cellStyle name="Normal 6 3 3 5 3 3" xfId="23657"/>
    <cellStyle name="Normal 6 3 3 5 4" xfId="33868"/>
    <cellStyle name="Normal 6 3 3 5 5" xfId="18644"/>
    <cellStyle name="Normal 6 3 3 6" xfId="5195"/>
    <cellStyle name="Normal 6 3 3 6 2" xfId="15247"/>
    <cellStyle name="Normal 6 3 3 6 2 2" xfId="45569"/>
    <cellStyle name="Normal 6 3 3 6 2 3" xfId="30345"/>
    <cellStyle name="Normal 6 3 3 6 3" xfId="10227"/>
    <cellStyle name="Normal 6 3 3 6 3 2" xfId="40552"/>
    <cellStyle name="Normal 6 3 3 6 3 3" xfId="25328"/>
    <cellStyle name="Normal 6 3 3 6 4" xfId="35539"/>
    <cellStyle name="Normal 6 3 3 6 5" xfId="20315"/>
    <cellStyle name="Normal 6 3 3 7" xfId="11905"/>
    <cellStyle name="Normal 6 3 3 7 2" xfId="42227"/>
    <cellStyle name="Normal 6 3 3 7 3" xfId="27003"/>
    <cellStyle name="Normal 6 3 3 8" xfId="6884"/>
    <cellStyle name="Normal 6 3 3 8 2" xfId="37210"/>
    <cellStyle name="Normal 6 3 3 8 3" xfId="21986"/>
    <cellStyle name="Normal 6 3 3 9" xfId="32199"/>
    <cellStyle name="Normal 6 3 4" xfId="745"/>
    <cellStyle name="Normal 6 3 4 10" xfId="1909"/>
    <cellStyle name="Normal 6 3 4 2" xfId="2332"/>
    <cellStyle name="Normal 6 3 4 2 2" xfId="3171"/>
    <cellStyle name="Normal 6 3 4 2 2 2" xfId="4861"/>
    <cellStyle name="Normal 6 3 4 2 2 2 2" xfId="14934"/>
    <cellStyle name="Normal 6 3 4 2 2 2 2 2" xfId="45256"/>
    <cellStyle name="Normal 6 3 4 2 2 2 2 3" xfId="30032"/>
    <cellStyle name="Normal 6 3 4 2 2 2 3" xfId="9914"/>
    <cellStyle name="Normal 6 3 4 2 2 2 3 2" xfId="40239"/>
    <cellStyle name="Normal 6 3 4 2 2 2 3 3" xfId="25015"/>
    <cellStyle name="Normal 6 3 4 2 2 2 4" xfId="35226"/>
    <cellStyle name="Normal 6 3 4 2 2 2 5" xfId="20002"/>
    <cellStyle name="Normal 6 3 4 2 2 3" xfId="6553"/>
    <cellStyle name="Normal 6 3 4 2 2 3 2" xfId="16605"/>
    <cellStyle name="Normal 6 3 4 2 2 3 2 2" xfId="46927"/>
    <cellStyle name="Normal 6 3 4 2 2 3 2 3" xfId="31703"/>
    <cellStyle name="Normal 6 3 4 2 2 3 3" xfId="11585"/>
    <cellStyle name="Normal 6 3 4 2 2 3 3 2" xfId="41910"/>
    <cellStyle name="Normal 6 3 4 2 2 3 3 3" xfId="26686"/>
    <cellStyle name="Normal 6 3 4 2 2 3 4" xfId="36897"/>
    <cellStyle name="Normal 6 3 4 2 2 3 5" xfId="21673"/>
    <cellStyle name="Normal 6 3 4 2 2 4" xfId="13263"/>
    <cellStyle name="Normal 6 3 4 2 2 4 2" xfId="43585"/>
    <cellStyle name="Normal 6 3 4 2 2 4 3" xfId="28361"/>
    <cellStyle name="Normal 6 3 4 2 2 5" xfId="8242"/>
    <cellStyle name="Normal 6 3 4 2 2 5 2" xfId="38568"/>
    <cellStyle name="Normal 6 3 4 2 2 5 3" xfId="23344"/>
    <cellStyle name="Normal 6 3 4 2 2 6" xfId="33556"/>
    <cellStyle name="Normal 6 3 4 2 2 7" xfId="18331"/>
    <cellStyle name="Normal 6 3 4 2 3" xfId="4024"/>
    <cellStyle name="Normal 6 3 4 2 3 2" xfId="14098"/>
    <cellStyle name="Normal 6 3 4 2 3 2 2" xfId="44420"/>
    <cellStyle name="Normal 6 3 4 2 3 2 3" xfId="29196"/>
    <cellStyle name="Normal 6 3 4 2 3 3" xfId="9078"/>
    <cellStyle name="Normal 6 3 4 2 3 3 2" xfId="39403"/>
    <cellStyle name="Normal 6 3 4 2 3 3 3" xfId="24179"/>
    <cellStyle name="Normal 6 3 4 2 3 4" xfId="34390"/>
    <cellStyle name="Normal 6 3 4 2 3 5" xfId="19166"/>
    <cellStyle name="Normal 6 3 4 2 4" xfId="5717"/>
    <cellStyle name="Normal 6 3 4 2 4 2" xfId="15769"/>
    <cellStyle name="Normal 6 3 4 2 4 2 2" xfId="46091"/>
    <cellStyle name="Normal 6 3 4 2 4 2 3" xfId="30867"/>
    <cellStyle name="Normal 6 3 4 2 4 3" xfId="10749"/>
    <cellStyle name="Normal 6 3 4 2 4 3 2" xfId="41074"/>
    <cellStyle name="Normal 6 3 4 2 4 3 3" xfId="25850"/>
    <cellStyle name="Normal 6 3 4 2 4 4" xfId="36061"/>
    <cellStyle name="Normal 6 3 4 2 4 5" xfId="20837"/>
    <cellStyle name="Normal 6 3 4 2 5" xfId="12427"/>
    <cellStyle name="Normal 6 3 4 2 5 2" xfId="42749"/>
    <cellStyle name="Normal 6 3 4 2 5 3" xfId="27525"/>
    <cellStyle name="Normal 6 3 4 2 6" xfId="7406"/>
    <cellStyle name="Normal 6 3 4 2 6 2" xfId="37732"/>
    <cellStyle name="Normal 6 3 4 2 6 3" xfId="22508"/>
    <cellStyle name="Normal 6 3 4 2 7" xfId="32720"/>
    <cellStyle name="Normal 6 3 4 2 8" xfId="17495"/>
    <cellStyle name="Normal 6 3 4 3" xfId="2753"/>
    <cellStyle name="Normal 6 3 4 3 2" xfId="4443"/>
    <cellStyle name="Normal 6 3 4 3 2 2" xfId="14516"/>
    <cellStyle name="Normal 6 3 4 3 2 2 2" xfId="44838"/>
    <cellStyle name="Normal 6 3 4 3 2 2 3" xfId="29614"/>
    <cellStyle name="Normal 6 3 4 3 2 3" xfId="9496"/>
    <cellStyle name="Normal 6 3 4 3 2 3 2" xfId="39821"/>
    <cellStyle name="Normal 6 3 4 3 2 3 3" xfId="24597"/>
    <cellStyle name="Normal 6 3 4 3 2 4" xfId="34808"/>
    <cellStyle name="Normal 6 3 4 3 2 5" xfId="19584"/>
    <cellStyle name="Normal 6 3 4 3 3" xfId="6135"/>
    <cellStyle name="Normal 6 3 4 3 3 2" xfId="16187"/>
    <cellStyle name="Normal 6 3 4 3 3 2 2" xfId="46509"/>
    <cellStyle name="Normal 6 3 4 3 3 2 3" xfId="31285"/>
    <cellStyle name="Normal 6 3 4 3 3 3" xfId="11167"/>
    <cellStyle name="Normal 6 3 4 3 3 3 2" xfId="41492"/>
    <cellStyle name="Normal 6 3 4 3 3 3 3" xfId="26268"/>
    <cellStyle name="Normal 6 3 4 3 3 4" xfId="36479"/>
    <cellStyle name="Normal 6 3 4 3 3 5" xfId="21255"/>
    <cellStyle name="Normal 6 3 4 3 4" xfId="12845"/>
    <cellStyle name="Normal 6 3 4 3 4 2" xfId="43167"/>
    <cellStyle name="Normal 6 3 4 3 4 3" xfId="27943"/>
    <cellStyle name="Normal 6 3 4 3 5" xfId="7824"/>
    <cellStyle name="Normal 6 3 4 3 5 2" xfId="38150"/>
    <cellStyle name="Normal 6 3 4 3 5 3" xfId="22926"/>
    <cellStyle name="Normal 6 3 4 3 6" xfId="33138"/>
    <cellStyle name="Normal 6 3 4 3 7" xfId="17913"/>
    <cellStyle name="Normal 6 3 4 4" xfId="3606"/>
    <cellStyle name="Normal 6 3 4 4 2" xfId="13680"/>
    <cellStyle name="Normal 6 3 4 4 2 2" xfId="44002"/>
    <cellStyle name="Normal 6 3 4 4 2 3" xfId="28778"/>
    <cellStyle name="Normal 6 3 4 4 3" xfId="8660"/>
    <cellStyle name="Normal 6 3 4 4 3 2" xfId="38985"/>
    <cellStyle name="Normal 6 3 4 4 3 3" xfId="23761"/>
    <cellStyle name="Normal 6 3 4 4 4" xfId="33972"/>
    <cellStyle name="Normal 6 3 4 4 5" xfId="18748"/>
    <cellStyle name="Normal 6 3 4 5" xfId="5299"/>
    <cellStyle name="Normal 6 3 4 5 2" xfId="15351"/>
    <cellStyle name="Normal 6 3 4 5 2 2" xfId="45673"/>
    <cellStyle name="Normal 6 3 4 5 2 3" xfId="30449"/>
    <cellStyle name="Normal 6 3 4 5 3" xfId="10331"/>
    <cellStyle name="Normal 6 3 4 5 3 2" xfId="40656"/>
    <cellStyle name="Normal 6 3 4 5 3 3" xfId="25432"/>
    <cellStyle name="Normal 6 3 4 5 4" xfId="35643"/>
    <cellStyle name="Normal 6 3 4 5 5" xfId="20419"/>
    <cellStyle name="Normal 6 3 4 6" xfId="12009"/>
    <cellStyle name="Normal 6 3 4 6 2" xfId="42331"/>
    <cellStyle name="Normal 6 3 4 6 3" xfId="27107"/>
    <cellStyle name="Normal 6 3 4 7" xfId="6988"/>
    <cellStyle name="Normal 6 3 4 7 2" xfId="37314"/>
    <cellStyle name="Normal 6 3 4 7 3" xfId="22090"/>
    <cellStyle name="Normal 6 3 4 8" xfId="32302"/>
    <cellStyle name="Normal 6 3 4 9" xfId="17077"/>
    <cellStyle name="Normal 6 3 5" xfId="2122"/>
    <cellStyle name="Normal 6 3 5 2" xfId="2963"/>
    <cellStyle name="Normal 6 3 5 2 2" xfId="4653"/>
    <cellStyle name="Normal 6 3 5 2 2 2" xfId="14726"/>
    <cellStyle name="Normal 6 3 5 2 2 2 2" xfId="45048"/>
    <cellStyle name="Normal 6 3 5 2 2 2 3" xfId="29824"/>
    <cellStyle name="Normal 6 3 5 2 2 3" xfId="9706"/>
    <cellStyle name="Normal 6 3 5 2 2 3 2" xfId="40031"/>
    <cellStyle name="Normal 6 3 5 2 2 3 3" xfId="24807"/>
    <cellStyle name="Normal 6 3 5 2 2 4" xfId="35018"/>
    <cellStyle name="Normal 6 3 5 2 2 5" xfId="19794"/>
    <cellStyle name="Normal 6 3 5 2 3" xfId="6345"/>
    <cellStyle name="Normal 6 3 5 2 3 2" xfId="16397"/>
    <cellStyle name="Normal 6 3 5 2 3 2 2" xfId="46719"/>
    <cellStyle name="Normal 6 3 5 2 3 2 3" xfId="31495"/>
    <cellStyle name="Normal 6 3 5 2 3 3" xfId="11377"/>
    <cellStyle name="Normal 6 3 5 2 3 3 2" xfId="41702"/>
    <cellStyle name="Normal 6 3 5 2 3 3 3" xfId="26478"/>
    <cellStyle name="Normal 6 3 5 2 3 4" xfId="36689"/>
    <cellStyle name="Normal 6 3 5 2 3 5" xfId="21465"/>
    <cellStyle name="Normal 6 3 5 2 4" xfId="13055"/>
    <cellStyle name="Normal 6 3 5 2 4 2" xfId="43377"/>
    <cellStyle name="Normal 6 3 5 2 4 3" xfId="28153"/>
    <cellStyle name="Normal 6 3 5 2 5" xfId="8034"/>
    <cellStyle name="Normal 6 3 5 2 5 2" xfId="38360"/>
    <cellStyle name="Normal 6 3 5 2 5 3" xfId="23136"/>
    <cellStyle name="Normal 6 3 5 2 6" xfId="33348"/>
    <cellStyle name="Normal 6 3 5 2 7" xfId="18123"/>
    <cellStyle name="Normal 6 3 5 3" xfId="3816"/>
    <cellStyle name="Normal 6 3 5 3 2" xfId="13890"/>
    <cellStyle name="Normal 6 3 5 3 2 2" xfId="44212"/>
    <cellStyle name="Normal 6 3 5 3 2 3" xfId="28988"/>
    <cellStyle name="Normal 6 3 5 3 3" xfId="8870"/>
    <cellStyle name="Normal 6 3 5 3 3 2" xfId="39195"/>
    <cellStyle name="Normal 6 3 5 3 3 3" xfId="23971"/>
    <cellStyle name="Normal 6 3 5 3 4" xfId="34182"/>
    <cellStyle name="Normal 6 3 5 3 5" xfId="18958"/>
    <cellStyle name="Normal 6 3 5 4" xfId="5509"/>
    <cellStyle name="Normal 6 3 5 4 2" xfId="15561"/>
    <cellStyle name="Normal 6 3 5 4 2 2" xfId="45883"/>
    <cellStyle name="Normal 6 3 5 4 2 3" xfId="30659"/>
    <cellStyle name="Normal 6 3 5 4 3" xfId="10541"/>
    <cellStyle name="Normal 6 3 5 4 3 2" xfId="40866"/>
    <cellStyle name="Normal 6 3 5 4 3 3" xfId="25642"/>
    <cellStyle name="Normal 6 3 5 4 4" xfId="35853"/>
    <cellStyle name="Normal 6 3 5 4 5" xfId="20629"/>
    <cellStyle name="Normal 6 3 5 5" xfId="12219"/>
    <cellStyle name="Normal 6 3 5 5 2" xfId="42541"/>
    <cellStyle name="Normal 6 3 5 5 3" xfId="27317"/>
    <cellStyle name="Normal 6 3 5 6" xfId="7198"/>
    <cellStyle name="Normal 6 3 5 6 2" xfId="37524"/>
    <cellStyle name="Normal 6 3 5 6 3" xfId="22300"/>
    <cellStyle name="Normal 6 3 5 7" xfId="32512"/>
    <cellStyle name="Normal 6 3 5 8" xfId="17287"/>
    <cellStyle name="Normal 6 3 6" xfId="2543"/>
    <cellStyle name="Normal 6 3 6 2" xfId="4235"/>
    <cellStyle name="Normal 6 3 6 2 2" xfId="14308"/>
    <cellStyle name="Normal 6 3 6 2 2 2" xfId="44630"/>
    <cellStyle name="Normal 6 3 6 2 2 3" xfId="29406"/>
    <cellStyle name="Normal 6 3 6 2 3" xfId="9288"/>
    <cellStyle name="Normal 6 3 6 2 3 2" xfId="39613"/>
    <cellStyle name="Normal 6 3 6 2 3 3" xfId="24389"/>
    <cellStyle name="Normal 6 3 6 2 4" xfId="34600"/>
    <cellStyle name="Normal 6 3 6 2 5" xfId="19376"/>
    <cellStyle name="Normal 6 3 6 3" xfId="5927"/>
    <cellStyle name="Normal 6 3 6 3 2" xfId="15979"/>
    <cellStyle name="Normal 6 3 6 3 2 2" xfId="46301"/>
    <cellStyle name="Normal 6 3 6 3 2 3" xfId="31077"/>
    <cellStyle name="Normal 6 3 6 3 3" xfId="10959"/>
    <cellStyle name="Normal 6 3 6 3 3 2" xfId="41284"/>
    <cellStyle name="Normal 6 3 6 3 3 3" xfId="26060"/>
    <cellStyle name="Normal 6 3 6 3 4" xfId="36271"/>
    <cellStyle name="Normal 6 3 6 3 5" xfId="21047"/>
    <cellStyle name="Normal 6 3 6 4" xfId="12637"/>
    <cellStyle name="Normal 6 3 6 4 2" xfId="42959"/>
    <cellStyle name="Normal 6 3 6 4 3" xfId="27735"/>
    <cellStyle name="Normal 6 3 6 5" xfId="7616"/>
    <cellStyle name="Normal 6 3 6 5 2" xfId="37942"/>
    <cellStyle name="Normal 6 3 6 5 3" xfId="22718"/>
    <cellStyle name="Normal 6 3 6 6" xfId="32930"/>
    <cellStyle name="Normal 6 3 6 7" xfId="17705"/>
    <cellStyle name="Normal 6 3 7" xfId="3394"/>
    <cellStyle name="Normal 6 3 7 2" xfId="13472"/>
    <cellStyle name="Normal 6 3 7 2 2" xfId="43794"/>
    <cellStyle name="Normal 6 3 7 2 3" xfId="28570"/>
    <cellStyle name="Normal 6 3 7 3" xfId="8452"/>
    <cellStyle name="Normal 6 3 7 3 2" xfId="38777"/>
    <cellStyle name="Normal 6 3 7 3 3" xfId="23553"/>
    <cellStyle name="Normal 6 3 7 4" xfId="33764"/>
    <cellStyle name="Normal 6 3 7 5" xfId="18540"/>
    <cellStyle name="Normal 6 3 8" xfId="5088"/>
    <cellStyle name="Normal 6 3 8 2" xfId="15143"/>
    <cellStyle name="Normal 6 3 8 2 2" xfId="45465"/>
    <cellStyle name="Normal 6 3 8 2 3" xfId="30241"/>
    <cellStyle name="Normal 6 3 8 3" xfId="10123"/>
    <cellStyle name="Normal 6 3 8 3 2" xfId="40448"/>
    <cellStyle name="Normal 6 3 8 3 3" xfId="25224"/>
    <cellStyle name="Normal 6 3 8 4" xfId="35435"/>
    <cellStyle name="Normal 6 3 8 5" xfId="20211"/>
    <cellStyle name="Normal 6 3 9" xfId="11799"/>
    <cellStyle name="Normal 6 3 9 2" xfId="42123"/>
    <cellStyle name="Normal 6 3 9 3" xfId="26899"/>
    <cellStyle name="Normal 6 4" xfId="708"/>
    <cellStyle name="Normal 6 4 2" xfId="729"/>
    <cellStyle name="Normal 6 4 2 2" xfId="32097"/>
    <cellStyle name="Normal 6 4 3" xfId="750"/>
    <cellStyle name="Normal 6 4 3 2" xfId="31926"/>
    <cellStyle name="Normal 6 4 4" xfId="1466"/>
    <cellStyle name="Normal 6 5" xfId="720"/>
    <cellStyle name="Normal 6 5 2" xfId="1467"/>
    <cellStyle name="Normal 6 6" xfId="741"/>
    <cellStyle name="Normal 6 6 2" xfId="1468"/>
    <cellStyle name="Normal 6 7" xfId="781"/>
    <cellStyle name="Normal 6 8" xfId="591"/>
    <cellStyle name="Normal 6 8 10" xfId="6743"/>
    <cellStyle name="Normal 6 8 10 2" xfId="37072"/>
    <cellStyle name="Normal 6 8 10 3" xfId="21848"/>
    <cellStyle name="Normal 6 8 11" xfId="32063"/>
    <cellStyle name="Normal 6 8 12" xfId="16833"/>
    <cellStyle name="Normal 6 8 13" xfId="1154"/>
    <cellStyle name="Normal 6 8 2" xfId="1707"/>
    <cellStyle name="Normal 6 8 2 10" xfId="32116"/>
    <cellStyle name="Normal 6 8 2 11" xfId="16887"/>
    <cellStyle name="Normal 6 8 2 2" xfId="1816"/>
    <cellStyle name="Normal 6 8 2 2 10" xfId="16991"/>
    <cellStyle name="Normal 6 8 2 2 2" xfId="2033"/>
    <cellStyle name="Normal 6 8 2 2 2 2" xfId="2454"/>
    <cellStyle name="Normal 6 8 2 2 2 2 2" xfId="3293"/>
    <cellStyle name="Normal 6 8 2 2 2 2 2 2" xfId="4983"/>
    <cellStyle name="Normal 6 8 2 2 2 2 2 2 2" xfId="15056"/>
    <cellStyle name="Normal 6 8 2 2 2 2 2 2 2 2" xfId="45378"/>
    <cellStyle name="Normal 6 8 2 2 2 2 2 2 2 3" xfId="30154"/>
    <cellStyle name="Normal 6 8 2 2 2 2 2 2 3" xfId="10036"/>
    <cellStyle name="Normal 6 8 2 2 2 2 2 2 3 2" xfId="40361"/>
    <cellStyle name="Normal 6 8 2 2 2 2 2 2 3 3" xfId="25137"/>
    <cellStyle name="Normal 6 8 2 2 2 2 2 2 4" xfId="35348"/>
    <cellStyle name="Normal 6 8 2 2 2 2 2 2 5" xfId="20124"/>
    <cellStyle name="Normal 6 8 2 2 2 2 2 3" xfId="6675"/>
    <cellStyle name="Normal 6 8 2 2 2 2 2 3 2" xfId="16727"/>
    <cellStyle name="Normal 6 8 2 2 2 2 2 3 2 2" xfId="47049"/>
    <cellStyle name="Normal 6 8 2 2 2 2 2 3 2 3" xfId="31825"/>
    <cellStyle name="Normal 6 8 2 2 2 2 2 3 3" xfId="11707"/>
    <cellStyle name="Normal 6 8 2 2 2 2 2 3 3 2" xfId="42032"/>
    <cellStyle name="Normal 6 8 2 2 2 2 2 3 3 3" xfId="26808"/>
    <cellStyle name="Normal 6 8 2 2 2 2 2 3 4" xfId="37019"/>
    <cellStyle name="Normal 6 8 2 2 2 2 2 3 5" xfId="21795"/>
    <cellStyle name="Normal 6 8 2 2 2 2 2 4" xfId="13385"/>
    <cellStyle name="Normal 6 8 2 2 2 2 2 4 2" xfId="43707"/>
    <cellStyle name="Normal 6 8 2 2 2 2 2 4 3" xfId="28483"/>
    <cellStyle name="Normal 6 8 2 2 2 2 2 5" xfId="8364"/>
    <cellStyle name="Normal 6 8 2 2 2 2 2 5 2" xfId="38690"/>
    <cellStyle name="Normal 6 8 2 2 2 2 2 5 3" xfId="23466"/>
    <cellStyle name="Normal 6 8 2 2 2 2 2 6" xfId="33678"/>
    <cellStyle name="Normal 6 8 2 2 2 2 2 7" xfId="18453"/>
    <cellStyle name="Normal 6 8 2 2 2 2 3" xfId="4146"/>
    <cellStyle name="Normal 6 8 2 2 2 2 3 2" xfId="14220"/>
    <cellStyle name="Normal 6 8 2 2 2 2 3 2 2" xfId="44542"/>
    <cellStyle name="Normal 6 8 2 2 2 2 3 2 3" xfId="29318"/>
    <cellStyle name="Normal 6 8 2 2 2 2 3 3" xfId="9200"/>
    <cellStyle name="Normal 6 8 2 2 2 2 3 3 2" xfId="39525"/>
    <cellStyle name="Normal 6 8 2 2 2 2 3 3 3" xfId="24301"/>
    <cellStyle name="Normal 6 8 2 2 2 2 3 4" xfId="34512"/>
    <cellStyle name="Normal 6 8 2 2 2 2 3 5" xfId="19288"/>
    <cellStyle name="Normal 6 8 2 2 2 2 4" xfId="5839"/>
    <cellStyle name="Normal 6 8 2 2 2 2 4 2" xfId="15891"/>
    <cellStyle name="Normal 6 8 2 2 2 2 4 2 2" xfId="46213"/>
    <cellStyle name="Normal 6 8 2 2 2 2 4 2 3" xfId="30989"/>
    <cellStyle name="Normal 6 8 2 2 2 2 4 3" xfId="10871"/>
    <cellStyle name="Normal 6 8 2 2 2 2 4 3 2" xfId="41196"/>
    <cellStyle name="Normal 6 8 2 2 2 2 4 3 3" xfId="25972"/>
    <cellStyle name="Normal 6 8 2 2 2 2 4 4" xfId="36183"/>
    <cellStyle name="Normal 6 8 2 2 2 2 4 5" xfId="20959"/>
    <cellStyle name="Normal 6 8 2 2 2 2 5" xfId="12549"/>
    <cellStyle name="Normal 6 8 2 2 2 2 5 2" xfId="42871"/>
    <cellStyle name="Normal 6 8 2 2 2 2 5 3" xfId="27647"/>
    <cellStyle name="Normal 6 8 2 2 2 2 6" xfId="7528"/>
    <cellStyle name="Normal 6 8 2 2 2 2 6 2" xfId="37854"/>
    <cellStyle name="Normal 6 8 2 2 2 2 6 3" xfId="22630"/>
    <cellStyle name="Normal 6 8 2 2 2 2 7" xfId="32842"/>
    <cellStyle name="Normal 6 8 2 2 2 2 8" xfId="17617"/>
    <cellStyle name="Normal 6 8 2 2 2 3" xfId="2875"/>
    <cellStyle name="Normal 6 8 2 2 2 3 2" xfId="4565"/>
    <cellStyle name="Normal 6 8 2 2 2 3 2 2" xfId="14638"/>
    <cellStyle name="Normal 6 8 2 2 2 3 2 2 2" xfId="44960"/>
    <cellStyle name="Normal 6 8 2 2 2 3 2 2 3" xfId="29736"/>
    <cellStyle name="Normal 6 8 2 2 2 3 2 3" xfId="9618"/>
    <cellStyle name="Normal 6 8 2 2 2 3 2 3 2" xfId="39943"/>
    <cellStyle name="Normal 6 8 2 2 2 3 2 3 3" xfId="24719"/>
    <cellStyle name="Normal 6 8 2 2 2 3 2 4" xfId="34930"/>
    <cellStyle name="Normal 6 8 2 2 2 3 2 5" xfId="19706"/>
    <cellStyle name="Normal 6 8 2 2 2 3 3" xfId="6257"/>
    <cellStyle name="Normal 6 8 2 2 2 3 3 2" xfId="16309"/>
    <cellStyle name="Normal 6 8 2 2 2 3 3 2 2" xfId="46631"/>
    <cellStyle name="Normal 6 8 2 2 2 3 3 2 3" xfId="31407"/>
    <cellStyle name="Normal 6 8 2 2 2 3 3 3" xfId="11289"/>
    <cellStyle name="Normal 6 8 2 2 2 3 3 3 2" xfId="41614"/>
    <cellStyle name="Normal 6 8 2 2 2 3 3 3 3" xfId="26390"/>
    <cellStyle name="Normal 6 8 2 2 2 3 3 4" xfId="36601"/>
    <cellStyle name="Normal 6 8 2 2 2 3 3 5" xfId="21377"/>
    <cellStyle name="Normal 6 8 2 2 2 3 4" xfId="12967"/>
    <cellStyle name="Normal 6 8 2 2 2 3 4 2" xfId="43289"/>
    <cellStyle name="Normal 6 8 2 2 2 3 4 3" xfId="28065"/>
    <cellStyle name="Normal 6 8 2 2 2 3 5" xfId="7946"/>
    <cellStyle name="Normal 6 8 2 2 2 3 5 2" xfId="38272"/>
    <cellStyle name="Normal 6 8 2 2 2 3 5 3" xfId="23048"/>
    <cellStyle name="Normal 6 8 2 2 2 3 6" xfId="33260"/>
    <cellStyle name="Normal 6 8 2 2 2 3 7" xfId="18035"/>
    <cellStyle name="Normal 6 8 2 2 2 4" xfId="3728"/>
    <cellStyle name="Normal 6 8 2 2 2 4 2" xfId="13802"/>
    <cellStyle name="Normal 6 8 2 2 2 4 2 2" xfId="44124"/>
    <cellStyle name="Normal 6 8 2 2 2 4 2 3" xfId="28900"/>
    <cellStyle name="Normal 6 8 2 2 2 4 3" xfId="8782"/>
    <cellStyle name="Normal 6 8 2 2 2 4 3 2" xfId="39107"/>
    <cellStyle name="Normal 6 8 2 2 2 4 3 3" xfId="23883"/>
    <cellStyle name="Normal 6 8 2 2 2 4 4" xfId="34094"/>
    <cellStyle name="Normal 6 8 2 2 2 4 5" xfId="18870"/>
    <cellStyle name="Normal 6 8 2 2 2 5" xfId="5421"/>
    <cellStyle name="Normal 6 8 2 2 2 5 2" xfId="15473"/>
    <cellStyle name="Normal 6 8 2 2 2 5 2 2" xfId="45795"/>
    <cellStyle name="Normal 6 8 2 2 2 5 2 3" xfId="30571"/>
    <cellStyle name="Normal 6 8 2 2 2 5 3" xfId="10453"/>
    <cellStyle name="Normal 6 8 2 2 2 5 3 2" xfId="40778"/>
    <cellStyle name="Normal 6 8 2 2 2 5 3 3" xfId="25554"/>
    <cellStyle name="Normal 6 8 2 2 2 5 4" xfId="35765"/>
    <cellStyle name="Normal 6 8 2 2 2 5 5" xfId="20541"/>
    <cellStyle name="Normal 6 8 2 2 2 6" xfId="12131"/>
    <cellStyle name="Normal 6 8 2 2 2 6 2" xfId="42453"/>
    <cellStyle name="Normal 6 8 2 2 2 6 3" xfId="27229"/>
    <cellStyle name="Normal 6 8 2 2 2 7" xfId="7110"/>
    <cellStyle name="Normal 6 8 2 2 2 7 2" xfId="37436"/>
    <cellStyle name="Normal 6 8 2 2 2 7 3" xfId="22212"/>
    <cellStyle name="Normal 6 8 2 2 2 8" xfId="32424"/>
    <cellStyle name="Normal 6 8 2 2 2 9" xfId="17199"/>
    <cellStyle name="Normal 6 8 2 2 3" xfId="2246"/>
    <cellStyle name="Normal 6 8 2 2 3 2" xfId="3085"/>
    <cellStyle name="Normal 6 8 2 2 3 2 2" xfId="4775"/>
    <cellStyle name="Normal 6 8 2 2 3 2 2 2" xfId="14848"/>
    <cellStyle name="Normal 6 8 2 2 3 2 2 2 2" xfId="45170"/>
    <cellStyle name="Normal 6 8 2 2 3 2 2 2 3" xfId="29946"/>
    <cellStyle name="Normal 6 8 2 2 3 2 2 3" xfId="9828"/>
    <cellStyle name="Normal 6 8 2 2 3 2 2 3 2" xfId="40153"/>
    <cellStyle name="Normal 6 8 2 2 3 2 2 3 3" xfId="24929"/>
    <cellStyle name="Normal 6 8 2 2 3 2 2 4" xfId="35140"/>
    <cellStyle name="Normal 6 8 2 2 3 2 2 5" xfId="19916"/>
    <cellStyle name="Normal 6 8 2 2 3 2 3" xfId="6467"/>
    <cellStyle name="Normal 6 8 2 2 3 2 3 2" xfId="16519"/>
    <cellStyle name="Normal 6 8 2 2 3 2 3 2 2" xfId="46841"/>
    <cellStyle name="Normal 6 8 2 2 3 2 3 2 3" xfId="31617"/>
    <cellStyle name="Normal 6 8 2 2 3 2 3 3" xfId="11499"/>
    <cellStyle name="Normal 6 8 2 2 3 2 3 3 2" xfId="41824"/>
    <cellStyle name="Normal 6 8 2 2 3 2 3 3 3" xfId="26600"/>
    <cellStyle name="Normal 6 8 2 2 3 2 3 4" xfId="36811"/>
    <cellStyle name="Normal 6 8 2 2 3 2 3 5" xfId="21587"/>
    <cellStyle name="Normal 6 8 2 2 3 2 4" xfId="13177"/>
    <cellStyle name="Normal 6 8 2 2 3 2 4 2" xfId="43499"/>
    <cellStyle name="Normal 6 8 2 2 3 2 4 3" xfId="28275"/>
    <cellStyle name="Normal 6 8 2 2 3 2 5" xfId="8156"/>
    <cellStyle name="Normal 6 8 2 2 3 2 5 2" xfId="38482"/>
    <cellStyle name="Normal 6 8 2 2 3 2 5 3" xfId="23258"/>
    <cellStyle name="Normal 6 8 2 2 3 2 6" xfId="33470"/>
    <cellStyle name="Normal 6 8 2 2 3 2 7" xfId="18245"/>
    <cellStyle name="Normal 6 8 2 2 3 3" xfId="3938"/>
    <cellStyle name="Normal 6 8 2 2 3 3 2" xfId="14012"/>
    <cellStyle name="Normal 6 8 2 2 3 3 2 2" xfId="44334"/>
    <cellStyle name="Normal 6 8 2 2 3 3 2 3" xfId="29110"/>
    <cellStyle name="Normal 6 8 2 2 3 3 3" xfId="8992"/>
    <cellStyle name="Normal 6 8 2 2 3 3 3 2" xfId="39317"/>
    <cellStyle name="Normal 6 8 2 2 3 3 3 3" xfId="24093"/>
    <cellStyle name="Normal 6 8 2 2 3 3 4" xfId="34304"/>
    <cellStyle name="Normal 6 8 2 2 3 3 5" xfId="19080"/>
    <cellStyle name="Normal 6 8 2 2 3 4" xfId="5631"/>
    <cellStyle name="Normal 6 8 2 2 3 4 2" xfId="15683"/>
    <cellStyle name="Normal 6 8 2 2 3 4 2 2" xfId="46005"/>
    <cellStyle name="Normal 6 8 2 2 3 4 2 3" xfId="30781"/>
    <cellStyle name="Normal 6 8 2 2 3 4 3" xfId="10663"/>
    <cellStyle name="Normal 6 8 2 2 3 4 3 2" xfId="40988"/>
    <cellStyle name="Normal 6 8 2 2 3 4 3 3" xfId="25764"/>
    <cellStyle name="Normal 6 8 2 2 3 4 4" xfId="35975"/>
    <cellStyle name="Normal 6 8 2 2 3 4 5" xfId="20751"/>
    <cellStyle name="Normal 6 8 2 2 3 5" xfId="12341"/>
    <cellStyle name="Normal 6 8 2 2 3 5 2" xfId="42663"/>
    <cellStyle name="Normal 6 8 2 2 3 5 3" xfId="27439"/>
    <cellStyle name="Normal 6 8 2 2 3 6" xfId="7320"/>
    <cellStyle name="Normal 6 8 2 2 3 6 2" xfId="37646"/>
    <cellStyle name="Normal 6 8 2 2 3 6 3" xfId="22422"/>
    <cellStyle name="Normal 6 8 2 2 3 7" xfId="32634"/>
    <cellStyle name="Normal 6 8 2 2 3 8" xfId="17409"/>
    <cellStyle name="Normal 6 8 2 2 4" xfId="2667"/>
    <cellStyle name="Normal 6 8 2 2 4 2" xfId="4357"/>
    <cellStyle name="Normal 6 8 2 2 4 2 2" xfId="14430"/>
    <cellStyle name="Normal 6 8 2 2 4 2 2 2" xfId="44752"/>
    <cellStyle name="Normal 6 8 2 2 4 2 2 3" xfId="29528"/>
    <cellStyle name="Normal 6 8 2 2 4 2 3" xfId="9410"/>
    <cellStyle name="Normal 6 8 2 2 4 2 3 2" xfId="39735"/>
    <cellStyle name="Normal 6 8 2 2 4 2 3 3" xfId="24511"/>
    <cellStyle name="Normal 6 8 2 2 4 2 4" xfId="34722"/>
    <cellStyle name="Normal 6 8 2 2 4 2 5" xfId="19498"/>
    <cellStyle name="Normal 6 8 2 2 4 3" xfId="6049"/>
    <cellStyle name="Normal 6 8 2 2 4 3 2" xfId="16101"/>
    <cellStyle name="Normal 6 8 2 2 4 3 2 2" xfId="46423"/>
    <cellStyle name="Normal 6 8 2 2 4 3 2 3" xfId="31199"/>
    <cellStyle name="Normal 6 8 2 2 4 3 3" xfId="11081"/>
    <cellStyle name="Normal 6 8 2 2 4 3 3 2" xfId="41406"/>
    <cellStyle name="Normal 6 8 2 2 4 3 3 3" xfId="26182"/>
    <cellStyle name="Normal 6 8 2 2 4 3 4" xfId="36393"/>
    <cellStyle name="Normal 6 8 2 2 4 3 5" xfId="21169"/>
    <cellStyle name="Normal 6 8 2 2 4 4" xfId="12759"/>
    <cellStyle name="Normal 6 8 2 2 4 4 2" xfId="43081"/>
    <cellStyle name="Normal 6 8 2 2 4 4 3" xfId="27857"/>
    <cellStyle name="Normal 6 8 2 2 4 5" xfId="7738"/>
    <cellStyle name="Normal 6 8 2 2 4 5 2" xfId="38064"/>
    <cellStyle name="Normal 6 8 2 2 4 5 3" xfId="22840"/>
    <cellStyle name="Normal 6 8 2 2 4 6" xfId="33052"/>
    <cellStyle name="Normal 6 8 2 2 4 7" xfId="17827"/>
    <cellStyle name="Normal 6 8 2 2 5" xfId="3520"/>
    <cellStyle name="Normal 6 8 2 2 5 2" xfId="13594"/>
    <cellStyle name="Normal 6 8 2 2 5 2 2" xfId="43916"/>
    <cellStyle name="Normal 6 8 2 2 5 2 3" xfId="28692"/>
    <cellStyle name="Normal 6 8 2 2 5 3" xfId="8574"/>
    <cellStyle name="Normal 6 8 2 2 5 3 2" xfId="38899"/>
    <cellStyle name="Normal 6 8 2 2 5 3 3" xfId="23675"/>
    <cellStyle name="Normal 6 8 2 2 5 4" xfId="33886"/>
    <cellStyle name="Normal 6 8 2 2 5 5" xfId="18662"/>
    <cellStyle name="Normal 6 8 2 2 6" xfId="5213"/>
    <cellStyle name="Normal 6 8 2 2 6 2" xfId="15265"/>
    <cellStyle name="Normal 6 8 2 2 6 2 2" xfId="45587"/>
    <cellStyle name="Normal 6 8 2 2 6 2 3" xfId="30363"/>
    <cellStyle name="Normal 6 8 2 2 6 3" xfId="10245"/>
    <cellStyle name="Normal 6 8 2 2 6 3 2" xfId="40570"/>
    <cellStyle name="Normal 6 8 2 2 6 3 3" xfId="25346"/>
    <cellStyle name="Normal 6 8 2 2 6 4" xfId="35557"/>
    <cellStyle name="Normal 6 8 2 2 6 5" xfId="20333"/>
    <cellStyle name="Normal 6 8 2 2 7" xfId="11923"/>
    <cellStyle name="Normal 6 8 2 2 7 2" xfId="42245"/>
    <cellStyle name="Normal 6 8 2 2 7 3" xfId="27021"/>
    <cellStyle name="Normal 6 8 2 2 8" xfId="6902"/>
    <cellStyle name="Normal 6 8 2 2 8 2" xfId="37228"/>
    <cellStyle name="Normal 6 8 2 2 8 3" xfId="22004"/>
    <cellStyle name="Normal 6 8 2 2 9" xfId="32217"/>
    <cellStyle name="Normal 6 8 2 3" xfId="1929"/>
    <cellStyle name="Normal 6 8 2 3 2" xfId="2350"/>
    <cellStyle name="Normal 6 8 2 3 2 2" xfId="3189"/>
    <cellStyle name="Normal 6 8 2 3 2 2 2" xfId="4879"/>
    <cellStyle name="Normal 6 8 2 3 2 2 2 2" xfId="14952"/>
    <cellStyle name="Normal 6 8 2 3 2 2 2 2 2" xfId="45274"/>
    <cellStyle name="Normal 6 8 2 3 2 2 2 2 3" xfId="30050"/>
    <cellStyle name="Normal 6 8 2 3 2 2 2 3" xfId="9932"/>
    <cellStyle name="Normal 6 8 2 3 2 2 2 3 2" xfId="40257"/>
    <cellStyle name="Normal 6 8 2 3 2 2 2 3 3" xfId="25033"/>
    <cellStyle name="Normal 6 8 2 3 2 2 2 4" xfId="35244"/>
    <cellStyle name="Normal 6 8 2 3 2 2 2 5" xfId="20020"/>
    <cellStyle name="Normal 6 8 2 3 2 2 3" xfId="6571"/>
    <cellStyle name="Normal 6 8 2 3 2 2 3 2" xfId="16623"/>
    <cellStyle name="Normal 6 8 2 3 2 2 3 2 2" xfId="46945"/>
    <cellStyle name="Normal 6 8 2 3 2 2 3 2 3" xfId="31721"/>
    <cellStyle name="Normal 6 8 2 3 2 2 3 3" xfId="11603"/>
    <cellStyle name="Normal 6 8 2 3 2 2 3 3 2" xfId="41928"/>
    <cellStyle name="Normal 6 8 2 3 2 2 3 3 3" xfId="26704"/>
    <cellStyle name="Normal 6 8 2 3 2 2 3 4" xfId="36915"/>
    <cellStyle name="Normal 6 8 2 3 2 2 3 5" xfId="21691"/>
    <cellStyle name="Normal 6 8 2 3 2 2 4" xfId="13281"/>
    <cellStyle name="Normal 6 8 2 3 2 2 4 2" xfId="43603"/>
    <cellStyle name="Normal 6 8 2 3 2 2 4 3" xfId="28379"/>
    <cellStyle name="Normal 6 8 2 3 2 2 5" xfId="8260"/>
    <cellStyle name="Normal 6 8 2 3 2 2 5 2" xfId="38586"/>
    <cellStyle name="Normal 6 8 2 3 2 2 5 3" xfId="23362"/>
    <cellStyle name="Normal 6 8 2 3 2 2 6" xfId="33574"/>
    <cellStyle name="Normal 6 8 2 3 2 2 7" xfId="18349"/>
    <cellStyle name="Normal 6 8 2 3 2 3" xfId="4042"/>
    <cellStyle name="Normal 6 8 2 3 2 3 2" xfId="14116"/>
    <cellStyle name="Normal 6 8 2 3 2 3 2 2" xfId="44438"/>
    <cellStyle name="Normal 6 8 2 3 2 3 2 3" xfId="29214"/>
    <cellStyle name="Normal 6 8 2 3 2 3 3" xfId="9096"/>
    <cellStyle name="Normal 6 8 2 3 2 3 3 2" xfId="39421"/>
    <cellStyle name="Normal 6 8 2 3 2 3 3 3" xfId="24197"/>
    <cellStyle name="Normal 6 8 2 3 2 3 4" xfId="34408"/>
    <cellStyle name="Normal 6 8 2 3 2 3 5" xfId="19184"/>
    <cellStyle name="Normal 6 8 2 3 2 4" xfId="5735"/>
    <cellStyle name="Normal 6 8 2 3 2 4 2" xfId="15787"/>
    <cellStyle name="Normal 6 8 2 3 2 4 2 2" xfId="46109"/>
    <cellStyle name="Normal 6 8 2 3 2 4 2 3" xfId="30885"/>
    <cellStyle name="Normal 6 8 2 3 2 4 3" xfId="10767"/>
    <cellStyle name="Normal 6 8 2 3 2 4 3 2" xfId="41092"/>
    <cellStyle name="Normal 6 8 2 3 2 4 3 3" xfId="25868"/>
    <cellStyle name="Normal 6 8 2 3 2 4 4" xfId="36079"/>
    <cellStyle name="Normal 6 8 2 3 2 4 5" xfId="20855"/>
    <cellStyle name="Normal 6 8 2 3 2 5" xfId="12445"/>
    <cellStyle name="Normal 6 8 2 3 2 5 2" xfId="42767"/>
    <cellStyle name="Normal 6 8 2 3 2 5 3" xfId="27543"/>
    <cellStyle name="Normal 6 8 2 3 2 6" xfId="7424"/>
    <cellStyle name="Normal 6 8 2 3 2 6 2" xfId="37750"/>
    <cellStyle name="Normal 6 8 2 3 2 6 3" xfId="22526"/>
    <cellStyle name="Normal 6 8 2 3 2 7" xfId="32738"/>
    <cellStyle name="Normal 6 8 2 3 2 8" xfId="17513"/>
    <cellStyle name="Normal 6 8 2 3 3" xfId="2771"/>
    <cellStyle name="Normal 6 8 2 3 3 2" xfId="4461"/>
    <cellStyle name="Normal 6 8 2 3 3 2 2" xfId="14534"/>
    <cellStyle name="Normal 6 8 2 3 3 2 2 2" xfId="44856"/>
    <cellStyle name="Normal 6 8 2 3 3 2 2 3" xfId="29632"/>
    <cellStyle name="Normal 6 8 2 3 3 2 3" xfId="9514"/>
    <cellStyle name="Normal 6 8 2 3 3 2 3 2" xfId="39839"/>
    <cellStyle name="Normal 6 8 2 3 3 2 3 3" xfId="24615"/>
    <cellStyle name="Normal 6 8 2 3 3 2 4" xfId="34826"/>
    <cellStyle name="Normal 6 8 2 3 3 2 5" xfId="19602"/>
    <cellStyle name="Normal 6 8 2 3 3 3" xfId="6153"/>
    <cellStyle name="Normal 6 8 2 3 3 3 2" xfId="16205"/>
    <cellStyle name="Normal 6 8 2 3 3 3 2 2" xfId="46527"/>
    <cellStyle name="Normal 6 8 2 3 3 3 2 3" xfId="31303"/>
    <cellStyle name="Normal 6 8 2 3 3 3 3" xfId="11185"/>
    <cellStyle name="Normal 6 8 2 3 3 3 3 2" xfId="41510"/>
    <cellStyle name="Normal 6 8 2 3 3 3 3 3" xfId="26286"/>
    <cellStyle name="Normal 6 8 2 3 3 3 4" xfId="36497"/>
    <cellStyle name="Normal 6 8 2 3 3 3 5" xfId="21273"/>
    <cellStyle name="Normal 6 8 2 3 3 4" xfId="12863"/>
    <cellStyle name="Normal 6 8 2 3 3 4 2" xfId="43185"/>
    <cellStyle name="Normal 6 8 2 3 3 4 3" xfId="27961"/>
    <cellStyle name="Normal 6 8 2 3 3 5" xfId="7842"/>
    <cellStyle name="Normal 6 8 2 3 3 5 2" xfId="38168"/>
    <cellStyle name="Normal 6 8 2 3 3 5 3" xfId="22944"/>
    <cellStyle name="Normal 6 8 2 3 3 6" xfId="33156"/>
    <cellStyle name="Normal 6 8 2 3 3 7" xfId="17931"/>
    <cellStyle name="Normal 6 8 2 3 4" xfId="3624"/>
    <cellStyle name="Normal 6 8 2 3 4 2" xfId="13698"/>
    <cellStyle name="Normal 6 8 2 3 4 2 2" xfId="44020"/>
    <cellStyle name="Normal 6 8 2 3 4 2 3" xfId="28796"/>
    <cellStyle name="Normal 6 8 2 3 4 3" xfId="8678"/>
    <cellStyle name="Normal 6 8 2 3 4 3 2" xfId="39003"/>
    <cellStyle name="Normal 6 8 2 3 4 3 3" xfId="23779"/>
    <cellStyle name="Normal 6 8 2 3 4 4" xfId="33990"/>
    <cellStyle name="Normal 6 8 2 3 4 5" xfId="18766"/>
    <cellStyle name="Normal 6 8 2 3 5" xfId="5317"/>
    <cellStyle name="Normal 6 8 2 3 5 2" xfId="15369"/>
    <cellStyle name="Normal 6 8 2 3 5 2 2" xfId="45691"/>
    <cellStyle name="Normal 6 8 2 3 5 2 3" xfId="30467"/>
    <cellStyle name="Normal 6 8 2 3 5 3" xfId="10349"/>
    <cellStyle name="Normal 6 8 2 3 5 3 2" xfId="40674"/>
    <cellStyle name="Normal 6 8 2 3 5 3 3" xfId="25450"/>
    <cellStyle name="Normal 6 8 2 3 5 4" xfId="35661"/>
    <cellStyle name="Normal 6 8 2 3 5 5" xfId="20437"/>
    <cellStyle name="Normal 6 8 2 3 6" xfId="12027"/>
    <cellStyle name="Normal 6 8 2 3 6 2" xfId="42349"/>
    <cellStyle name="Normal 6 8 2 3 6 3" xfId="27125"/>
    <cellStyle name="Normal 6 8 2 3 7" xfId="7006"/>
    <cellStyle name="Normal 6 8 2 3 7 2" xfId="37332"/>
    <cellStyle name="Normal 6 8 2 3 7 3" xfId="22108"/>
    <cellStyle name="Normal 6 8 2 3 8" xfId="32320"/>
    <cellStyle name="Normal 6 8 2 3 9" xfId="17095"/>
    <cellStyle name="Normal 6 8 2 4" xfId="2142"/>
    <cellStyle name="Normal 6 8 2 4 2" xfId="2981"/>
    <cellStyle name="Normal 6 8 2 4 2 2" xfId="4671"/>
    <cellStyle name="Normal 6 8 2 4 2 2 2" xfId="14744"/>
    <cellStyle name="Normal 6 8 2 4 2 2 2 2" xfId="45066"/>
    <cellStyle name="Normal 6 8 2 4 2 2 2 3" xfId="29842"/>
    <cellStyle name="Normal 6 8 2 4 2 2 3" xfId="9724"/>
    <cellStyle name="Normal 6 8 2 4 2 2 3 2" xfId="40049"/>
    <cellStyle name="Normal 6 8 2 4 2 2 3 3" xfId="24825"/>
    <cellStyle name="Normal 6 8 2 4 2 2 4" xfId="35036"/>
    <cellStyle name="Normal 6 8 2 4 2 2 5" xfId="19812"/>
    <cellStyle name="Normal 6 8 2 4 2 3" xfId="6363"/>
    <cellStyle name="Normal 6 8 2 4 2 3 2" xfId="16415"/>
    <cellStyle name="Normal 6 8 2 4 2 3 2 2" xfId="46737"/>
    <cellStyle name="Normal 6 8 2 4 2 3 2 3" xfId="31513"/>
    <cellStyle name="Normal 6 8 2 4 2 3 3" xfId="11395"/>
    <cellStyle name="Normal 6 8 2 4 2 3 3 2" xfId="41720"/>
    <cellStyle name="Normal 6 8 2 4 2 3 3 3" xfId="26496"/>
    <cellStyle name="Normal 6 8 2 4 2 3 4" xfId="36707"/>
    <cellStyle name="Normal 6 8 2 4 2 3 5" xfId="21483"/>
    <cellStyle name="Normal 6 8 2 4 2 4" xfId="13073"/>
    <cellStyle name="Normal 6 8 2 4 2 4 2" xfId="43395"/>
    <cellStyle name="Normal 6 8 2 4 2 4 3" xfId="28171"/>
    <cellStyle name="Normal 6 8 2 4 2 5" xfId="8052"/>
    <cellStyle name="Normal 6 8 2 4 2 5 2" xfId="38378"/>
    <cellStyle name="Normal 6 8 2 4 2 5 3" xfId="23154"/>
    <cellStyle name="Normal 6 8 2 4 2 6" xfId="33366"/>
    <cellStyle name="Normal 6 8 2 4 2 7" xfId="18141"/>
    <cellStyle name="Normal 6 8 2 4 3" xfId="3834"/>
    <cellStyle name="Normal 6 8 2 4 3 2" xfId="13908"/>
    <cellStyle name="Normal 6 8 2 4 3 2 2" xfId="44230"/>
    <cellStyle name="Normal 6 8 2 4 3 2 3" xfId="29006"/>
    <cellStyle name="Normal 6 8 2 4 3 3" xfId="8888"/>
    <cellStyle name="Normal 6 8 2 4 3 3 2" xfId="39213"/>
    <cellStyle name="Normal 6 8 2 4 3 3 3" xfId="23989"/>
    <cellStyle name="Normal 6 8 2 4 3 4" xfId="34200"/>
    <cellStyle name="Normal 6 8 2 4 3 5" xfId="18976"/>
    <cellStyle name="Normal 6 8 2 4 4" xfId="5527"/>
    <cellStyle name="Normal 6 8 2 4 4 2" xfId="15579"/>
    <cellStyle name="Normal 6 8 2 4 4 2 2" xfId="45901"/>
    <cellStyle name="Normal 6 8 2 4 4 2 3" xfId="30677"/>
    <cellStyle name="Normal 6 8 2 4 4 3" xfId="10559"/>
    <cellStyle name="Normal 6 8 2 4 4 3 2" xfId="40884"/>
    <cellStyle name="Normal 6 8 2 4 4 3 3" xfId="25660"/>
    <cellStyle name="Normal 6 8 2 4 4 4" xfId="35871"/>
    <cellStyle name="Normal 6 8 2 4 4 5" xfId="20647"/>
    <cellStyle name="Normal 6 8 2 4 5" xfId="12237"/>
    <cellStyle name="Normal 6 8 2 4 5 2" xfId="42559"/>
    <cellStyle name="Normal 6 8 2 4 5 3" xfId="27335"/>
    <cellStyle name="Normal 6 8 2 4 6" xfId="7216"/>
    <cellStyle name="Normal 6 8 2 4 6 2" xfId="37542"/>
    <cellStyle name="Normal 6 8 2 4 6 3" xfId="22318"/>
    <cellStyle name="Normal 6 8 2 4 7" xfId="32530"/>
    <cellStyle name="Normal 6 8 2 4 8" xfId="17305"/>
    <cellStyle name="Normal 6 8 2 5" xfId="2563"/>
    <cellStyle name="Normal 6 8 2 5 2" xfId="4253"/>
    <cellStyle name="Normal 6 8 2 5 2 2" xfId="14326"/>
    <cellStyle name="Normal 6 8 2 5 2 2 2" xfId="44648"/>
    <cellStyle name="Normal 6 8 2 5 2 2 3" xfId="29424"/>
    <cellStyle name="Normal 6 8 2 5 2 3" xfId="9306"/>
    <cellStyle name="Normal 6 8 2 5 2 3 2" xfId="39631"/>
    <cellStyle name="Normal 6 8 2 5 2 3 3" xfId="24407"/>
    <cellStyle name="Normal 6 8 2 5 2 4" xfId="34618"/>
    <cellStyle name="Normal 6 8 2 5 2 5" xfId="19394"/>
    <cellStyle name="Normal 6 8 2 5 3" xfId="5945"/>
    <cellStyle name="Normal 6 8 2 5 3 2" xfId="15997"/>
    <cellStyle name="Normal 6 8 2 5 3 2 2" xfId="46319"/>
    <cellStyle name="Normal 6 8 2 5 3 2 3" xfId="31095"/>
    <cellStyle name="Normal 6 8 2 5 3 3" xfId="10977"/>
    <cellStyle name="Normal 6 8 2 5 3 3 2" xfId="41302"/>
    <cellStyle name="Normal 6 8 2 5 3 3 3" xfId="26078"/>
    <cellStyle name="Normal 6 8 2 5 3 4" xfId="36289"/>
    <cellStyle name="Normal 6 8 2 5 3 5" xfId="21065"/>
    <cellStyle name="Normal 6 8 2 5 4" xfId="12655"/>
    <cellStyle name="Normal 6 8 2 5 4 2" xfId="42977"/>
    <cellStyle name="Normal 6 8 2 5 4 3" xfId="27753"/>
    <cellStyle name="Normal 6 8 2 5 5" xfId="7634"/>
    <cellStyle name="Normal 6 8 2 5 5 2" xfId="37960"/>
    <cellStyle name="Normal 6 8 2 5 5 3" xfId="22736"/>
    <cellStyle name="Normal 6 8 2 5 6" xfId="32948"/>
    <cellStyle name="Normal 6 8 2 5 7" xfId="17723"/>
    <cellStyle name="Normal 6 8 2 6" xfId="3416"/>
    <cellStyle name="Normal 6 8 2 6 2" xfId="13490"/>
    <cellStyle name="Normal 6 8 2 6 2 2" xfId="43812"/>
    <cellStyle name="Normal 6 8 2 6 2 3" xfId="28588"/>
    <cellStyle name="Normal 6 8 2 6 3" xfId="8470"/>
    <cellStyle name="Normal 6 8 2 6 3 2" xfId="38795"/>
    <cellStyle name="Normal 6 8 2 6 3 3" xfId="23571"/>
    <cellStyle name="Normal 6 8 2 6 4" xfId="33782"/>
    <cellStyle name="Normal 6 8 2 6 5" xfId="18558"/>
    <cellStyle name="Normal 6 8 2 7" xfId="5109"/>
    <cellStyle name="Normal 6 8 2 7 2" xfId="15161"/>
    <cellStyle name="Normal 6 8 2 7 2 2" xfId="45483"/>
    <cellStyle name="Normal 6 8 2 7 2 3" xfId="30259"/>
    <cellStyle name="Normal 6 8 2 7 3" xfId="10141"/>
    <cellStyle name="Normal 6 8 2 7 3 2" xfId="40466"/>
    <cellStyle name="Normal 6 8 2 7 3 3" xfId="25242"/>
    <cellStyle name="Normal 6 8 2 7 4" xfId="35453"/>
    <cellStyle name="Normal 6 8 2 7 5" xfId="20229"/>
    <cellStyle name="Normal 6 8 2 8" xfId="11819"/>
    <cellStyle name="Normal 6 8 2 8 2" xfId="42141"/>
    <cellStyle name="Normal 6 8 2 8 3" xfId="26917"/>
    <cellStyle name="Normal 6 8 2 9" xfId="6798"/>
    <cellStyle name="Normal 6 8 2 9 2" xfId="37124"/>
    <cellStyle name="Normal 6 8 2 9 3" xfId="21900"/>
    <cellStyle name="Normal 6 8 3" xfId="1762"/>
    <cellStyle name="Normal 6 8 3 10" xfId="16939"/>
    <cellStyle name="Normal 6 8 3 2" xfId="1981"/>
    <cellStyle name="Normal 6 8 3 2 2" xfId="2402"/>
    <cellStyle name="Normal 6 8 3 2 2 2" xfId="3241"/>
    <cellStyle name="Normal 6 8 3 2 2 2 2" xfId="4931"/>
    <cellStyle name="Normal 6 8 3 2 2 2 2 2" xfId="15004"/>
    <cellStyle name="Normal 6 8 3 2 2 2 2 2 2" xfId="45326"/>
    <cellStyle name="Normal 6 8 3 2 2 2 2 2 3" xfId="30102"/>
    <cellStyle name="Normal 6 8 3 2 2 2 2 3" xfId="9984"/>
    <cellStyle name="Normal 6 8 3 2 2 2 2 3 2" xfId="40309"/>
    <cellStyle name="Normal 6 8 3 2 2 2 2 3 3" xfId="25085"/>
    <cellStyle name="Normal 6 8 3 2 2 2 2 4" xfId="35296"/>
    <cellStyle name="Normal 6 8 3 2 2 2 2 5" xfId="20072"/>
    <cellStyle name="Normal 6 8 3 2 2 2 3" xfId="6623"/>
    <cellStyle name="Normal 6 8 3 2 2 2 3 2" xfId="16675"/>
    <cellStyle name="Normal 6 8 3 2 2 2 3 2 2" xfId="46997"/>
    <cellStyle name="Normal 6 8 3 2 2 2 3 2 3" xfId="31773"/>
    <cellStyle name="Normal 6 8 3 2 2 2 3 3" xfId="11655"/>
    <cellStyle name="Normal 6 8 3 2 2 2 3 3 2" xfId="41980"/>
    <cellStyle name="Normal 6 8 3 2 2 2 3 3 3" xfId="26756"/>
    <cellStyle name="Normal 6 8 3 2 2 2 3 4" xfId="36967"/>
    <cellStyle name="Normal 6 8 3 2 2 2 3 5" xfId="21743"/>
    <cellStyle name="Normal 6 8 3 2 2 2 4" xfId="13333"/>
    <cellStyle name="Normal 6 8 3 2 2 2 4 2" xfId="43655"/>
    <cellStyle name="Normal 6 8 3 2 2 2 4 3" xfId="28431"/>
    <cellStyle name="Normal 6 8 3 2 2 2 5" xfId="8312"/>
    <cellStyle name="Normal 6 8 3 2 2 2 5 2" xfId="38638"/>
    <cellStyle name="Normal 6 8 3 2 2 2 5 3" xfId="23414"/>
    <cellStyle name="Normal 6 8 3 2 2 2 6" xfId="33626"/>
    <cellStyle name="Normal 6 8 3 2 2 2 7" xfId="18401"/>
    <cellStyle name="Normal 6 8 3 2 2 3" xfId="4094"/>
    <cellStyle name="Normal 6 8 3 2 2 3 2" xfId="14168"/>
    <cellStyle name="Normal 6 8 3 2 2 3 2 2" xfId="44490"/>
    <cellStyle name="Normal 6 8 3 2 2 3 2 3" xfId="29266"/>
    <cellStyle name="Normal 6 8 3 2 2 3 3" xfId="9148"/>
    <cellStyle name="Normal 6 8 3 2 2 3 3 2" xfId="39473"/>
    <cellStyle name="Normal 6 8 3 2 2 3 3 3" xfId="24249"/>
    <cellStyle name="Normal 6 8 3 2 2 3 4" xfId="34460"/>
    <cellStyle name="Normal 6 8 3 2 2 3 5" xfId="19236"/>
    <cellStyle name="Normal 6 8 3 2 2 4" xfId="5787"/>
    <cellStyle name="Normal 6 8 3 2 2 4 2" xfId="15839"/>
    <cellStyle name="Normal 6 8 3 2 2 4 2 2" xfId="46161"/>
    <cellStyle name="Normal 6 8 3 2 2 4 2 3" xfId="30937"/>
    <cellStyle name="Normal 6 8 3 2 2 4 3" xfId="10819"/>
    <cellStyle name="Normal 6 8 3 2 2 4 3 2" xfId="41144"/>
    <cellStyle name="Normal 6 8 3 2 2 4 3 3" xfId="25920"/>
    <cellStyle name="Normal 6 8 3 2 2 4 4" xfId="36131"/>
    <cellStyle name="Normal 6 8 3 2 2 4 5" xfId="20907"/>
    <cellStyle name="Normal 6 8 3 2 2 5" xfId="12497"/>
    <cellStyle name="Normal 6 8 3 2 2 5 2" xfId="42819"/>
    <cellStyle name="Normal 6 8 3 2 2 5 3" xfId="27595"/>
    <cellStyle name="Normal 6 8 3 2 2 6" xfId="7476"/>
    <cellStyle name="Normal 6 8 3 2 2 6 2" xfId="37802"/>
    <cellStyle name="Normal 6 8 3 2 2 6 3" xfId="22578"/>
    <cellStyle name="Normal 6 8 3 2 2 7" xfId="32790"/>
    <cellStyle name="Normal 6 8 3 2 2 8" xfId="17565"/>
    <cellStyle name="Normal 6 8 3 2 3" xfId="2823"/>
    <cellStyle name="Normal 6 8 3 2 3 2" xfId="4513"/>
    <cellStyle name="Normal 6 8 3 2 3 2 2" xfId="14586"/>
    <cellStyle name="Normal 6 8 3 2 3 2 2 2" xfId="44908"/>
    <cellStyle name="Normal 6 8 3 2 3 2 2 3" xfId="29684"/>
    <cellStyle name="Normal 6 8 3 2 3 2 3" xfId="9566"/>
    <cellStyle name="Normal 6 8 3 2 3 2 3 2" xfId="39891"/>
    <cellStyle name="Normal 6 8 3 2 3 2 3 3" xfId="24667"/>
    <cellStyle name="Normal 6 8 3 2 3 2 4" xfId="34878"/>
    <cellStyle name="Normal 6 8 3 2 3 2 5" xfId="19654"/>
    <cellStyle name="Normal 6 8 3 2 3 3" xfId="6205"/>
    <cellStyle name="Normal 6 8 3 2 3 3 2" xfId="16257"/>
    <cellStyle name="Normal 6 8 3 2 3 3 2 2" xfId="46579"/>
    <cellStyle name="Normal 6 8 3 2 3 3 2 3" xfId="31355"/>
    <cellStyle name="Normal 6 8 3 2 3 3 3" xfId="11237"/>
    <cellStyle name="Normal 6 8 3 2 3 3 3 2" xfId="41562"/>
    <cellStyle name="Normal 6 8 3 2 3 3 3 3" xfId="26338"/>
    <cellStyle name="Normal 6 8 3 2 3 3 4" xfId="36549"/>
    <cellStyle name="Normal 6 8 3 2 3 3 5" xfId="21325"/>
    <cellStyle name="Normal 6 8 3 2 3 4" xfId="12915"/>
    <cellStyle name="Normal 6 8 3 2 3 4 2" xfId="43237"/>
    <cellStyle name="Normal 6 8 3 2 3 4 3" xfId="28013"/>
    <cellStyle name="Normal 6 8 3 2 3 5" xfId="7894"/>
    <cellStyle name="Normal 6 8 3 2 3 5 2" xfId="38220"/>
    <cellStyle name="Normal 6 8 3 2 3 5 3" xfId="22996"/>
    <cellStyle name="Normal 6 8 3 2 3 6" xfId="33208"/>
    <cellStyle name="Normal 6 8 3 2 3 7" xfId="17983"/>
    <cellStyle name="Normal 6 8 3 2 4" xfId="3676"/>
    <cellStyle name="Normal 6 8 3 2 4 2" xfId="13750"/>
    <cellStyle name="Normal 6 8 3 2 4 2 2" xfId="44072"/>
    <cellStyle name="Normal 6 8 3 2 4 2 3" xfId="28848"/>
    <cellStyle name="Normal 6 8 3 2 4 3" xfId="8730"/>
    <cellStyle name="Normal 6 8 3 2 4 3 2" xfId="39055"/>
    <cellStyle name="Normal 6 8 3 2 4 3 3" xfId="23831"/>
    <cellStyle name="Normal 6 8 3 2 4 4" xfId="34042"/>
    <cellStyle name="Normal 6 8 3 2 4 5" xfId="18818"/>
    <cellStyle name="Normal 6 8 3 2 5" xfId="5369"/>
    <cellStyle name="Normal 6 8 3 2 5 2" xfId="15421"/>
    <cellStyle name="Normal 6 8 3 2 5 2 2" xfId="45743"/>
    <cellStyle name="Normal 6 8 3 2 5 2 3" xfId="30519"/>
    <cellStyle name="Normal 6 8 3 2 5 3" xfId="10401"/>
    <cellStyle name="Normal 6 8 3 2 5 3 2" xfId="40726"/>
    <cellStyle name="Normal 6 8 3 2 5 3 3" xfId="25502"/>
    <cellStyle name="Normal 6 8 3 2 5 4" xfId="35713"/>
    <cellStyle name="Normal 6 8 3 2 5 5" xfId="20489"/>
    <cellStyle name="Normal 6 8 3 2 6" xfId="12079"/>
    <cellStyle name="Normal 6 8 3 2 6 2" xfId="42401"/>
    <cellStyle name="Normal 6 8 3 2 6 3" xfId="27177"/>
    <cellStyle name="Normal 6 8 3 2 7" xfId="7058"/>
    <cellStyle name="Normal 6 8 3 2 7 2" xfId="37384"/>
    <cellStyle name="Normal 6 8 3 2 7 3" xfId="22160"/>
    <cellStyle name="Normal 6 8 3 2 8" xfId="32372"/>
    <cellStyle name="Normal 6 8 3 2 9" xfId="17147"/>
    <cellStyle name="Normal 6 8 3 3" xfId="2194"/>
    <cellStyle name="Normal 6 8 3 3 2" xfId="3033"/>
    <cellStyle name="Normal 6 8 3 3 2 2" xfId="4723"/>
    <cellStyle name="Normal 6 8 3 3 2 2 2" xfId="14796"/>
    <cellStyle name="Normal 6 8 3 3 2 2 2 2" xfId="45118"/>
    <cellStyle name="Normal 6 8 3 3 2 2 2 3" xfId="29894"/>
    <cellStyle name="Normal 6 8 3 3 2 2 3" xfId="9776"/>
    <cellStyle name="Normal 6 8 3 3 2 2 3 2" xfId="40101"/>
    <cellStyle name="Normal 6 8 3 3 2 2 3 3" xfId="24877"/>
    <cellStyle name="Normal 6 8 3 3 2 2 4" xfId="35088"/>
    <cellStyle name="Normal 6 8 3 3 2 2 5" xfId="19864"/>
    <cellStyle name="Normal 6 8 3 3 2 3" xfId="6415"/>
    <cellStyle name="Normal 6 8 3 3 2 3 2" xfId="16467"/>
    <cellStyle name="Normal 6 8 3 3 2 3 2 2" xfId="46789"/>
    <cellStyle name="Normal 6 8 3 3 2 3 2 3" xfId="31565"/>
    <cellStyle name="Normal 6 8 3 3 2 3 3" xfId="11447"/>
    <cellStyle name="Normal 6 8 3 3 2 3 3 2" xfId="41772"/>
    <cellStyle name="Normal 6 8 3 3 2 3 3 3" xfId="26548"/>
    <cellStyle name="Normal 6 8 3 3 2 3 4" xfId="36759"/>
    <cellStyle name="Normal 6 8 3 3 2 3 5" xfId="21535"/>
    <cellStyle name="Normal 6 8 3 3 2 4" xfId="13125"/>
    <cellStyle name="Normal 6 8 3 3 2 4 2" xfId="43447"/>
    <cellStyle name="Normal 6 8 3 3 2 4 3" xfId="28223"/>
    <cellStyle name="Normal 6 8 3 3 2 5" xfId="8104"/>
    <cellStyle name="Normal 6 8 3 3 2 5 2" xfId="38430"/>
    <cellStyle name="Normal 6 8 3 3 2 5 3" xfId="23206"/>
    <cellStyle name="Normal 6 8 3 3 2 6" xfId="33418"/>
    <cellStyle name="Normal 6 8 3 3 2 7" xfId="18193"/>
    <cellStyle name="Normal 6 8 3 3 3" xfId="3886"/>
    <cellStyle name="Normal 6 8 3 3 3 2" xfId="13960"/>
    <cellStyle name="Normal 6 8 3 3 3 2 2" xfId="44282"/>
    <cellStyle name="Normal 6 8 3 3 3 2 3" xfId="29058"/>
    <cellStyle name="Normal 6 8 3 3 3 3" xfId="8940"/>
    <cellStyle name="Normal 6 8 3 3 3 3 2" xfId="39265"/>
    <cellStyle name="Normal 6 8 3 3 3 3 3" xfId="24041"/>
    <cellStyle name="Normal 6 8 3 3 3 4" xfId="34252"/>
    <cellStyle name="Normal 6 8 3 3 3 5" xfId="19028"/>
    <cellStyle name="Normal 6 8 3 3 4" xfId="5579"/>
    <cellStyle name="Normal 6 8 3 3 4 2" xfId="15631"/>
    <cellStyle name="Normal 6 8 3 3 4 2 2" xfId="45953"/>
    <cellStyle name="Normal 6 8 3 3 4 2 3" xfId="30729"/>
    <cellStyle name="Normal 6 8 3 3 4 3" xfId="10611"/>
    <cellStyle name="Normal 6 8 3 3 4 3 2" xfId="40936"/>
    <cellStyle name="Normal 6 8 3 3 4 3 3" xfId="25712"/>
    <cellStyle name="Normal 6 8 3 3 4 4" xfId="35923"/>
    <cellStyle name="Normal 6 8 3 3 4 5" xfId="20699"/>
    <cellStyle name="Normal 6 8 3 3 5" xfId="12289"/>
    <cellStyle name="Normal 6 8 3 3 5 2" xfId="42611"/>
    <cellStyle name="Normal 6 8 3 3 5 3" xfId="27387"/>
    <cellStyle name="Normal 6 8 3 3 6" xfId="7268"/>
    <cellStyle name="Normal 6 8 3 3 6 2" xfId="37594"/>
    <cellStyle name="Normal 6 8 3 3 6 3" xfId="22370"/>
    <cellStyle name="Normal 6 8 3 3 7" xfId="32582"/>
    <cellStyle name="Normal 6 8 3 3 8" xfId="17357"/>
    <cellStyle name="Normal 6 8 3 4" xfId="2615"/>
    <cellStyle name="Normal 6 8 3 4 2" xfId="4305"/>
    <cellStyle name="Normal 6 8 3 4 2 2" xfId="14378"/>
    <cellStyle name="Normal 6 8 3 4 2 2 2" xfId="44700"/>
    <cellStyle name="Normal 6 8 3 4 2 2 3" xfId="29476"/>
    <cellStyle name="Normal 6 8 3 4 2 3" xfId="9358"/>
    <cellStyle name="Normal 6 8 3 4 2 3 2" xfId="39683"/>
    <cellStyle name="Normal 6 8 3 4 2 3 3" xfId="24459"/>
    <cellStyle name="Normal 6 8 3 4 2 4" xfId="34670"/>
    <cellStyle name="Normal 6 8 3 4 2 5" xfId="19446"/>
    <cellStyle name="Normal 6 8 3 4 3" xfId="5997"/>
    <cellStyle name="Normal 6 8 3 4 3 2" xfId="16049"/>
    <cellStyle name="Normal 6 8 3 4 3 2 2" xfId="46371"/>
    <cellStyle name="Normal 6 8 3 4 3 2 3" xfId="31147"/>
    <cellStyle name="Normal 6 8 3 4 3 3" xfId="11029"/>
    <cellStyle name="Normal 6 8 3 4 3 3 2" xfId="41354"/>
    <cellStyle name="Normal 6 8 3 4 3 3 3" xfId="26130"/>
    <cellStyle name="Normal 6 8 3 4 3 4" xfId="36341"/>
    <cellStyle name="Normal 6 8 3 4 3 5" xfId="21117"/>
    <cellStyle name="Normal 6 8 3 4 4" xfId="12707"/>
    <cellStyle name="Normal 6 8 3 4 4 2" xfId="43029"/>
    <cellStyle name="Normal 6 8 3 4 4 3" xfId="27805"/>
    <cellStyle name="Normal 6 8 3 4 5" xfId="7686"/>
    <cellStyle name="Normal 6 8 3 4 5 2" xfId="38012"/>
    <cellStyle name="Normal 6 8 3 4 5 3" xfId="22788"/>
    <cellStyle name="Normal 6 8 3 4 6" xfId="33000"/>
    <cellStyle name="Normal 6 8 3 4 7" xfId="17775"/>
    <cellStyle name="Normal 6 8 3 5" xfId="3468"/>
    <cellStyle name="Normal 6 8 3 5 2" xfId="13542"/>
    <cellStyle name="Normal 6 8 3 5 2 2" xfId="43864"/>
    <cellStyle name="Normal 6 8 3 5 2 3" xfId="28640"/>
    <cellStyle name="Normal 6 8 3 5 3" xfId="8522"/>
    <cellStyle name="Normal 6 8 3 5 3 2" xfId="38847"/>
    <cellStyle name="Normal 6 8 3 5 3 3" xfId="23623"/>
    <cellStyle name="Normal 6 8 3 5 4" xfId="33834"/>
    <cellStyle name="Normal 6 8 3 5 5" xfId="18610"/>
    <cellStyle name="Normal 6 8 3 6" xfId="5161"/>
    <cellStyle name="Normal 6 8 3 6 2" xfId="15213"/>
    <cellStyle name="Normal 6 8 3 6 2 2" xfId="45535"/>
    <cellStyle name="Normal 6 8 3 6 2 3" xfId="30311"/>
    <cellStyle name="Normal 6 8 3 6 3" xfId="10193"/>
    <cellStyle name="Normal 6 8 3 6 3 2" xfId="40518"/>
    <cellStyle name="Normal 6 8 3 6 3 3" xfId="25294"/>
    <cellStyle name="Normal 6 8 3 6 4" xfId="35505"/>
    <cellStyle name="Normal 6 8 3 6 5" xfId="20281"/>
    <cellStyle name="Normal 6 8 3 7" xfId="11871"/>
    <cellStyle name="Normal 6 8 3 7 2" xfId="42193"/>
    <cellStyle name="Normal 6 8 3 7 3" xfId="26969"/>
    <cellStyle name="Normal 6 8 3 8" xfId="6850"/>
    <cellStyle name="Normal 6 8 3 8 2" xfId="37176"/>
    <cellStyle name="Normal 6 8 3 8 3" xfId="21952"/>
    <cellStyle name="Normal 6 8 3 9" xfId="32166"/>
    <cellStyle name="Normal 6 8 4" xfId="1875"/>
    <cellStyle name="Normal 6 8 4 2" xfId="2298"/>
    <cellStyle name="Normal 6 8 4 2 2" xfId="3137"/>
    <cellStyle name="Normal 6 8 4 2 2 2" xfId="4827"/>
    <cellStyle name="Normal 6 8 4 2 2 2 2" xfId="14900"/>
    <cellStyle name="Normal 6 8 4 2 2 2 2 2" xfId="45222"/>
    <cellStyle name="Normal 6 8 4 2 2 2 2 3" xfId="29998"/>
    <cellStyle name="Normal 6 8 4 2 2 2 3" xfId="9880"/>
    <cellStyle name="Normal 6 8 4 2 2 2 3 2" xfId="40205"/>
    <cellStyle name="Normal 6 8 4 2 2 2 3 3" xfId="24981"/>
    <cellStyle name="Normal 6 8 4 2 2 2 4" xfId="35192"/>
    <cellStyle name="Normal 6 8 4 2 2 2 5" xfId="19968"/>
    <cellStyle name="Normal 6 8 4 2 2 3" xfId="6519"/>
    <cellStyle name="Normal 6 8 4 2 2 3 2" xfId="16571"/>
    <cellStyle name="Normal 6 8 4 2 2 3 2 2" xfId="46893"/>
    <cellStyle name="Normal 6 8 4 2 2 3 2 3" xfId="31669"/>
    <cellStyle name="Normal 6 8 4 2 2 3 3" xfId="11551"/>
    <cellStyle name="Normal 6 8 4 2 2 3 3 2" xfId="41876"/>
    <cellStyle name="Normal 6 8 4 2 2 3 3 3" xfId="26652"/>
    <cellStyle name="Normal 6 8 4 2 2 3 4" xfId="36863"/>
    <cellStyle name="Normal 6 8 4 2 2 3 5" xfId="21639"/>
    <cellStyle name="Normal 6 8 4 2 2 4" xfId="13229"/>
    <cellStyle name="Normal 6 8 4 2 2 4 2" xfId="43551"/>
    <cellStyle name="Normal 6 8 4 2 2 4 3" xfId="28327"/>
    <cellStyle name="Normal 6 8 4 2 2 5" xfId="8208"/>
    <cellStyle name="Normal 6 8 4 2 2 5 2" xfId="38534"/>
    <cellStyle name="Normal 6 8 4 2 2 5 3" xfId="23310"/>
    <cellStyle name="Normal 6 8 4 2 2 6" xfId="33522"/>
    <cellStyle name="Normal 6 8 4 2 2 7" xfId="18297"/>
    <cellStyle name="Normal 6 8 4 2 3" xfId="3990"/>
    <cellStyle name="Normal 6 8 4 2 3 2" xfId="14064"/>
    <cellStyle name="Normal 6 8 4 2 3 2 2" xfId="44386"/>
    <cellStyle name="Normal 6 8 4 2 3 2 3" xfId="29162"/>
    <cellStyle name="Normal 6 8 4 2 3 3" xfId="9044"/>
    <cellStyle name="Normal 6 8 4 2 3 3 2" xfId="39369"/>
    <cellStyle name="Normal 6 8 4 2 3 3 3" xfId="24145"/>
    <cellStyle name="Normal 6 8 4 2 3 4" xfId="34356"/>
    <cellStyle name="Normal 6 8 4 2 3 5" xfId="19132"/>
    <cellStyle name="Normal 6 8 4 2 4" xfId="5683"/>
    <cellStyle name="Normal 6 8 4 2 4 2" xfId="15735"/>
    <cellStyle name="Normal 6 8 4 2 4 2 2" xfId="46057"/>
    <cellStyle name="Normal 6 8 4 2 4 2 3" xfId="30833"/>
    <cellStyle name="Normal 6 8 4 2 4 3" xfId="10715"/>
    <cellStyle name="Normal 6 8 4 2 4 3 2" xfId="41040"/>
    <cellStyle name="Normal 6 8 4 2 4 3 3" xfId="25816"/>
    <cellStyle name="Normal 6 8 4 2 4 4" xfId="36027"/>
    <cellStyle name="Normal 6 8 4 2 4 5" xfId="20803"/>
    <cellStyle name="Normal 6 8 4 2 5" xfId="12393"/>
    <cellStyle name="Normal 6 8 4 2 5 2" xfId="42715"/>
    <cellStyle name="Normal 6 8 4 2 5 3" xfId="27491"/>
    <cellStyle name="Normal 6 8 4 2 6" xfId="7372"/>
    <cellStyle name="Normal 6 8 4 2 6 2" xfId="37698"/>
    <cellStyle name="Normal 6 8 4 2 6 3" xfId="22474"/>
    <cellStyle name="Normal 6 8 4 2 7" xfId="32686"/>
    <cellStyle name="Normal 6 8 4 2 8" xfId="17461"/>
    <cellStyle name="Normal 6 8 4 3" xfId="2719"/>
    <cellStyle name="Normal 6 8 4 3 2" xfId="4409"/>
    <cellStyle name="Normal 6 8 4 3 2 2" xfId="14482"/>
    <cellStyle name="Normal 6 8 4 3 2 2 2" xfId="44804"/>
    <cellStyle name="Normal 6 8 4 3 2 2 3" xfId="29580"/>
    <cellStyle name="Normal 6 8 4 3 2 3" xfId="9462"/>
    <cellStyle name="Normal 6 8 4 3 2 3 2" xfId="39787"/>
    <cellStyle name="Normal 6 8 4 3 2 3 3" xfId="24563"/>
    <cellStyle name="Normal 6 8 4 3 2 4" xfId="34774"/>
    <cellStyle name="Normal 6 8 4 3 2 5" xfId="19550"/>
    <cellStyle name="Normal 6 8 4 3 3" xfId="6101"/>
    <cellStyle name="Normal 6 8 4 3 3 2" xfId="16153"/>
    <cellStyle name="Normal 6 8 4 3 3 2 2" xfId="46475"/>
    <cellStyle name="Normal 6 8 4 3 3 2 3" xfId="31251"/>
    <cellStyle name="Normal 6 8 4 3 3 3" xfId="11133"/>
    <cellStyle name="Normal 6 8 4 3 3 3 2" xfId="41458"/>
    <cellStyle name="Normal 6 8 4 3 3 3 3" xfId="26234"/>
    <cellStyle name="Normal 6 8 4 3 3 4" xfId="36445"/>
    <cellStyle name="Normal 6 8 4 3 3 5" xfId="21221"/>
    <cellStyle name="Normal 6 8 4 3 4" xfId="12811"/>
    <cellStyle name="Normal 6 8 4 3 4 2" xfId="43133"/>
    <cellStyle name="Normal 6 8 4 3 4 3" xfId="27909"/>
    <cellStyle name="Normal 6 8 4 3 5" xfId="7790"/>
    <cellStyle name="Normal 6 8 4 3 5 2" xfId="38116"/>
    <cellStyle name="Normal 6 8 4 3 5 3" xfId="22892"/>
    <cellStyle name="Normal 6 8 4 3 6" xfId="33104"/>
    <cellStyle name="Normal 6 8 4 3 7" xfId="17879"/>
    <cellStyle name="Normal 6 8 4 4" xfId="3572"/>
    <cellStyle name="Normal 6 8 4 4 2" xfId="13646"/>
    <cellStyle name="Normal 6 8 4 4 2 2" xfId="43968"/>
    <cellStyle name="Normal 6 8 4 4 2 3" xfId="28744"/>
    <cellStyle name="Normal 6 8 4 4 3" xfId="8626"/>
    <cellStyle name="Normal 6 8 4 4 3 2" xfId="38951"/>
    <cellStyle name="Normal 6 8 4 4 3 3" xfId="23727"/>
    <cellStyle name="Normal 6 8 4 4 4" xfId="33938"/>
    <cellStyle name="Normal 6 8 4 4 5" xfId="18714"/>
    <cellStyle name="Normal 6 8 4 5" xfId="5265"/>
    <cellStyle name="Normal 6 8 4 5 2" xfId="15317"/>
    <cellStyle name="Normal 6 8 4 5 2 2" xfId="45639"/>
    <cellStyle name="Normal 6 8 4 5 2 3" xfId="30415"/>
    <cellStyle name="Normal 6 8 4 5 3" xfId="10297"/>
    <cellStyle name="Normal 6 8 4 5 3 2" xfId="40622"/>
    <cellStyle name="Normal 6 8 4 5 3 3" xfId="25398"/>
    <cellStyle name="Normal 6 8 4 5 4" xfId="35609"/>
    <cellStyle name="Normal 6 8 4 5 5" xfId="20385"/>
    <cellStyle name="Normal 6 8 4 6" xfId="11975"/>
    <cellStyle name="Normal 6 8 4 6 2" xfId="42297"/>
    <cellStyle name="Normal 6 8 4 6 3" xfId="27073"/>
    <cellStyle name="Normal 6 8 4 7" xfId="6954"/>
    <cellStyle name="Normal 6 8 4 7 2" xfId="37280"/>
    <cellStyle name="Normal 6 8 4 7 3" xfId="22056"/>
    <cellStyle name="Normal 6 8 4 8" xfId="32268"/>
    <cellStyle name="Normal 6 8 4 9" xfId="17043"/>
    <cellStyle name="Normal 6 8 5" xfId="2088"/>
    <cellStyle name="Normal 6 8 5 2" xfId="2929"/>
    <cellStyle name="Normal 6 8 5 2 2" xfId="4619"/>
    <cellStyle name="Normal 6 8 5 2 2 2" xfId="14692"/>
    <cellStyle name="Normal 6 8 5 2 2 2 2" xfId="45014"/>
    <cellStyle name="Normal 6 8 5 2 2 2 3" xfId="29790"/>
    <cellStyle name="Normal 6 8 5 2 2 3" xfId="9672"/>
    <cellStyle name="Normal 6 8 5 2 2 3 2" xfId="39997"/>
    <cellStyle name="Normal 6 8 5 2 2 3 3" xfId="24773"/>
    <cellStyle name="Normal 6 8 5 2 2 4" xfId="34984"/>
    <cellStyle name="Normal 6 8 5 2 2 5" xfId="19760"/>
    <cellStyle name="Normal 6 8 5 2 3" xfId="6311"/>
    <cellStyle name="Normal 6 8 5 2 3 2" xfId="16363"/>
    <cellStyle name="Normal 6 8 5 2 3 2 2" xfId="46685"/>
    <cellStyle name="Normal 6 8 5 2 3 2 3" xfId="31461"/>
    <cellStyle name="Normal 6 8 5 2 3 3" xfId="11343"/>
    <cellStyle name="Normal 6 8 5 2 3 3 2" xfId="41668"/>
    <cellStyle name="Normal 6 8 5 2 3 3 3" xfId="26444"/>
    <cellStyle name="Normal 6 8 5 2 3 4" xfId="36655"/>
    <cellStyle name="Normal 6 8 5 2 3 5" xfId="21431"/>
    <cellStyle name="Normal 6 8 5 2 4" xfId="13021"/>
    <cellStyle name="Normal 6 8 5 2 4 2" xfId="43343"/>
    <cellStyle name="Normal 6 8 5 2 4 3" xfId="28119"/>
    <cellStyle name="Normal 6 8 5 2 5" xfId="8000"/>
    <cellStyle name="Normal 6 8 5 2 5 2" xfId="38326"/>
    <cellStyle name="Normal 6 8 5 2 5 3" xfId="23102"/>
    <cellStyle name="Normal 6 8 5 2 6" xfId="33314"/>
    <cellStyle name="Normal 6 8 5 2 7" xfId="18089"/>
    <cellStyle name="Normal 6 8 5 3" xfId="3782"/>
    <cellStyle name="Normal 6 8 5 3 2" xfId="13856"/>
    <cellStyle name="Normal 6 8 5 3 2 2" xfId="44178"/>
    <cellStyle name="Normal 6 8 5 3 2 3" xfId="28954"/>
    <cellStyle name="Normal 6 8 5 3 3" xfId="8836"/>
    <cellStyle name="Normal 6 8 5 3 3 2" xfId="39161"/>
    <cellStyle name="Normal 6 8 5 3 3 3" xfId="23937"/>
    <cellStyle name="Normal 6 8 5 3 4" xfId="34148"/>
    <cellStyle name="Normal 6 8 5 3 5" xfId="18924"/>
    <cellStyle name="Normal 6 8 5 4" xfId="5475"/>
    <cellStyle name="Normal 6 8 5 4 2" xfId="15527"/>
    <cellStyle name="Normal 6 8 5 4 2 2" xfId="45849"/>
    <cellStyle name="Normal 6 8 5 4 2 3" xfId="30625"/>
    <cellStyle name="Normal 6 8 5 4 3" xfId="10507"/>
    <cellStyle name="Normal 6 8 5 4 3 2" xfId="40832"/>
    <cellStyle name="Normal 6 8 5 4 3 3" xfId="25608"/>
    <cellStyle name="Normal 6 8 5 4 4" xfId="35819"/>
    <cellStyle name="Normal 6 8 5 4 5" xfId="20595"/>
    <cellStyle name="Normal 6 8 5 5" xfId="12185"/>
    <cellStyle name="Normal 6 8 5 5 2" xfId="42507"/>
    <cellStyle name="Normal 6 8 5 5 3" xfId="27283"/>
    <cellStyle name="Normal 6 8 5 6" xfId="7164"/>
    <cellStyle name="Normal 6 8 5 6 2" xfId="37490"/>
    <cellStyle name="Normal 6 8 5 6 3" xfId="22266"/>
    <cellStyle name="Normal 6 8 5 7" xfId="32478"/>
    <cellStyle name="Normal 6 8 5 8" xfId="17253"/>
    <cellStyle name="Normal 6 8 6" xfId="2509"/>
    <cellStyle name="Normal 6 8 6 2" xfId="4201"/>
    <cellStyle name="Normal 6 8 6 2 2" xfId="14274"/>
    <cellStyle name="Normal 6 8 6 2 2 2" xfId="44596"/>
    <cellStyle name="Normal 6 8 6 2 2 3" xfId="29372"/>
    <cellStyle name="Normal 6 8 6 2 3" xfId="9254"/>
    <cellStyle name="Normal 6 8 6 2 3 2" xfId="39579"/>
    <cellStyle name="Normal 6 8 6 2 3 3" xfId="24355"/>
    <cellStyle name="Normal 6 8 6 2 4" xfId="34566"/>
    <cellStyle name="Normal 6 8 6 2 5" xfId="19342"/>
    <cellStyle name="Normal 6 8 6 3" xfId="5893"/>
    <cellStyle name="Normal 6 8 6 3 2" xfId="15945"/>
    <cellStyle name="Normal 6 8 6 3 2 2" xfId="46267"/>
    <cellStyle name="Normal 6 8 6 3 2 3" xfId="31043"/>
    <cellStyle name="Normal 6 8 6 3 3" xfId="10925"/>
    <cellStyle name="Normal 6 8 6 3 3 2" xfId="41250"/>
    <cellStyle name="Normal 6 8 6 3 3 3" xfId="26026"/>
    <cellStyle name="Normal 6 8 6 3 4" xfId="36237"/>
    <cellStyle name="Normal 6 8 6 3 5" xfId="21013"/>
    <cellStyle name="Normal 6 8 6 4" xfId="12603"/>
    <cellStyle name="Normal 6 8 6 4 2" xfId="42925"/>
    <cellStyle name="Normal 6 8 6 4 3" xfId="27701"/>
    <cellStyle name="Normal 6 8 6 5" xfId="7582"/>
    <cellStyle name="Normal 6 8 6 5 2" xfId="37908"/>
    <cellStyle name="Normal 6 8 6 5 3" xfId="22684"/>
    <cellStyle name="Normal 6 8 6 6" xfId="32896"/>
    <cellStyle name="Normal 6 8 6 7" xfId="17671"/>
    <cellStyle name="Normal 6 8 7" xfId="3357"/>
    <cellStyle name="Normal 6 8 7 2" xfId="13438"/>
    <cellStyle name="Normal 6 8 7 2 2" xfId="43760"/>
    <cellStyle name="Normal 6 8 7 2 3" xfId="28536"/>
    <cellStyle name="Normal 6 8 7 3" xfId="8417"/>
    <cellStyle name="Normal 6 8 7 3 2" xfId="38743"/>
    <cellStyle name="Normal 6 8 7 3 3" xfId="23519"/>
    <cellStyle name="Normal 6 8 7 4" xfId="33730"/>
    <cellStyle name="Normal 6 8 7 5" xfId="18506"/>
    <cellStyle name="Normal 6 8 8" xfId="5053"/>
    <cellStyle name="Normal 6 8 8 2" xfId="15109"/>
    <cellStyle name="Normal 6 8 8 2 2" xfId="45431"/>
    <cellStyle name="Normal 6 8 8 2 3" xfId="30207"/>
    <cellStyle name="Normal 6 8 8 3" xfId="10089"/>
    <cellStyle name="Normal 6 8 8 3 2" xfId="40414"/>
    <cellStyle name="Normal 6 8 8 3 3" xfId="25190"/>
    <cellStyle name="Normal 6 8 8 4" xfId="35401"/>
    <cellStyle name="Normal 6 8 8 5" xfId="20177"/>
    <cellStyle name="Normal 6 8 9" xfId="11765"/>
    <cellStyle name="Normal 6 8 9 2" xfId="42089"/>
    <cellStyle name="Normal 6 8 9 3" xfId="26865"/>
    <cellStyle name="Normal 6 9" xfId="31958"/>
    <cellStyle name="Normal 60" xfId="1469"/>
    <cellStyle name="Normal 60 10" xfId="6779"/>
    <cellStyle name="Normal 60 10 2" xfId="37107"/>
    <cellStyle name="Normal 60 10 3" xfId="21883"/>
    <cellStyle name="Normal 60 11" xfId="32098"/>
    <cellStyle name="Normal 60 12" xfId="16868"/>
    <cellStyle name="Normal 60 13" xfId="47309"/>
    <cellStyle name="Normal 60 2" xfId="1743"/>
    <cellStyle name="Normal 60 2 10" xfId="32149"/>
    <cellStyle name="Normal 60 2 11" xfId="16922"/>
    <cellStyle name="Normal 60 2 2" xfId="1851"/>
    <cellStyle name="Normal 60 2 2 10" xfId="17026"/>
    <cellStyle name="Normal 60 2 2 2" xfId="2068"/>
    <cellStyle name="Normal 60 2 2 2 2" xfId="2489"/>
    <cellStyle name="Normal 60 2 2 2 2 2" xfId="3328"/>
    <cellStyle name="Normal 60 2 2 2 2 2 2" xfId="5018"/>
    <cellStyle name="Normal 60 2 2 2 2 2 2 2" xfId="15091"/>
    <cellStyle name="Normal 60 2 2 2 2 2 2 2 2" xfId="45413"/>
    <cellStyle name="Normal 60 2 2 2 2 2 2 2 3" xfId="30189"/>
    <cellStyle name="Normal 60 2 2 2 2 2 2 3" xfId="10071"/>
    <cellStyle name="Normal 60 2 2 2 2 2 2 3 2" xfId="40396"/>
    <cellStyle name="Normal 60 2 2 2 2 2 2 3 3" xfId="25172"/>
    <cellStyle name="Normal 60 2 2 2 2 2 2 4" xfId="35383"/>
    <cellStyle name="Normal 60 2 2 2 2 2 2 5" xfId="20159"/>
    <cellStyle name="Normal 60 2 2 2 2 2 3" xfId="6710"/>
    <cellStyle name="Normal 60 2 2 2 2 2 3 2" xfId="16762"/>
    <cellStyle name="Normal 60 2 2 2 2 2 3 2 2" xfId="47084"/>
    <cellStyle name="Normal 60 2 2 2 2 2 3 2 3" xfId="31860"/>
    <cellStyle name="Normal 60 2 2 2 2 2 3 3" xfId="11742"/>
    <cellStyle name="Normal 60 2 2 2 2 2 3 3 2" xfId="42067"/>
    <cellStyle name="Normal 60 2 2 2 2 2 3 3 3" xfId="26843"/>
    <cellStyle name="Normal 60 2 2 2 2 2 3 4" xfId="37054"/>
    <cellStyle name="Normal 60 2 2 2 2 2 3 5" xfId="21830"/>
    <cellStyle name="Normal 60 2 2 2 2 2 4" xfId="13420"/>
    <cellStyle name="Normal 60 2 2 2 2 2 4 2" xfId="43742"/>
    <cellStyle name="Normal 60 2 2 2 2 2 4 3" xfId="28518"/>
    <cellStyle name="Normal 60 2 2 2 2 2 5" xfId="8399"/>
    <cellStyle name="Normal 60 2 2 2 2 2 5 2" xfId="38725"/>
    <cellStyle name="Normal 60 2 2 2 2 2 5 3" xfId="23501"/>
    <cellStyle name="Normal 60 2 2 2 2 2 6" xfId="33713"/>
    <cellStyle name="Normal 60 2 2 2 2 2 7" xfId="18488"/>
    <cellStyle name="Normal 60 2 2 2 2 3" xfId="4181"/>
    <cellStyle name="Normal 60 2 2 2 2 3 2" xfId="14255"/>
    <cellStyle name="Normal 60 2 2 2 2 3 2 2" xfId="44577"/>
    <cellStyle name="Normal 60 2 2 2 2 3 2 3" xfId="29353"/>
    <cellStyle name="Normal 60 2 2 2 2 3 3" xfId="9235"/>
    <cellStyle name="Normal 60 2 2 2 2 3 3 2" xfId="39560"/>
    <cellStyle name="Normal 60 2 2 2 2 3 3 3" xfId="24336"/>
    <cellStyle name="Normal 60 2 2 2 2 3 4" xfId="34547"/>
    <cellStyle name="Normal 60 2 2 2 2 3 5" xfId="19323"/>
    <cellStyle name="Normal 60 2 2 2 2 4" xfId="5874"/>
    <cellStyle name="Normal 60 2 2 2 2 4 2" xfId="15926"/>
    <cellStyle name="Normal 60 2 2 2 2 4 2 2" xfId="46248"/>
    <cellStyle name="Normal 60 2 2 2 2 4 2 3" xfId="31024"/>
    <cellStyle name="Normal 60 2 2 2 2 4 3" xfId="10906"/>
    <cellStyle name="Normal 60 2 2 2 2 4 3 2" xfId="41231"/>
    <cellStyle name="Normal 60 2 2 2 2 4 3 3" xfId="26007"/>
    <cellStyle name="Normal 60 2 2 2 2 4 4" xfId="36218"/>
    <cellStyle name="Normal 60 2 2 2 2 4 5" xfId="20994"/>
    <cellStyle name="Normal 60 2 2 2 2 5" xfId="12584"/>
    <cellStyle name="Normal 60 2 2 2 2 5 2" xfId="42906"/>
    <cellStyle name="Normal 60 2 2 2 2 5 3" xfId="27682"/>
    <cellStyle name="Normal 60 2 2 2 2 6" xfId="7563"/>
    <cellStyle name="Normal 60 2 2 2 2 6 2" xfId="37889"/>
    <cellStyle name="Normal 60 2 2 2 2 6 3" xfId="22665"/>
    <cellStyle name="Normal 60 2 2 2 2 7" xfId="32877"/>
    <cellStyle name="Normal 60 2 2 2 2 8" xfId="17652"/>
    <cellStyle name="Normal 60 2 2 2 3" xfId="2910"/>
    <cellStyle name="Normal 60 2 2 2 3 2" xfId="4600"/>
    <cellStyle name="Normal 60 2 2 2 3 2 2" xfId="14673"/>
    <cellStyle name="Normal 60 2 2 2 3 2 2 2" xfId="44995"/>
    <cellStyle name="Normal 60 2 2 2 3 2 2 3" xfId="29771"/>
    <cellStyle name="Normal 60 2 2 2 3 2 3" xfId="9653"/>
    <cellStyle name="Normal 60 2 2 2 3 2 3 2" xfId="39978"/>
    <cellStyle name="Normal 60 2 2 2 3 2 3 3" xfId="24754"/>
    <cellStyle name="Normal 60 2 2 2 3 2 4" xfId="34965"/>
    <cellStyle name="Normal 60 2 2 2 3 2 5" xfId="19741"/>
    <cellStyle name="Normal 60 2 2 2 3 3" xfId="6292"/>
    <cellStyle name="Normal 60 2 2 2 3 3 2" xfId="16344"/>
    <cellStyle name="Normal 60 2 2 2 3 3 2 2" xfId="46666"/>
    <cellStyle name="Normal 60 2 2 2 3 3 2 3" xfId="31442"/>
    <cellStyle name="Normal 60 2 2 2 3 3 3" xfId="11324"/>
    <cellStyle name="Normal 60 2 2 2 3 3 3 2" xfId="41649"/>
    <cellStyle name="Normal 60 2 2 2 3 3 3 3" xfId="26425"/>
    <cellStyle name="Normal 60 2 2 2 3 3 4" xfId="36636"/>
    <cellStyle name="Normal 60 2 2 2 3 3 5" xfId="21412"/>
    <cellStyle name="Normal 60 2 2 2 3 4" xfId="13002"/>
    <cellStyle name="Normal 60 2 2 2 3 4 2" xfId="43324"/>
    <cellStyle name="Normal 60 2 2 2 3 4 3" xfId="28100"/>
    <cellStyle name="Normal 60 2 2 2 3 5" xfId="7981"/>
    <cellStyle name="Normal 60 2 2 2 3 5 2" xfId="38307"/>
    <cellStyle name="Normal 60 2 2 2 3 5 3" xfId="23083"/>
    <cellStyle name="Normal 60 2 2 2 3 6" xfId="33295"/>
    <cellStyle name="Normal 60 2 2 2 3 7" xfId="18070"/>
    <cellStyle name="Normal 60 2 2 2 4" xfId="3763"/>
    <cellStyle name="Normal 60 2 2 2 4 2" xfId="13837"/>
    <cellStyle name="Normal 60 2 2 2 4 2 2" xfId="44159"/>
    <cellStyle name="Normal 60 2 2 2 4 2 3" xfId="28935"/>
    <cellStyle name="Normal 60 2 2 2 4 3" xfId="8817"/>
    <cellStyle name="Normal 60 2 2 2 4 3 2" xfId="39142"/>
    <cellStyle name="Normal 60 2 2 2 4 3 3" xfId="23918"/>
    <cellStyle name="Normal 60 2 2 2 4 4" xfId="34129"/>
    <cellStyle name="Normal 60 2 2 2 4 5" xfId="18905"/>
    <cellStyle name="Normal 60 2 2 2 5" xfId="5456"/>
    <cellStyle name="Normal 60 2 2 2 5 2" xfId="15508"/>
    <cellStyle name="Normal 60 2 2 2 5 2 2" xfId="45830"/>
    <cellStyle name="Normal 60 2 2 2 5 2 3" xfId="30606"/>
    <cellStyle name="Normal 60 2 2 2 5 3" xfId="10488"/>
    <cellStyle name="Normal 60 2 2 2 5 3 2" xfId="40813"/>
    <cellStyle name="Normal 60 2 2 2 5 3 3" xfId="25589"/>
    <cellStyle name="Normal 60 2 2 2 5 4" xfId="35800"/>
    <cellStyle name="Normal 60 2 2 2 5 5" xfId="20576"/>
    <cellStyle name="Normal 60 2 2 2 6" xfId="12166"/>
    <cellStyle name="Normal 60 2 2 2 6 2" xfId="42488"/>
    <cellStyle name="Normal 60 2 2 2 6 3" xfId="27264"/>
    <cellStyle name="Normal 60 2 2 2 7" xfId="7145"/>
    <cellStyle name="Normal 60 2 2 2 7 2" xfId="37471"/>
    <cellStyle name="Normal 60 2 2 2 7 3" xfId="22247"/>
    <cellStyle name="Normal 60 2 2 2 8" xfId="32459"/>
    <cellStyle name="Normal 60 2 2 2 9" xfId="17234"/>
    <cellStyle name="Normal 60 2 2 3" xfId="2281"/>
    <cellStyle name="Normal 60 2 2 3 2" xfId="3120"/>
    <cellStyle name="Normal 60 2 2 3 2 2" xfId="4810"/>
    <cellStyle name="Normal 60 2 2 3 2 2 2" xfId="14883"/>
    <cellStyle name="Normal 60 2 2 3 2 2 2 2" xfId="45205"/>
    <cellStyle name="Normal 60 2 2 3 2 2 2 3" xfId="29981"/>
    <cellStyle name="Normal 60 2 2 3 2 2 3" xfId="9863"/>
    <cellStyle name="Normal 60 2 2 3 2 2 3 2" xfId="40188"/>
    <cellStyle name="Normal 60 2 2 3 2 2 3 3" xfId="24964"/>
    <cellStyle name="Normal 60 2 2 3 2 2 4" xfId="35175"/>
    <cellStyle name="Normal 60 2 2 3 2 2 5" xfId="19951"/>
    <cellStyle name="Normal 60 2 2 3 2 3" xfId="6502"/>
    <cellStyle name="Normal 60 2 2 3 2 3 2" xfId="16554"/>
    <cellStyle name="Normal 60 2 2 3 2 3 2 2" xfId="46876"/>
    <cellStyle name="Normal 60 2 2 3 2 3 2 3" xfId="31652"/>
    <cellStyle name="Normal 60 2 2 3 2 3 3" xfId="11534"/>
    <cellStyle name="Normal 60 2 2 3 2 3 3 2" xfId="41859"/>
    <cellStyle name="Normal 60 2 2 3 2 3 3 3" xfId="26635"/>
    <cellStyle name="Normal 60 2 2 3 2 3 4" xfId="36846"/>
    <cellStyle name="Normal 60 2 2 3 2 3 5" xfId="21622"/>
    <cellStyle name="Normal 60 2 2 3 2 4" xfId="13212"/>
    <cellStyle name="Normal 60 2 2 3 2 4 2" xfId="43534"/>
    <cellStyle name="Normal 60 2 2 3 2 4 3" xfId="28310"/>
    <cellStyle name="Normal 60 2 2 3 2 5" xfId="8191"/>
    <cellStyle name="Normal 60 2 2 3 2 5 2" xfId="38517"/>
    <cellStyle name="Normal 60 2 2 3 2 5 3" xfId="23293"/>
    <cellStyle name="Normal 60 2 2 3 2 6" xfId="33505"/>
    <cellStyle name="Normal 60 2 2 3 2 7" xfId="18280"/>
    <cellStyle name="Normal 60 2 2 3 3" xfId="3973"/>
    <cellStyle name="Normal 60 2 2 3 3 2" xfId="14047"/>
    <cellStyle name="Normal 60 2 2 3 3 2 2" xfId="44369"/>
    <cellStyle name="Normal 60 2 2 3 3 2 3" xfId="29145"/>
    <cellStyle name="Normal 60 2 2 3 3 3" xfId="9027"/>
    <cellStyle name="Normal 60 2 2 3 3 3 2" xfId="39352"/>
    <cellStyle name="Normal 60 2 2 3 3 3 3" xfId="24128"/>
    <cellStyle name="Normal 60 2 2 3 3 4" xfId="34339"/>
    <cellStyle name="Normal 60 2 2 3 3 5" xfId="19115"/>
    <cellStyle name="Normal 60 2 2 3 4" xfId="5666"/>
    <cellStyle name="Normal 60 2 2 3 4 2" xfId="15718"/>
    <cellStyle name="Normal 60 2 2 3 4 2 2" xfId="46040"/>
    <cellStyle name="Normal 60 2 2 3 4 2 3" xfId="30816"/>
    <cellStyle name="Normal 60 2 2 3 4 3" xfId="10698"/>
    <cellStyle name="Normal 60 2 2 3 4 3 2" xfId="41023"/>
    <cellStyle name="Normal 60 2 2 3 4 3 3" xfId="25799"/>
    <cellStyle name="Normal 60 2 2 3 4 4" xfId="36010"/>
    <cellStyle name="Normal 60 2 2 3 4 5" xfId="20786"/>
    <cellStyle name="Normal 60 2 2 3 5" xfId="12376"/>
    <cellStyle name="Normal 60 2 2 3 5 2" xfId="42698"/>
    <cellStyle name="Normal 60 2 2 3 5 3" xfId="27474"/>
    <cellStyle name="Normal 60 2 2 3 6" xfId="7355"/>
    <cellStyle name="Normal 60 2 2 3 6 2" xfId="37681"/>
    <cellStyle name="Normal 60 2 2 3 6 3" xfId="22457"/>
    <cellStyle name="Normal 60 2 2 3 7" xfId="32669"/>
    <cellStyle name="Normal 60 2 2 3 8" xfId="17444"/>
    <cellStyle name="Normal 60 2 2 4" xfId="2702"/>
    <cellStyle name="Normal 60 2 2 4 2" xfId="4392"/>
    <cellStyle name="Normal 60 2 2 4 2 2" xfId="14465"/>
    <cellStyle name="Normal 60 2 2 4 2 2 2" xfId="44787"/>
    <cellStyle name="Normal 60 2 2 4 2 2 3" xfId="29563"/>
    <cellStyle name="Normal 60 2 2 4 2 3" xfId="9445"/>
    <cellStyle name="Normal 60 2 2 4 2 3 2" xfId="39770"/>
    <cellStyle name="Normal 60 2 2 4 2 3 3" xfId="24546"/>
    <cellStyle name="Normal 60 2 2 4 2 4" xfId="34757"/>
    <cellStyle name="Normal 60 2 2 4 2 5" xfId="19533"/>
    <cellStyle name="Normal 60 2 2 4 3" xfId="6084"/>
    <cellStyle name="Normal 60 2 2 4 3 2" xfId="16136"/>
    <cellStyle name="Normal 60 2 2 4 3 2 2" xfId="46458"/>
    <cellStyle name="Normal 60 2 2 4 3 2 3" xfId="31234"/>
    <cellStyle name="Normal 60 2 2 4 3 3" xfId="11116"/>
    <cellStyle name="Normal 60 2 2 4 3 3 2" xfId="41441"/>
    <cellStyle name="Normal 60 2 2 4 3 3 3" xfId="26217"/>
    <cellStyle name="Normal 60 2 2 4 3 4" xfId="36428"/>
    <cellStyle name="Normal 60 2 2 4 3 5" xfId="21204"/>
    <cellStyle name="Normal 60 2 2 4 4" xfId="12794"/>
    <cellStyle name="Normal 60 2 2 4 4 2" xfId="43116"/>
    <cellStyle name="Normal 60 2 2 4 4 3" xfId="27892"/>
    <cellStyle name="Normal 60 2 2 4 5" xfId="7773"/>
    <cellStyle name="Normal 60 2 2 4 5 2" xfId="38099"/>
    <cellStyle name="Normal 60 2 2 4 5 3" xfId="22875"/>
    <cellStyle name="Normal 60 2 2 4 6" xfId="33087"/>
    <cellStyle name="Normal 60 2 2 4 7" xfId="17862"/>
    <cellStyle name="Normal 60 2 2 5" xfId="3555"/>
    <cellStyle name="Normal 60 2 2 5 2" xfId="13629"/>
    <cellStyle name="Normal 60 2 2 5 2 2" xfId="43951"/>
    <cellStyle name="Normal 60 2 2 5 2 3" xfId="28727"/>
    <cellStyle name="Normal 60 2 2 5 3" xfId="8609"/>
    <cellStyle name="Normal 60 2 2 5 3 2" xfId="38934"/>
    <cellStyle name="Normal 60 2 2 5 3 3" xfId="23710"/>
    <cellStyle name="Normal 60 2 2 5 4" xfId="33921"/>
    <cellStyle name="Normal 60 2 2 5 5" xfId="18697"/>
    <cellStyle name="Normal 60 2 2 6" xfId="5248"/>
    <cellStyle name="Normal 60 2 2 6 2" xfId="15300"/>
    <cellStyle name="Normal 60 2 2 6 2 2" xfId="45622"/>
    <cellStyle name="Normal 60 2 2 6 2 3" xfId="30398"/>
    <cellStyle name="Normal 60 2 2 6 3" xfId="10280"/>
    <cellStyle name="Normal 60 2 2 6 3 2" xfId="40605"/>
    <cellStyle name="Normal 60 2 2 6 3 3" xfId="25381"/>
    <cellStyle name="Normal 60 2 2 6 4" xfId="35592"/>
    <cellStyle name="Normal 60 2 2 6 5" xfId="20368"/>
    <cellStyle name="Normal 60 2 2 7" xfId="11958"/>
    <cellStyle name="Normal 60 2 2 7 2" xfId="42280"/>
    <cellStyle name="Normal 60 2 2 7 3" xfId="27056"/>
    <cellStyle name="Normal 60 2 2 8" xfId="6937"/>
    <cellStyle name="Normal 60 2 2 8 2" xfId="37263"/>
    <cellStyle name="Normal 60 2 2 8 3" xfId="22039"/>
    <cellStyle name="Normal 60 2 2 9" xfId="32251"/>
    <cellStyle name="Normal 60 2 3" xfId="1964"/>
    <cellStyle name="Normal 60 2 3 2" xfId="2385"/>
    <cellStyle name="Normal 60 2 3 2 2" xfId="3224"/>
    <cellStyle name="Normal 60 2 3 2 2 2" xfId="4914"/>
    <cellStyle name="Normal 60 2 3 2 2 2 2" xfId="14987"/>
    <cellStyle name="Normal 60 2 3 2 2 2 2 2" xfId="45309"/>
    <cellStyle name="Normal 60 2 3 2 2 2 2 3" xfId="30085"/>
    <cellStyle name="Normal 60 2 3 2 2 2 3" xfId="9967"/>
    <cellStyle name="Normal 60 2 3 2 2 2 3 2" xfId="40292"/>
    <cellStyle name="Normal 60 2 3 2 2 2 3 3" xfId="25068"/>
    <cellStyle name="Normal 60 2 3 2 2 2 4" xfId="35279"/>
    <cellStyle name="Normal 60 2 3 2 2 2 5" xfId="20055"/>
    <cellStyle name="Normal 60 2 3 2 2 3" xfId="6606"/>
    <cellStyle name="Normal 60 2 3 2 2 3 2" xfId="16658"/>
    <cellStyle name="Normal 60 2 3 2 2 3 2 2" xfId="46980"/>
    <cellStyle name="Normal 60 2 3 2 2 3 2 3" xfId="31756"/>
    <cellStyle name="Normal 60 2 3 2 2 3 3" xfId="11638"/>
    <cellStyle name="Normal 60 2 3 2 2 3 3 2" xfId="41963"/>
    <cellStyle name="Normal 60 2 3 2 2 3 3 3" xfId="26739"/>
    <cellStyle name="Normal 60 2 3 2 2 3 4" xfId="36950"/>
    <cellStyle name="Normal 60 2 3 2 2 3 5" xfId="21726"/>
    <cellStyle name="Normal 60 2 3 2 2 4" xfId="13316"/>
    <cellStyle name="Normal 60 2 3 2 2 4 2" xfId="43638"/>
    <cellStyle name="Normal 60 2 3 2 2 4 3" xfId="28414"/>
    <cellStyle name="Normal 60 2 3 2 2 5" xfId="8295"/>
    <cellStyle name="Normal 60 2 3 2 2 5 2" xfId="38621"/>
    <cellStyle name="Normal 60 2 3 2 2 5 3" xfId="23397"/>
    <cellStyle name="Normal 60 2 3 2 2 6" xfId="33609"/>
    <cellStyle name="Normal 60 2 3 2 2 7" xfId="18384"/>
    <cellStyle name="Normal 60 2 3 2 3" xfId="4077"/>
    <cellStyle name="Normal 60 2 3 2 3 2" xfId="14151"/>
    <cellStyle name="Normal 60 2 3 2 3 2 2" xfId="44473"/>
    <cellStyle name="Normal 60 2 3 2 3 2 3" xfId="29249"/>
    <cellStyle name="Normal 60 2 3 2 3 3" xfId="9131"/>
    <cellStyle name="Normal 60 2 3 2 3 3 2" xfId="39456"/>
    <cellStyle name="Normal 60 2 3 2 3 3 3" xfId="24232"/>
    <cellStyle name="Normal 60 2 3 2 3 4" xfId="34443"/>
    <cellStyle name="Normal 60 2 3 2 3 5" xfId="19219"/>
    <cellStyle name="Normal 60 2 3 2 4" xfId="5770"/>
    <cellStyle name="Normal 60 2 3 2 4 2" xfId="15822"/>
    <cellStyle name="Normal 60 2 3 2 4 2 2" xfId="46144"/>
    <cellStyle name="Normal 60 2 3 2 4 2 3" xfId="30920"/>
    <cellStyle name="Normal 60 2 3 2 4 3" xfId="10802"/>
    <cellStyle name="Normal 60 2 3 2 4 3 2" xfId="41127"/>
    <cellStyle name="Normal 60 2 3 2 4 3 3" xfId="25903"/>
    <cellStyle name="Normal 60 2 3 2 4 4" xfId="36114"/>
    <cellStyle name="Normal 60 2 3 2 4 5" xfId="20890"/>
    <cellStyle name="Normal 60 2 3 2 5" xfId="12480"/>
    <cellStyle name="Normal 60 2 3 2 5 2" xfId="42802"/>
    <cellStyle name="Normal 60 2 3 2 5 3" xfId="27578"/>
    <cellStyle name="Normal 60 2 3 2 6" xfId="7459"/>
    <cellStyle name="Normal 60 2 3 2 6 2" xfId="37785"/>
    <cellStyle name="Normal 60 2 3 2 6 3" xfId="22561"/>
    <cellStyle name="Normal 60 2 3 2 7" xfId="32773"/>
    <cellStyle name="Normal 60 2 3 2 8" xfId="17548"/>
    <cellStyle name="Normal 60 2 3 3" xfId="2806"/>
    <cellStyle name="Normal 60 2 3 3 2" xfId="4496"/>
    <cellStyle name="Normal 60 2 3 3 2 2" xfId="14569"/>
    <cellStyle name="Normal 60 2 3 3 2 2 2" xfId="44891"/>
    <cellStyle name="Normal 60 2 3 3 2 2 3" xfId="29667"/>
    <cellStyle name="Normal 60 2 3 3 2 3" xfId="9549"/>
    <cellStyle name="Normal 60 2 3 3 2 3 2" xfId="39874"/>
    <cellStyle name="Normal 60 2 3 3 2 3 3" xfId="24650"/>
    <cellStyle name="Normal 60 2 3 3 2 4" xfId="34861"/>
    <cellStyle name="Normal 60 2 3 3 2 5" xfId="19637"/>
    <cellStyle name="Normal 60 2 3 3 3" xfId="6188"/>
    <cellStyle name="Normal 60 2 3 3 3 2" xfId="16240"/>
    <cellStyle name="Normal 60 2 3 3 3 2 2" xfId="46562"/>
    <cellStyle name="Normal 60 2 3 3 3 2 3" xfId="31338"/>
    <cellStyle name="Normal 60 2 3 3 3 3" xfId="11220"/>
    <cellStyle name="Normal 60 2 3 3 3 3 2" xfId="41545"/>
    <cellStyle name="Normal 60 2 3 3 3 3 3" xfId="26321"/>
    <cellStyle name="Normal 60 2 3 3 3 4" xfId="36532"/>
    <cellStyle name="Normal 60 2 3 3 3 5" xfId="21308"/>
    <cellStyle name="Normal 60 2 3 3 4" xfId="12898"/>
    <cellStyle name="Normal 60 2 3 3 4 2" xfId="43220"/>
    <cellStyle name="Normal 60 2 3 3 4 3" xfId="27996"/>
    <cellStyle name="Normal 60 2 3 3 5" xfId="7877"/>
    <cellStyle name="Normal 60 2 3 3 5 2" xfId="38203"/>
    <cellStyle name="Normal 60 2 3 3 5 3" xfId="22979"/>
    <cellStyle name="Normal 60 2 3 3 6" xfId="33191"/>
    <cellStyle name="Normal 60 2 3 3 7" xfId="17966"/>
    <cellStyle name="Normal 60 2 3 4" xfId="3659"/>
    <cellStyle name="Normal 60 2 3 4 2" xfId="13733"/>
    <cellStyle name="Normal 60 2 3 4 2 2" xfId="44055"/>
    <cellStyle name="Normal 60 2 3 4 2 3" xfId="28831"/>
    <cellStyle name="Normal 60 2 3 4 3" xfId="8713"/>
    <cellStyle name="Normal 60 2 3 4 3 2" xfId="39038"/>
    <cellStyle name="Normal 60 2 3 4 3 3" xfId="23814"/>
    <cellStyle name="Normal 60 2 3 4 4" xfId="34025"/>
    <cellStyle name="Normal 60 2 3 4 5" xfId="18801"/>
    <cellStyle name="Normal 60 2 3 5" xfId="5352"/>
    <cellStyle name="Normal 60 2 3 5 2" xfId="15404"/>
    <cellStyle name="Normal 60 2 3 5 2 2" xfId="45726"/>
    <cellStyle name="Normal 60 2 3 5 2 3" xfId="30502"/>
    <cellStyle name="Normal 60 2 3 5 3" xfId="10384"/>
    <cellStyle name="Normal 60 2 3 5 3 2" xfId="40709"/>
    <cellStyle name="Normal 60 2 3 5 3 3" xfId="25485"/>
    <cellStyle name="Normal 60 2 3 5 4" xfId="35696"/>
    <cellStyle name="Normal 60 2 3 5 5" xfId="20472"/>
    <cellStyle name="Normal 60 2 3 6" xfId="12062"/>
    <cellStyle name="Normal 60 2 3 6 2" xfId="42384"/>
    <cellStyle name="Normal 60 2 3 6 3" xfId="27160"/>
    <cellStyle name="Normal 60 2 3 7" xfId="7041"/>
    <cellStyle name="Normal 60 2 3 7 2" xfId="37367"/>
    <cellStyle name="Normal 60 2 3 7 3" xfId="22143"/>
    <cellStyle name="Normal 60 2 3 8" xfId="32355"/>
    <cellStyle name="Normal 60 2 3 9" xfId="17130"/>
    <cellStyle name="Normal 60 2 4" xfId="2177"/>
    <cellStyle name="Normal 60 2 4 2" xfId="3016"/>
    <cellStyle name="Normal 60 2 4 2 2" xfId="4706"/>
    <cellStyle name="Normal 60 2 4 2 2 2" xfId="14779"/>
    <cellStyle name="Normal 60 2 4 2 2 2 2" xfId="45101"/>
    <cellStyle name="Normal 60 2 4 2 2 2 3" xfId="29877"/>
    <cellStyle name="Normal 60 2 4 2 2 3" xfId="9759"/>
    <cellStyle name="Normal 60 2 4 2 2 3 2" xfId="40084"/>
    <cellStyle name="Normal 60 2 4 2 2 3 3" xfId="24860"/>
    <cellStyle name="Normal 60 2 4 2 2 4" xfId="35071"/>
    <cellStyle name="Normal 60 2 4 2 2 5" xfId="19847"/>
    <cellStyle name="Normal 60 2 4 2 3" xfId="6398"/>
    <cellStyle name="Normal 60 2 4 2 3 2" xfId="16450"/>
    <cellStyle name="Normal 60 2 4 2 3 2 2" xfId="46772"/>
    <cellStyle name="Normal 60 2 4 2 3 2 3" xfId="31548"/>
    <cellStyle name="Normal 60 2 4 2 3 3" xfId="11430"/>
    <cellStyle name="Normal 60 2 4 2 3 3 2" xfId="41755"/>
    <cellStyle name="Normal 60 2 4 2 3 3 3" xfId="26531"/>
    <cellStyle name="Normal 60 2 4 2 3 4" xfId="36742"/>
    <cellStyle name="Normal 60 2 4 2 3 5" xfId="21518"/>
    <cellStyle name="Normal 60 2 4 2 4" xfId="13108"/>
    <cellStyle name="Normal 60 2 4 2 4 2" xfId="43430"/>
    <cellStyle name="Normal 60 2 4 2 4 3" xfId="28206"/>
    <cellStyle name="Normal 60 2 4 2 5" xfId="8087"/>
    <cellStyle name="Normal 60 2 4 2 5 2" xfId="38413"/>
    <cellStyle name="Normal 60 2 4 2 5 3" xfId="23189"/>
    <cellStyle name="Normal 60 2 4 2 6" xfId="33401"/>
    <cellStyle name="Normal 60 2 4 2 7" xfId="18176"/>
    <cellStyle name="Normal 60 2 4 3" xfId="3869"/>
    <cellStyle name="Normal 60 2 4 3 2" xfId="13943"/>
    <cellStyle name="Normal 60 2 4 3 2 2" xfId="44265"/>
    <cellStyle name="Normal 60 2 4 3 2 3" xfId="29041"/>
    <cellStyle name="Normal 60 2 4 3 3" xfId="8923"/>
    <cellStyle name="Normal 60 2 4 3 3 2" xfId="39248"/>
    <cellStyle name="Normal 60 2 4 3 3 3" xfId="24024"/>
    <cellStyle name="Normal 60 2 4 3 4" xfId="34235"/>
    <cellStyle name="Normal 60 2 4 3 5" xfId="19011"/>
    <cellStyle name="Normal 60 2 4 4" xfId="5562"/>
    <cellStyle name="Normal 60 2 4 4 2" xfId="15614"/>
    <cellStyle name="Normal 60 2 4 4 2 2" xfId="45936"/>
    <cellStyle name="Normal 60 2 4 4 2 3" xfId="30712"/>
    <cellStyle name="Normal 60 2 4 4 3" xfId="10594"/>
    <cellStyle name="Normal 60 2 4 4 3 2" xfId="40919"/>
    <cellStyle name="Normal 60 2 4 4 3 3" xfId="25695"/>
    <cellStyle name="Normal 60 2 4 4 4" xfId="35906"/>
    <cellStyle name="Normal 60 2 4 4 5" xfId="20682"/>
    <cellStyle name="Normal 60 2 4 5" xfId="12272"/>
    <cellStyle name="Normal 60 2 4 5 2" xfId="42594"/>
    <cellStyle name="Normal 60 2 4 5 3" xfId="27370"/>
    <cellStyle name="Normal 60 2 4 6" xfId="7251"/>
    <cellStyle name="Normal 60 2 4 6 2" xfId="37577"/>
    <cellStyle name="Normal 60 2 4 6 3" xfId="22353"/>
    <cellStyle name="Normal 60 2 4 7" xfId="32565"/>
    <cellStyle name="Normal 60 2 4 8" xfId="17340"/>
    <cellStyle name="Normal 60 2 5" xfId="2598"/>
    <cellStyle name="Normal 60 2 5 2" xfId="4288"/>
    <cellStyle name="Normal 60 2 5 2 2" xfId="14361"/>
    <cellStyle name="Normal 60 2 5 2 2 2" xfId="44683"/>
    <cellStyle name="Normal 60 2 5 2 2 3" xfId="29459"/>
    <cellStyle name="Normal 60 2 5 2 3" xfId="9341"/>
    <cellStyle name="Normal 60 2 5 2 3 2" xfId="39666"/>
    <cellStyle name="Normal 60 2 5 2 3 3" xfId="24442"/>
    <cellStyle name="Normal 60 2 5 2 4" xfId="34653"/>
    <cellStyle name="Normal 60 2 5 2 5" xfId="19429"/>
    <cellStyle name="Normal 60 2 5 3" xfId="5980"/>
    <cellStyle name="Normal 60 2 5 3 2" xfId="16032"/>
    <cellStyle name="Normal 60 2 5 3 2 2" xfId="46354"/>
    <cellStyle name="Normal 60 2 5 3 2 3" xfId="31130"/>
    <cellStyle name="Normal 60 2 5 3 3" xfId="11012"/>
    <cellStyle name="Normal 60 2 5 3 3 2" xfId="41337"/>
    <cellStyle name="Normal 60 2 5 3 3 3" xfId="26113"/>
    <cellStyle name="Normal 60 2 5 3 4" xfId="36324"/>
    <cellStyle name="Normal 60 2 5 3 5" xfId="21100"/>
    <cellStyle name="Normal 60 2 5 4" xfId="12690"/>
    <cellStyle name="Normal 60 2 5 4 2" xfId="43012"/>
    <cellStyle name="Normal 60 2 5 4 3" xfId="27788"/>
    <cellStyle name="Normal 60 2 5 5" xfId="7669"/>
    <cellStyle name="Normal 60 2 5 5 2" xfId="37995"/>
    <cellStyle name="Normal 60 2 5 5 3" xfId="22771"/>
    <cellStyle name="Normal 60 2 5 6" xfId="32983"/>
    <cellStyle name="Normal 60 2 5 7" xfId="17758"/>
    <cellStyle name="Normal 60 2 6" xfId="3451"/>
    <cellStyle name="Normal 60 2 6 2" xfId="13525"/>
    <cellStyle name="Normal 60 2 6 2 2" xfId="43847"/>
    <cellStyle name="Normal 60 2 6 2 3" xfId="28623"/>
    <cellStyle name="Normal 60 2 6 3" xfId="8505"/>
    <cellStyle name="Normal 60 2 6 3 2" xfId="38830"/>
    <cellStyle name="Normal 60 2 6 3 3" xfId="23606"/>
    <cellStyle name="Normal 60 2 6 4" xfId="33817"/>
    <cellStyle name="Normal 60 2 6 5" xfId="18593"/>
    <cellStyle name="Normal 60 2 7" xfId="5144"/>
    <cellStyle name="Normal 60 2 7 2" xfId="15196"/>
    <cellStyle name="Normal 60 2 7 2 2" xfId="45518"/>
    <cellStyle name="Normal 60 2 7 2 3" xfId="30294"/>
    <cellStyle name="Normal 60 2 7 3" xfId="10176"/>
    <cellStyle name="Normal 60 2 7 3 2" xfId="40501"/>
    <cellStyle name="Normal 60 2 7 3 3" xfId="25277"/>
    <cellStyle name="Normal 60 2 7 4" xfId="35488"/>
    <cellStyle name="Normal 60 2 7 5" xfId="20264"/>
    <cellStyle name="Normal 60 2 8" xfId="11854"/>
    <cellStyle name="Normal 60 2 8 2" xfId="42176"/>
    <cellStyle name="Normal 60 2 8 3" xfId="26952"/>
    <cellStyle name="Normal 60 2 9" xfId="6833"/>
    <cellStyle name="Normal 60 2 9 2" xfId="37159"/>
    <cellStyle name="Normal 60 2 9 3" xfId="21935"/>
    <cellStyle name="Normal 60 3" xfId="1797"/>
    <cellStyle name="Normal 60 3 10" xfId="16974"/>
    <cellStyle name="Normal 60 3 2" xfId="2016"/>
    <cellStyle name="Normal 60 3 2 2" xfId="2437"/>
    <cellStyle name="Normal 60 3 2 2 2" xfId="3276"/>
    <cellStyle name="Normal 60 3 2 2 2 2" xfId="4966"/>
    <cellStyle name="Normal 60 3 2 2 2 2 2" xfId="15039"/>
    <cellStyle name="Normal 60 3 2 2 2 2 2 2" xfId="45361"/>
    <cellStyle name="Normal 60 3 2 2 2 2 2 3" xfId="30137"/>
    <cellStyle name="Normal 60 3 2 2 2 2 3" xfId="10019"/>
    <cellStyle name="Normal 60 3 2 2 2 2 3 2" xfId="40344"/>
    <cellStyle name="Normal 60 3 2 2 2 2 3 3" xfId="25120"/>
    <cellStyle name="Normal 60 3 2 2 2 2 4" xfId="35331"/>
    <cellStyle name="Normal 60 3 2 2 2 2 5" xfId="20107"/>
    <cellStyle name="Normal 60 3 2 2 2 3" xfId="6658"/>
    <cellStyle name="Normal 60 3 2 2 2 3 2" xfId="16710"/>
    <cellStyle name="Normal 60 3 2 2 2 3 2 2" xfId="47032"/>
    <cellStyle name="Normal 60 3 2 2 2 3 2 3" xfId="31808"/>
    <cellStyle name="Normal 60 3 2 2 2 3 3" xfId="11690"/>
    <cellStyle name="Normal 60 3 2 2 2 3 3 2" xfId="42015"/>
    <cellStyle name="Normal 60 3 2 2 2 3 3 3" xfId="26791"/>
    <cellStyle name="Normal 60 3 2 2 2 3 4" xfId="37002"/>
    <cellStyle name="Normal 60 3 2 2 2 3 5" xfId="21778"/>
    <cellStyle name="Normal 60 3 2 2 2 4" xfId="13368"/>
    <cellStyle name="Normal 60 3 2 2 2 4 2" xfId="43690"/>
    <cellStyle name="Normal 60 3 2 2 2 4 3" xfId="28466"/>
    <cellStyle name="Normal 60 3 2 2 2 5" xfId="8347"/>
    <cellStyle name="Normal 60 3 2 2 2 5 2" xfId="38673"/>
    <cellStyle name="Normal 60 3 2 2 2 5 3" xfId="23449"/>
    <cellStyle name="Normal 60 3 2 2 2 6" xfId="33661"/>
    <cellStyle name="Normal 60 3 2 2 2 7" xfId="18436"/>
    <cellStyle name="Normal 60 3 2 2 3" xfId="4129"/>
    <cellStyle name="Normal 60 3 2 2 3 2" xfId="14203"/>
    <cellStyle name="Normal 60 3 2 2 3 2 2" xfId="44525"/>
    <cellStyle name="Normal 60 3 2 2 3 2 3" xfId="29301"/>
    <cellStyle name="Normal 60 3 2 2 3 3" xfId="9183"/>
    <cellStyle name="Normal 60 3 2 2 3 3 2" xfId="39508"/>
    <cellStyle name="Normal 60 3 2 2 3 3 3" xfId="24284"/>
    <cellStyle name="Normal 60 3 2 2 3 4" xfId="34495"/>
    <cellStyle name="Normal 60 3 2 2 3 5" xfId="19271"/>
    <cellStyle name="Normal 60 3 2 2 4" xfId="5822"/>
    <cellStyle name="Normal 60 3 2 2 4 2" xfId="15874"/>
    <cellStyle name="Normal 60 3 2 2 4 2 2" xfId="46196"/>
    <cellStyle name="Normal 60 3 2 2 4 2 3" xfId="30972"/>
    <cellStyle name="Normal 60 3 2 2 4 3" xfId="10854"/>
    <cellStyle name="Normal 60 3 2 2 4 3 2" xfId="41179"/>
    <cellStyle name="Normal 60 3 2 2 4 3 3" xfId="25955"/>
    <cellStyle name="Normal 60 3 2 2 4 4" xfId="36166"/>
    <cellStyle name="Normal 60 3 2 2 4 5" xfId="20942"/>
    <cellStyle name="Normal 60 3 2 2 5" xfId="12532"/>
    <cellStyle name="Normal 60 3 2 2 5 2" xfId="42854"/>
    <cellStyle name="Normal 60 3 2 2 5 3" xfId="27630"/>
    <cellStyle name="Normal 60 3 2 2 6" xfId="7511"/>
    <cellStyle name="Normal 60 3 2 2 6 2" xfId="37837"/>
    <cellStyle name="Normal 60 3 2 2 6 3" xfId="22613"/>
    <cellStyle name="Normal 60 3 2 2 7" xfId="32825"/>
    <cellStyle name="Normal 60 3 2 2 8" xfId="17600"/>
    <cellStyle name="Normal 60 3 2 3" xfId="2858"/>
    <cellStyle name="Normal 60 3 2 3 2" xfId="4548"/>
    <cellStyle name="Normal 60 3 2 3 2 2" xfId="14621"/>
    <cellStyle name="Normal 60 3 2 3 2 2 2" xfId="44943"/>
    <cellStyle name="Normal 60 3 2 3 2 2 3" xfId="29719"/>
    <cellStyle name="Normal 60 3 2 3 2 3" xfId="9601"/>
    <cellStyle name="Normal 60 3 2 3 2 3 2" xfId="39926"/>
    <cellStyle name="Normal 60 3 2 3 2 3 3" xfId="24702"/>
    <cellStyle name="Normal 60 3 2 3 2 4" xfId="34913"/>
    <cellStyle name="Normal 60 3 2 3 2 5" xfId="19689"/>
    <cellStyle name="Normal 60 3 2 3 3" xfId="6240"/>
    <cellStyle name="Normal 60 3 2 3 3 2" xfId="16292"/>
    <cellStyle name="Normal 60 3 2 3 3 2 2" xfId="46614"/>
    <cellStyle name="Normal 60 3 2 3 3 2 3" xfId="31390"/>
    <cellStyle name="Normal 60 3 2 3 3 3" xfId="11272"/>
    <cellStyle name="Normal 60 3 2 3 3 3 2" xfId="41597"/>
    <cellStyle name="Normal 60 3 2 3 3 3 3" xfId="26373"/>
    <cellStyle name="Normal 60 3 2 3 3 4" xfId="36584"/>
    <cellStyle name="Normal 60 3 2 3 3 5" xfId="21360"/>
    <cellStyle name="Normal 60 3 2 3 4" xfId="12950"/>
    <cellStyle name="Normal 60 3 2 3 4 2" xfId="43272"/>
    <cellStyle name="Normal 60 3 2 3 4 3" xfId="28048"/>
    <cellStyle name="Normal 60 3 2 3 5" xfId="7929"/>
    <cellStyle name="Normal 60 3 2 3 5 2" xfId="38255"/>
    <cellStyle name="Normal 60 3 2 3 5 3" xfId="23031"/>
    <cellStyle name="Normal 60 3 2 3 6" xfId="33243"/>
    <cellStyle name="Normal 60 3 2 3 7" xfId="18018"/>
    <cellStyle name="Normal 60 3 2 4" xfId="3711"/>
    <cellStyle name="Normal 60 3 2 4 2" xfId="13785"/>
    <cellStyle name="Normal 60 3 2 4 2 2" xfId="44107"/>
    <cellStyle name="Normal 60 3 2 4 2 3" xfId="28883"/>
    <cellStyle name="Normal 60 3 2 4 3" xfId="8765"/>
    <cellStyle name="Normal 60 3 2 4 3 2" xfId="39090"/>
    <cellStyle name="Normal 60 3 2 4 3 3" xfId="23866"/>
    <cellStyle name="Normal 60 3 2 4 4" xfId="34077"/>
    <cellStyle name="Normal 60 3 2 4 5" xfId="18853"/>
    <cellStyle name="Normal 60 3 2 5" xfId="5404"/>
    <cellStyle name="Normal 60 3 2 5 2" xfId="15456"/>
    <cellStyle name="Normal 60 3 2 5 2 2" xfId="45778"/>
    <cellStyle name="Normal 60 3 2 5 2 3" xfId="30554"/>
    <cellStyle name="Normal 60 3 2 5 3" xfId="10436"/>
    <cellStyle name="Normal 60 3 2 5 3 2" xfId="40761"/>
    <cellStyle name="Normal 60 3 2 5 3 3" xfId="25537"/>
    <cellStyle name="Normal 60 3 2 5 4" xfId="35748"/>
    <cellStyle name="Normal 60 3 2 5 5" xfId="20524"/>
    <cellStyle name="Normal 60 3 2 6" xfId="12114"/>
    <cellStyle name="Normal 60 3 2 6 2" xfId="42436"/>
    <cellStyle name="Normal 60 3 2 6 3" xfId="27212"/>
    <cellStyle name="Normal 60 3 2 7" xfId="7093"/>
    <cellStyle name="Normal 60 3 2 7 2" xfId="37419"/>
    <cellStyle name="Normal 60 3 2 7 3" xfId="22195"/>
    <cellStyle name="Normal 60 3 2 8" xfId="32407"/>
    <cellStyle name="Normal 60 3 2 9" xfId="17182"/>
    <cellStyle name="Normal 60 3 3" xfId="2229"/>
    <cellStyle name="Normal 60 3 3 2" xfId="3068"/>
    <cellStyle name="Normal 60 3 3 2 2" xfId="4758"/>
    <cellStyle name="Normal 60 3 3 2 2 2" xfId="14831"/>
    <cellStyle name="Normal 60 3 3 2 2 2 2" xfId="45153"/>
    <cellStyle name="Normal 60 3 3 2 2 2 3" xfId="29929"/>
    <cellStyle name="Normal 60 3 3 2 2 3" xfId="9811"/>
    <cellStyle name="Normal 60 3 3 2 2 3 2" xfId="40136"/>
    <cellStyle name="Normal 60 3 3 2 2 3 3" xfId="24912"/>
    <cellStyle name="Normal 60 3 3 2 2 4" xfId="35123"/>
    <cellStyle name="Normal 60 3 3 2 2 5" xfId="19899"/>
    <cellStyle name="Normal 60 3 3 2 3" xfId="6450"/>
    <cellStyle name="Normal 60 3 3 2 3 2" xfId="16502"/>
    <cellStyle name="Normal 60 3 3 2 3 2 2" xfId="46824"/>
    <cellStyle name="Normal 60 3 3 2 3 2 3" xfId="31600"/>
    <cellStyle name="Normal 60 3 3 2 3 3" xfId="11482"/>
    <cellStyle name="Normal 60 3 3 2 3 3 2" xfId="41807"/>
    <cellStyle name="Normal 60 3 3 2 3 3 3" xfId="26583"/>
    <cellStyle name="Normal 60 3 3 2 3 4" xfId="36794"/>
    <cellStyle name="Normal 60 3 3 2 3 5" xfId="21570"/>
    <cellStyle name="Normal 60 3 3 2 4" xfId="13160"/>
    <cellStyle name="Normal 60 3 3 2 4 2" xfId="43482"/>
    <cellStyle name="Normal 60 3 3 2 4 3" xfId="28258"/>
    <cellStyle name="Normal 60 3 3 2 5" xfId="8139"/>
    <cellStyle name="Normal 60 3 3 2 5 2" xfId="38465"/>
    <cellStyle name="Normal 60 3 3 2 5 3" xfId="23241"/>
    <cellStyle name="Normal 60 3 3 2 6" xfId="33453"/>
    <cellStyle name="Normal 60 3 3 2 7" xfId="18228"/>
    <cellStyle name="Normal 60 3 3 3" xfId="3921"/>
    <cellStyle name="Normal 60 3 3 3 2" xfId="13995"/>
    <cellStyle name="Normal 60 3 3 3 2 2" xfId="44317"/>
    <cellStyle name="Normal 60 3 3 3 2 3" xfId="29093"/>
    <cellStyle name="Normal 60 3 3 3 3" xfId="8975"/>
    <cellStyle name="Normal 60 3 3 3 3 2" xfId="39300"/>
    <cellStyle name="Normal 60 3 3 3 3 3" xfId="24076"/>
    <cellStyle name="Normal 60 3 3 3 4" xfId="34287"/>
    <cellStyle name="Normal 60 3 3 3 5" xfId="19063"/>
    <cellStyle name="Normal 60 3 3 4" xfId="5614"/>
    <cellStyle name="Normal 60 3 3 4 2" xfId="15666"/>
    <cellStyle name="Normal 60 3 3 4 2 2" xfId="45988"/>
    <cellStyle name="Normal 60 3 3 4 2 3" xfId="30764"/>
    <cellStyle name="Normal 60 3 3 4 3" xfId="10646"/>
    <cellStyle name="Normal 60 3 3 4 3 2" xfId="40971"/>
    <cellStyle name="Normal 60 3 3 4 3 3" xfId="25747"/>
    <cellStyle name="Normal 60 3 3 4 4" xfId="35958"/>
    <cellStyle name="Normal 60 3 3 4 5" xfId="20734"/>
    <cellStyle name="Normal 60 3 3 5" xfId="12324"/>
    <cellStyle name="Normal 60 3 3 5 2" xfId="42646"/>
    <cellStyle name="Normal 60 3 3 5 3" xfId="27422"/>
    <cellStyle name="Normal 60 3 3 6" xfId="7303"/>
    <cellStyle name="Normal 60 3 3 6 2" xfId="37629"/>
    <cellStyle name="Normal 60 3 3 6 3" xfId="22405"/>
    <cellStyle name="Normal 60 3 3 7" xfId="32617"/>
    <cellStyle name="Normal 60 3 3 8" xfId="17392"/>
    <cellStyle name="Normal 60 3 4" xfId="2650"/>
    <cellStyle name="Normal 60 3 4 2" xfId="4340"/>
    <cellStyle name="Normal 60 3 4 2 2" xfId="14413"/>
    <cellStyle name="Normal 60 3 4 2 2 2" xfId="44735"/>
    <cellStyle name="Normal 60 3 4 2 2 3" xfId="29511"/>
    <cellStyle name="Normal 60 3 4 2 3" xfId="9393"/>
    <cellStyle name="Normal 60 3 4 2 3 2" xfId="39718"/>
    <cellStyle name="Normal 60 3 4 2 3 3" xfId="24494"/>
    <cellStyle name="Normal 60 3 4 2 4" xfId="34705"/>
    <cellStyle name="Normal 60 3 4 2 5" xfId="19481"/>
    <cellStyle name="Normal 60 3 4 3" xfId="6032"/>
    <cellStyle name="Normal 60 3 4 3 2" xfId="16084"/>
    <cellStyle name="Normal 60 3 4 3 2 2" xfId="46406"/>
    <cellStyle name="Normal 60 3 4 3 2 3" xfId="31182"/>
    <cellStyle name="Normal 60 3 4 3 3" xfId="11064"/>
    <cellStyle name="Normal 60 3 4 3 3 2" xfId="41389"/>
    <cellStyle name="Normal 60 3 4 3 3 3" xfId="26165"/>
    <cellStyle name="Normal 60 3 4 3 4" xfId="36376"/>
    <cellStyle name="Normal 60 3 4 3 5" xfId="21152"/>
    <cellStyle name="Normal 60 3 4 4" xfId="12742"/>
    <cellStyle name="Normal 60 3 4 4 2" xfId="43064"/>
    <cellStyle name="Normal 60 3 4 4 3" xfId="27840"/>
    <cellStyle name="Normal 60 3 4 5" xfId="7721"/>
    <cellStyle name="Normal 60 3 4 5 2" xfId="38047"/>
    <cellStyle name="Normal 60 3 4 5 3" xfId="22823"/>
    <cellStyle name="Normal 60 3 4 6" xfId="33035"/>
    <cellStyle name="Normal 60 3 4 7" xfId="17810"/>
    <cellStyle name="Normal 60 3 5" xfId="3503"/>
    <cellStyle name="Normal 60 3 5 2" xfId="13577"/>
    <cellStyle name="Normal 60 3 5 2 2" xfId="43899"/>
    <cellStyle name="Normal 60 3 5 2 3" xfId="28675"/>
    <cellStyle name="Normal 60 3 5 3" xfId="8557"/>
    <cellStyle name="Normal 60 3 5 3 2" xfId="38882"/>
    <cellStyle name="Normal 60 3 5 3 3" xfId="23658"/>
    <cellStyle name="Normal 60 3 5 4" xfId="33869"/>
    <cellStyle name="Normal 60 3 5 5" xfId="18645"/>
    <cellStyle name="Normal 60 3 6" xfId="5196"/>
    <cellStyle name="Normal 60 3 6 2" xfId="15248"/>
    <cellStyle name="Normal 60 3 6 2 2" xfId="45570"/>
    <cellStyle name="Normal 60 3 6 2 3" xfId="30346"/>
    <cellStyle name="Normal 60 3 6 3" xfId="10228"/>
    <cellStyle name="Normal 60 3 6 3 2" xfId="40553"/>
    <cellStyle name="Normal 60 3 6 3 3" xfId="25329"/>
    <cellStyle name="Normal 60 3 6 4" xfId="35540"/>
    <cellStyle name="Normal 60 3 6 5" xfId="20316"/>
    <cellStyle name="Normal 60 3 7" xfId="11906"/>
    <cellStyle name="Normal 60 3 7 2" xfId="42228"/>
    <cellStyle name="Normal 60 3 7 3" xfId="27004"/>
    <cellStyle name="Normal 60 3 8" xfId="6885"/>
    <cellStyle name="Normal 60 3 8 2" xfId="37211"/>
    <cellStyle name="Normal 60 3 8 3" xfId="21987"/>
    <cellStyle name="Normal 60 3 9" xfId="32200"/>
    <cellStyle name="Normal 60 4" xfId="1910"/>
    <cellStyle name="Normal 60 4 2" xfId="2333"/>
    <cellStyle name="Normal 60 4 2 2" xfId="3172"/>
    <cellStyle name="Normal 60 4 2 2 2" xfId="4862"/>
    <cellStyle name="Normal 60 4 2 2 2 2" xfId="14935"/>
    <cellStyle name="Normal 60 4 2 2 2 2 2" xfId="45257"/>
    <cellStyle name="Normal 60 4 2 2 2 2 3" xfId="30033"/>
    <cellStyle name="Normal 60 4 2 2 2 3" xfId="9915"/>
    <cellStyle name="Normal 60 4 2 2 2 3 2" xfId="40240"/>
    <cellStyle name="Normal 60 4 2 2 2 3 3" xfId="25016"/>
    <cellStyle name="Normal 60 4 2 2 2 4" xfId="35227"/>
    <cellStyle name="Normal 60 4 2 2 2 5" xfId="20003"/>
    <cellStyle name="Normal 60 4 2 2 3" xfId="6554"/>
    <cellStyle name="Normal 60 4 2 2 3 2" xfId="16606"/>
    <cellStyle name="Normal 60 4 2 2 3 2 2" xfId="46928"/>
    <cellStyle name="Normal 60 4 2 2 3 2 3" xfId="31704"/>
    <cellStyle name="Normal 60 4 2 2 3 3" xfId="11586"/>
    <cellStyle name="Normal 60 4 2 2 3 3 2" xfId="41911"/>
    <cellStyle name="Normal 60 4 2 2 3 3 3" xfId="26687"/>
    <cellStyle name="Normal 60 4 2 2 3 4" xfId="36898"/>
    <cellStyle name="Normal 60 4 2 2 3 5" xfId="21674"/>
    <cellStyle name="Normal 60 4 2 2 4" xfId="13264"/>
    <cellStyle name="Normal 60 4 2 2 4 2" xfId="43586"/>
    <cellStyle name="Normal 60 4 2 2 4 3" xfId="28362"/>
    <cellStyle name="Normal 60 4 2 2 5" xfId="8243"/>
    <cellStyle name="Normal 60 4 2 2 5 2" xfId="38569"/>
    <cellStyle name="Normal 60 4 2 2 5 3" xfId="23345"/>
    <cellStyle name="Normal 60 4 2 2 6" xfId="33557"/>
    <cellStyle name="Normal 60 4 2 2 7" xfId="18332"/>
    <cellStyle name="Normal 60 4 2 3" xfId="4025"/>
    <cellStyle name="Normal 60 4 2 3 2" xfId="14099"/>
    <cellStyle name="Normal 60 4 2 3 2 2" xfId="44421"/>
    <cellStyle name="Normal 60 4 2 3 2 3" xfId="29197"/>
    <cellStyle name="Normal 60 4 2 3 3" xfId="9079"/>
    <cellStyle name="Normal 60 4 2 3 3 2" xfId="39404"/>
    <cellStyle name="Normal 60 4 2 3 3 3" xfId="24180"/>
    <cellStyle name="Normal 60 4 2 3 4" xfId="34391"/>
    <cellStyle name="Normal 60 4 2 3 5" xfId="19167"/>
    <cellStyle name="Normal 60 4 2 4" xfId="5718"/>
    <cellStyle name="Normal 60 4 2 4 2" xfId="15770"/>
    <cellStyle name="Normal 60 4 2 4 2 2" xfId="46092"/>
    <cellStyle name="Normal 60 4 2 4 2 3" xfId="30868"/>
    <cellStyle name="Normal 60 4 2 4 3" xfId="10750"/>
    <cellStyle name="Normal 60 4 2 4 3 2" xfId="41075"/>
    <cellStyle name="Normal 60 4 2 4 3 3" xfId="25851"/>
    <cellStyle name="Normal 60 4 2 4 4" xfId="36062"/>
    <cellStyle name="Normal 60 4 2 4 5" xfId="20838"/>
    <cellStyle name="Normal 60 4 2 5" xfId="12428"/>
    <cellStyle name="Normal 60 4 2 5 2" xfId="42750"/>
    <cellStyle name="Normal 60 4 2 5 3" xfId="27526"/>
    <cellStyle name="Normal 60 4 2 6" xfId="7407"/>
    <cellStyle name="Normal 60 4 2 6 2" xfId="37733"/>
    <cellStyle name="Normal 60 4 2 6 3" xfId="22509"/>
    <cellStyle name="Normal 60 4 2 7" xfId="32721"/>
    <cellStyle name="Normal 60 4 2 8" xfId="17496"/>
    <cellStyle name="Normal 60 4 3" xfId="2754"/>
    <cellStyle name="Normal 60 4 3 2" xfId="4444"/>
    <cellStyle name="Normal 60 4 3 2 2" xfId="14517"/>
    <cellStyle name="Normal 60 4 3 2 2 2" xfId="44839"/>
    <cellStyle name="Normal 60 4 3 2 2 3" xfId="29615"/>
    <cellStyle name="Normal 60 4 3 2 3" xfId="9497"/>
    <cellStyle name="Normal 60 4 3 2 3 2" xfId="39822"/>
    <cellStyle name="Normal 60 4 3 2 3 3" xfId="24598"/>
    <cellStyle name="Normal 60 4 3 2 4" xfId="34809"/>
    <cellStyle name="Normal 60 4 3 2 5" xfId="19585"/>
    <cellStyle name="Normal 60 4 3 3" xfId="6136"/>
    <cellStyle name="Normal 60 4 3 3 2" xfId="16188"/>
    <cellStyle name="Normal 60 4 3 3 2 2" xfId="46510"/>
    <cellStyle name="Normal 60 4 3 3 2 3" xfId="31286"/>
    <cellStyle name="Normal 60 4 3 3 3" xfId="11168"/>
    <cellStyle name="Normal 60 4 3 3 3 2" xfId="41493"/>
    <cellStyle name="Normal 60 4 3 3 3 3" xfId="26269"/>
    <cellStyle name="Normal 60 4 3 3 4" xfId="36480"/>
    <cellStyle name="Normal 60 4 3 3 5" xfId="21256"/>
    <cellStyle name="Normal 60 4 3 4" xfId="12846"/>
    <cellStyle name="Normal 60 4 3 4 2" xfId="43168"/>
    <cellStyle name="Normal 60 4 3 4 3" xfId="27944"/>
    <cellStyle name="Normal 60 4 3 5" xfId="7825"/>
    <cellStyle name="Normal 60 4 3 5 2" xfId="38151"/>
    <cellStyle name="Normal 60 4 3 5 3" xfId="22927"/>
    <cellStyle name="Normal 60 4 3 6" xfId="33139"/>
    <cellStyle name="Normal 60 4 3 7" xfId="17914"/>
    <cellStyle name="Normal 60 4 4" xfId="3607"/>
    <cellStyle name="Normal 60 4 4 2" xfId="13681"/>
    <cellStyle name="Normal 60 4 4 2 2" xfId="44003"/>
    <cellStyle name="Normal 60 4 4 2 3" xfId="28779"/>
    <cellStyle name="Normal 60 4 4 3" xfId="8661"/>
    <cellStyle name="Normal 60 4 4 3 2" xfId="38986"/>
    <cellStyle name="Normal 60 4 4 3 3" xfId="23762"/>
    <cellStyle name="Normal 60 4 4 4" xfId="33973"/>
    <cellStyle name="Normal 60 4 4 5" xfId="18749"/>
    <cellStyle name="Normal 60 4 5" xfId="5300"/>
    <cellStyle name="Normal 60 4 5 2" xfId="15352"/>
    <cellStyle name="Normal 60 4 5 2 2" xfId="45674"/>
    <cellStyle name="Normal 60 4 5 2 3" xfId="30450"/>
    <cellStyle name="Normal 60 4 5 3" xfId="10332"/>
    <cellStyle name="Normal 60 4 5 3 2" xfId="40657"/>
    <cellStyle name="Normal 60 4 5 3 3" xfId="25433"/>
    <cellStyle name="Normal 60 4 5 4" xfId="35644"/>
    <cellStyle name="Normal 60 4 5 5" xfId="20420"/>
    <cellStyle name="Normal 60 4 6" xfId="12010"/>
    <cellStyle name="Normal 60 4 6 2" xfId="42332"/>
    <cellStyle name="Normal 60 4 6 3" xfId="27108"/>
    <cellStyle name="Normal 60 4 7" xfId="6989"/>
    <cellStyle name="Normal 60 4 7 2" xfId="37315"/>
    <cellStyle name="Normal 60 4 7 3" xfId="22091"/>
    <cellStyle name="Normal 60 4 8" xfId="32303"/>
    <cellStyle name="Normal 60 4 9" xfId="17078"/>
    <cellStyle name="Normal 60 5" xfId="2123"/>
    <cellStyle name="Normal 60 5 2" xfId="2964"/>
    <cellStyle name="Normal 60 5 2 2" xfId="4654"/>
    <cellStyle name="Normal 60 5 2 2 2" xfId="14727"/>
    <cellStyle name="Normal 60 5 2 2 2 2" xfId="45049"/>
    <cellStyle name="Normal 60 5 2 2 2 3" xfId="29825"/>
    <cellStyle name="Normal 60 5 2 2 3" xfId="9707"/>
    <cellStyle name="Normal 60 5 2 2 3 2" xfId="40032"/>
    <cellStyle name="Normal 60 5 2 2 3 3" xfId="24808"/>
    <cellStyle name="Normal 60 5 2 2 4" xfId="35019"/>
    <cellStyle name="Normal 60 5 2 2 5" xfId="19795"/>
    <cellStyle name="Normal 60 5 2 3" xfId="6346"/>
    <cellStyle name="Normal 60 5 2 3 2" xfId="16398"/>
    <cellStyle name="Normal 60 5 2 3 2 2" xfId="46720"/>
    <cellStyle name="Normal 60 5 2 3 2 3" xfId="31496"/>
    <cellStyle name="Normal 60 5 2 3 3" xfId="11378"/>
    <cellStyle name="Normal 60 5 2 3 3 2" xfId="41703"/>
    <cellStyle name="Normal 60 5 2 3 3 3" xfId="26479"/>
    <cellStyle name="Normal 60 5 2 3 4" xfId="36690"/>
    <cellStyle name="Normal 60 5 2 3 5" xfId="21466"/>
    <cellStyle name="Normal 60 5 2 4" xfId="13056"/>
    <cellStyle name="Normal 60 5 2 4 2" xfId="43378"/>
    <cellStyle name="Normal 60 5 2 4 3" xfId="28154"/>
    <cellStyle name="Normal 60 5 2 5" xfId="8035"/>
    <cellStyle name="Normal 60 5 2 5 2" xfId="38361"/>
    <cellStyle name="Normal 60 5 2 5 3" xfId="23137"/>
    <cellStyle name="Normal 60 5 2 6" xfId="33349"/>
    <cellStyle name="Normal 60 5 2 7" xfId="18124"/>
    <cellStyle name="Normal 60 5 3" xfId="3817"/>
    <cellStyle name="Normal 60 5 3 2" xfId="13891"/>
    <cellStyle name="Normal 60 5 3 2 2" xfId="44213"/>
    <cellStyle name="Normal 60 5 3 2 3" xfId="28989"/>
    <cellStyle name="Normal 60 5 3 3" xfId="8871"/>
    <cellStyle name="Normal 60 5 3 3 2" xfId="39196"/>
    <cellStyle name="Normal 60 5 3 3 3" xfId="23972"/>
    <cellStyle name="Normal 60 5 3 4" xfId="34183"/>
    <cellStyle name="Normal 60 5 3 5" xfId="18959"/>
    <cellStyle name="Normal 60 5 4" xfId="5510"/>
    <cellStyle name="Normal 60 5 4 2" xfId="15562"/>
    <cellStyle name="Normal 60 5 4 2 2" xfId="45884"/>
    <cellStyle name="Normal 60 5 4 2 3" xfId="30660"/>
    <cellStyle name="Normal 60 5 4 3" xfId="10542"/>
    <cellStyle name="Normal 60 5 4 3 2" xfId="40867"/>
    <cellStyle name="Normal 60 5 4 3 3" xfId="25643"/>
    <cellStyle name="Normal 60 5 4 4" xfId="35854"/>
    <cellStyle name="Normal 60 5 4 5" xfId="20630"/>
    <cellStyle name="Normal 60 5 5" xfId="12220"/>
    <cellStyle name="Normal 60 5 5 2" xfId="42542"/>
    <cellStyle name="Normal 60 5 5 3" xfId="27318"/>
    <cellStyle name="Normal 60 5 6" xfId="7199"/>
    <cellStyle name="Normal 60 5 6 2" xfId="37525"/>
    <cellStyle name="Normal 60 5 6 3" xfId="22301"/>
    <cellStyle name="Normal 60 5 7" xfId="32513"/>
    <cellStyle name="Normal 60 5 8" xfId="17288"/>
    <cellStyle name="Normal 60 6" xfId="2544"/>
    <cellStyle name="Normal 60 6 2" xfId="4236"/>
    <cellStyle name="Normal 60 6 2 2" xfId="14309"/>
    <cellStyle name="Normal 60 6 2 2 2" xfId="44631"/>
    <cellStyle name="Normal 60 6 2 2 3" xfId="29407"/>
    <cellStyle name="Normal 60 6 2 3" xfId="9289"/>
    <cellStyle name="Normal 60 6 2 3 2" xfId="39614"/>
    <cellStyle name="Normal 60 6 2 3 3" xfId="24390"/>
    <cellStyle name="Normal 60 6 2 4" xfId="34601"/>
    <cellStyle name="Normal 60 6 2 5" xfId="19377"/>
    <cellStyle name="Normal 60 6 3" xfId="5928"/>
    <cellStyle name="Normal 60 6 3 2" xfId="15980"/>
    <cellStyle name="Normal 60 6 3 2 2" xfId="46302"/>
    <cellStyle name="Normal 60 6 3 2 3" xfId="31078"/>
    <cellStyle name="Normal 60 6 3 3" xfId="10960"/>
    <cellStyle name="Normal 60 6 3 3 2" xfId="41285"/>
    <cellStyle name="Normal 60 6 3 3 3" xfId="26061"/>
    <cellStyle name="Normal 60 6 3 4" xfId="36272"/>
    <cellStyle name="Normal 60 6 3 5" xfId="21048"/>
    <cellStyle name="Normal 60 6 4" xfId="12638"/>
    <cellStyle name="Normal 60 6 4 2" xfId="42960"/>
    <cellStyle name="Normal 60 6 4 3" xfId="27736"/>
    <cellStyle name="Normal 60 6 5" xfId="7617"/>
    <cellStyle name="Normal 60 6 5 2" xfId="37943"/>
    <cellStyle name="Normal 60 6 5 3" xfId="22719"/>
    <cellStyle name="Normal 60 6 6" xfId="32931"/>
    <cellStyle name="Normal 60 6 7" xfId="17706"/>
    <cellStyle name="Normal 60 7" xfId="3395"/>
    <cellStyle name="Normal 60 7 2" xfId="13473"/>
    <cellStyle name="Normal 60 7 2 2" xfId="43795"/>
    <cellStyle name="Normal 60 7 2 3" xfId="28571"/>
    <cellStyle name="Normal 60 7 3" xfId="8453"/>
    <cellStyle name="Normal 60 7 3 2" xfId="38778"/>
    <cellStyle name="Normal 60 7 3 3" xfId="23554"/>
    <cellStyle name="Normal 60 7 4" xfId="33765"/>
    <cellStyle name="Normal 60 7 5" xfId="18541"/>
    <cellStyle name="Normal 60 8" xfId="5089"/>
    <cellStyle name="Normal 60 8 2" xfId="15144"/>
    <cellStyle name="Normal 60 8 2 2" xfId="45466"/>
    <cellStyle name="Normal 60 8 2 3" xfId="30242"/>
    <cellStyle name="Normal 60 8 3" xfId="10124"/>
    <cellStyle name="Normal 60 8 3 2" xfId="40449"/>
    <cellStyle name="Normal 60 8 3 3" xfId="25225"/>
    <cellStyle name="Normal 60 8 4" xfId="35436"/>
    <cellStyle name="Normal 60 8 5" xfId="20212"/>
    <cellStyle name="Normal 60 9" xfId="11800"/>
    <cellStyle name="Normal 60 9 2" xfId="42124"/>
    <cellStyle name="Normal 60 9 3" xfId="26900"/>
    <cellStyle name="Normal 61" xfId="1470"/>
    <cellStyle name="Normal 61 2" xfId="1471"/>
    <cellStyle name="Normal 62" xfId="1472"/>
    <cellStyle name="Normal 62 2" xfId="1473"/>
    <cellStyle name="Normal 63" xfId="1474"/>
    <cellStyle name="Normal 64" xfId="1475"/>
    <cellStyle name="Normal 64 10" xfId="6780"/>
    <cellStyle name="Normal 64 10 2" xfId="37108"/>
    <cellStyle name="Normal 64 10 3" xfId="21884"/>
    <cellStyle name="Normal 64 11" xfId="32099"/>
    <cellStyle name="Normal 64 12" xfId="16869"/>
    <cellStyle name="Normal 64 13" xfId="47310"/>
    <cellStyle name="Normal 64 2" xfId="1744"/>
    <cellStyle name="Normal 64 2 10" xfId="32150"/>
    <cellStyle name="Normal 64 2 11" xfId="16923"/>
    <cellStyle name="Normal 64 2 2" xfId="1852"/>
    <cellStyle name="Normal 64 2 2 10" xfId="17027"/>
    <cellStyle name="Normal 64 2 2 2" xfId="2069"/>
    <cellStyle name="Normal 64 2 2 2 2" xfId="2490"/>
    <cellStyle name="Normal 64 2 2 2 2 2" xfId="3329"/>
    <cellStyle name="Normal 64 2 2 2 2 2 2" xfId="5019"/>
    <cellStyle name="Normal 64 2 2 2 2 2 2 2" xfId="15092"/>
    <cellStyle name="Normal 64 2 2 2 2 2 2 2 2" xfId="45414"/>
    <cellStyle name="Normal 64 2 2 2 2 2 2 2 3" xfId="30190"/>
    <cellStyle name="Normal 64 2 2 2 2 2 2 3" xfId="10072"/>
    <cellStyle name="Normal 64 2 2 2 2 2 2 3 2" xfId="40397"/>
    <cellStyle name="Normal 64 2 2 2 2 2 2 3 3" xfId="25173"/>
    <cellStyle name="Normal 64 2 2 2 2 2 2 4" xfId="35384"/>
    <cellStyle name="Normal 64 2 2 2 2 2 2 5" xfId="20160"/>
    <cellStyle name="Normal 64 2 2 2 2 2 3" xfId="6711"/>
    <cellStyle name="Normal 64 2 2 2 2 2 3 2" xfId="16763"/>
    <cellStyle name="Normal 64 2 2 2 2 2 3 2 2" xfId="47085"/>
    <cellStyle name="Normal 64 2 2 2 2 2 3 2 3" xfId="31861"/>
    <cellStyle name="Normal 64 2 2 2 2 2 3 3" xfId="11743"/>
    <cellStyle name="Normal 64 2 2 2 2 2 3 3 2" xfId="42068"/>
    <cellStyle name="Normal 64 2 2 2 2 2 3 3 3" xfId="26844"/>
    <cellStyle name="Normal 64 2 2 2 2 2 3 4" xfId="37055"/>
    <cellStyle name="Normal 64 2 2 2 2 2 3 5" xfId="21831"/>
    <cellStyle name="Normal 64 2 2 2 2 2 4" xfId="13421"/>
    <cellStyle name="Normal 64 2 2 2 2 2 4 2" xfId="43743"/>
    <cellStyle name="Normal 64 2 2 2 2 2 4 3" xfId="28519"/>
    <cellStyle name="Normal 64 2 2 2 2 2 5" xfId="8400"/>
    <cellStyle name="Normal 64 2 2 2 2 2 5 2" xfId="38726"/>
    <cellStyle name="Normal 64 2 2 2 2 2 5 3" xfId="23502"/>
    <cellStyle name="Normal 64 2 2 2 2 2 6" xfId="33714"/>
    <cellStyle name="Normal 64 2 2 2 2 2 7" xfId="18489"/>
    <cellStyle name="Normal 64 2 2 2 2 3" xfId="4182"/>
    <cellStyle name="Normal 64 2 2 2 2 3 2" xfId="14256"/>
    <cellStyle name="Normal 64 2 2 2 2 3 2 2" xfId="44578"/>
    <cellStyle name="Normal 64 2 2 2 2 3 2 3" xfId="29354"/>
    <cellStyle name="Normal 64 2 2 2 2 3 3" xfId="9236"/>
    <cellStyle name="Normal 64 2 2 2 2 3 3 2" xfId="39561"/>
    <cellStyle name="Normal 64 2 2 2 2 3 3 3" xfId="24337"/>
    <cellStyle name="Normal 64 2 2 2 2 3 4" xfId="34548"/>
    <cellStyle name="Normal 64 2 2 2 2 3 5" xfId="19324"/>
    <cellStyle name="Normal 64 2 2 2 2 4" xfId="5875"/>
    <cellStyle name="Normal 64 2 2 2 2 4 2" xfId="15927"/>
    <cellStyle name="Normal 64 2 2 2 2 4 2 2" xfId="46249"/>
    <cellStyle name="Normal 64 2 2 2 2 4 2 3" xfId="31025"/>
    <cellStyle name="Normal 64 2 2 2 2 4 3" xfId="10907"/>
    <cellStyle name="Normal 64 2 2 2 2 4 3 2" xfId="41232"/>
    <cellStyle name="Normal 64 2 2 2 2 4 3 3" xfId="26008"/>
    <cellStyle name="Normal 64 2 2 2 2 4 4" xfId="36219"/>
    <cellStyle name="Normal 64 2 2 2 2 4 5" xfId="20995"/>
    <cellStyle name="Normal 64 2 2 2 2 5" xfId="12585"/>
    <cellStyle name="Normal 64 2 2 2 2 5 2" xfId="42907"/>
    <cellStyle name="Normal 64 2 2 2 2 5 3" xfId="27683"/>
    <cellStyle name="Normal 64 2 2 2 2 6" xfId="7564"/>
    <cellStyle name="Normal 64 2 2 2 2 6 2" xfId="37890"/>
    <cellStyle name="Normal 64 2 2 2 2 6 3" xfId="22666"/>
    <cellStyle name="Normal 64 2 2 2 2 7" xfId="32878"/>
    <cellStyle name="Normal 64 2 2 2 2 8" xfId="17653"/>
    <cellStyle name="Normal 64 2 2 2 3" xfId="2911"/>
    <cellStyle name="Normal 64 2 2 2 3 2" xfId="4601"/>
    <cellStyle name="Normal 64 2 2 2 3 2 2" xfId="14674"/>
    <cellStyle name="Normal 64 2 2 2 3 2 2 2" xfId="44996"/>
    <cellStyle name="Normal 64 2 2 2 3 2 2 3" xfId="29772"/>
    <cellStyle name="Normal 64 2 2 2 3 2 3" xfId="9654"/>
    <cellStyle name="Normal 64 2 2 2 3 2 3 2" xfId="39979"/>
    <cellStyle name="Normal 64 2 2 2 3 2 3 3" xfId="24755"/>
    <cellStyle name="Normal 64 2 2 2 3 2 4" xfId="34966"/>
    <cellStyle name="Normal 64 2 2 2 3 2 5" xfId="19742"/>
    <cellStyle name="Normal 64 2 2 2 3 3" xfId="6293"/>
    <cellStyle name="Normal 64 2 2 2 3 3 2" xfId="16345"/>
    <cellStyle name="Normal 64 2 2 2 3 3 2 2" xfId="46667"/>
    <cellStyle name="Normal 64 2 2 2 3 3 2 3" xfId="31443"/>
    <cellStyle name="Normal 64 2 2 2 3 3 3" xfId="11325"/>
    <cellStyle name="Normal 64 2 2 2 3 3 3 2" xfId="41650"/>
    <cellStyle name="Normal 64 2 2 2 3 3 3 3" xfId="26426"/>
    <cellStyle name="Normal 64 2 2 2 3 3 4" xfId="36637"/>
    <cellStyle name="Normal 64 2 2 2 3 3 5" xfId="21413"/>
    <cellStyle name="Normal 64 2 2 2 3 4" xfId="13003"/>
    <cellStyle name="Normal 64 2 2 2 3 4 2" xfId="43325"/>
    <cellStyle name="Normal 64 2 2 2 3 4 3" xfId="28101"/>
    <cellStyle name="Normal 64 2 2 2 3 5" xfId="7982"/>
    <cellStyle name="Normal 64 2 2 2 3 5 2" xfId="38308"/>
    <cellStyle name="Normal 64 2 2 2 3 5 3" xfId="23084"/>
    <cellStyle name="Normal 64 2 2 2 3 6" xfId="33296"/>
    <cellStyle name="Normal 64 2 2 2 3 7" xfId="18071"/>
    <cellStyle name="Normal 64 2 2 2 4" xfId="3764"/>
    <cellStyle name="Normal 64 2 2 2 4 2" xfId="13838"/>
    <cellStyle name="Normal 64 2 2 2 4 2 2" xfId="44160"/>
    <cellStyle name="Normal 64 2 2 2 4 2 3" xfId="28936"/>
    <cellStyle name="Normal 64 2 2 2 4 3" xfId="8818"/>
    <cellStyle name="Normal 64 2 2 2 4 3 2" xfId="39143"/>
    <cellStyle name="Normal 64 2 2 2 4 3 3" xfId="23919"/>
    <cellStyle name="Normal 64 2 2 2 4 4" xfId="34130"/>
    <cellStyle name="Normal 64 2 2 2 4 5" xfId="18906"/>
    <cellStyle name="Normal 64 2 2 2 5" xfId="5457"/>
    <cellStyle name="Normal 64 2 2 2 5 2" xfId="15509"/>
    <cellStyle name="Normal 64 2 2 2 5 2 2" xfId="45831"/>
    <cellStyle name="Normal 64 2 2 2 5 2 3" xfId="30607"/>
    <cellStyle name="Normal 64 2 2 2 5 3" xfId="10489"/>
    <cellStyle name="Normal 64 2 2 2 5 3 2" xfId="40814"/>
    <cellStyle name="Normal 64 2 2 2 5 3 3" xfId="25590"/>
    <cellStyle name="Normal 64 2 2 2 5 4" xfId="35801"/>
    <cellStyle name="Normal 64 2 2 2 5 5" xfId="20577"/>
    <cellStyle name="Normal 64 2 2 2 6" xfId="12167"/>
    <cellStyle name="Normal 64 2 2 2 6 2" xfId="42489"/>
    <cellStyle name="Normal 64 2 2 2 6 3" xfId="27265"/>
    <cellStyle name="Normal 64 2 2 2 7" xfId="7146"/>
    <cellStyle name="Normal 64 2 2 2 7 2" xfId="37472"/>
    <cellStyle name="Normal 64 2 2 2 7 3" xfId="22248"/>
    <cellStyle name="Normal 64 2 2 2 8" xfId="32460"/>
    <cellStyle name="Normal 64 2 2 2 9" xfId="17235"/>
    <cellStyle name="Normal 64 2 2 3" xfId="2282"/>
    <cellStyle name="Normal 64 2 2 3 2" xfId="3121"/>
    <cellStyle name="Normal 64 2 2 3 2 2" xfId="4811"/>
    <cellStyle name="Normal 64 2 2 3 2 2 2" xfId="14884"/>
    <cellStyle name="Normal 64 2 2 3 2 2 2 2" xfId="45206"/>
    <cellStyle name="Normal 64 2 2 3 2 2 2 3" xfId="29982"/>
    <cellStyle name="Normal 64 2 2 3 2 2 3" xfId="9864"/>
    <cellStyle name="Normal 64 2 2 3 2 2 3 2" xfId="40189"/>
    <cellStyle name="Normal 64 2 2 3 2 2 3 3" xfId="24965"/>
    <cellStyle name="Normal 64 2 2 3 2 2 4" xfId="35176"/>
    <cellStyle name="Normal 64 2 2 3 2 2 5" xfId="19952"/>
    <cellStyle name="Normal 64 2 2 3 2 3" xfId="6503"/>
    <cellStyle name="Normal 64 2 2 3 2 3 2" xfId="16555"/>
    <cellStyle name="Normal 64 2 2 3 2 3 2 2" xfId="46877"/>
    <cellStyle name="Normal 64 2 2 3 2 3 2 3" xfId="31653"/>
    <cellStyle name="Normal 64 2 2 3 2 3 3" xfId="11535"/>
    <cellStyle name="Normal 64 2 2 3 2 3 3 2" xfId="41860"/>
    <cellStyle name="Normal 64 2 2 3 2 3 3 3" xfId="26636"/>
    <cellStyle name="Normal 64 2 2 3 2 3 4" xfId="36847"/>
    <cellStyle name="Normal 64 2 2 3 2 3 5" xfId="21623"/>
    <cellStyle name="Normal 64 2 2 3 2 4" xfId="13213"/>
    <cellStyle name="Normal 64 2 2 3 2 4 2" xfId="43535"/>
    <cellStyle name="Normal 64 2 2 3 2 4 3" xfId="28311"/>
    <cellStyle name="Normal 64 2 2 3 2 5" xfId="8192"/>
    <cellStyle name="Normal 64 2 2 3 2 5 2" xfId="38518"/>
    <cellStyle name="Normal 64 2 2 3 2 5 3" xfId="23294"/>
    <cellStyle name="Normal 64 2 2 3 2 6" xfId="33506"/>
    <cellStyle name="Normal 64 2 2 3 2 7" xfId="18281"/>
    <cellStyle name="Normal 64 2 2 3 3" xfId="3974"/>
    <cellStyle name="Normal 64 2 2 3 3 2" xfId="14048"/>
    <cellStyle name="Normal 64 2 2 3 3 2 2" xfId="44370"/>
    <cellStyle name="Normal 64 2 2 3 3 2 3" xfId="29146"/>
    <cellStyle name="Normal 64 2 2 3 3 3" xfId="9028"/>
    <cellStyle name="Normal 64 2 2 3 3 3 2" xfId="39353"/>
    <cellStyle name="Normal 64 2 2 3 3 3 3" xfId="24129"/>
    <cellStyle name="Normal 64 2 2 3 3 4" xfId="34340"/>
    <cellStyle name="Normal 64 2 2 3 3 5" xfId="19116"/>
    <cellStyle name="Normal 64 2 2 3 4" xfId="5667"/>
    <cellStyle name="Normal 64 2 2 3 4 2" xfId="15719"/>
    <cellStyle name="Normal 64 2 2 3 4 2 2" xfId="46041"/>
    <cellStyle name="Normal 64 2 2 3 4 2 3" xfId="30817"/>
    <cellStyle name="Normal 64 2 2 3 4 3" xfId="10699"/>
    <cellStyle name="Normal 64 2 2 3 4 3 2" xfId="41024"/>
    <cellStyle name="Normal 64 2 2 3 4 3 3" xfId="25800"/>
    <cellStyle name="Normal 64 2 2 3 4 4" xfId="36011"/>
    <cellStyle name="Normal 64 2 2 3 4 5" xfId="20787"/>
    <cellStyle name="Normal 64 2 2 3 5" xfId="12377"/>
    <cellStyle name="Normal 64 2 2 3 5 2" xfId="42699"/>
    <cellStyle name="Normal 64 2 2 3 5 3" xfId="27475"/>
    <cellStyle name="Normal 64 2 2 3 6" xfId="7356"/>
    <cellStyle name="Normal 64 2 2 3 6 2" xfId="37682"/>
    <cellStyle name="Normal 64 2 2 3 6 3" xfId="22458"/>
    <cellStyle name="Normal 64 2 2 3 7" xfId="32670"/>
    <cellStyle name="Normal 64 2 2 3 8" xfId="17445"/>
    <cellStyle name="Normal 64 2 2 4" xfId="2703"/>
    <cellStyle name="Normal 64 2 2 4 2" xfId="4393"/>
    <cellStyle name="Normal 64 2 2 4 2 2" xfId="14466"/>
    <cellStyle name="Normal 64 2 2 4 2 2 2" xfId="44788"/>
    <cellStyle name="Normal 64 2 2 4 2 2 3" xfId="29564"/>
    <cellStyle name="Normal 64 2 2 4 2 3" xfId="9446"/>
    <cellStyle name="Normal 64 2 2 4 2 3 2" xfId="39771"/>
    <cellStyle name="Normal 64 2 2 4 2 3 3" xfId="24547"/>
    <cellStyle name="Normal 64 2 2 4 2 4" xfId="34758"/>
    <cellStyle name="Normal 64 2 2 4 2 5" xfId="19534"/>
    <cellStyle name="Normal 64 2 2 4 3" xfId="6085"/>
    <cellStyle name="Normal 64 2 2 4 3 2" xfId="16137"/>
    <cellStyle name="Normal 64 2 2 4 3 2 2" xfId="46459"/>
    <cellStyle name="Normal 64 2 2 4 3 2 3" xfId="31235"/>
    <cellStyle name="Normal 64 2 2 4 3 3" xfId="11117"/>
    <cellStyle name="Normal 64 2 2 4 3 3 2" xfId="41442"/>
    <cellStyle name="Normal 64 2 2 4 3 3 3" xfId="26218"/>
    <cellStyle name="Normal 64 2 2 4 3 4" xfId="36429"/>
    <cellStyle name="Normal 64 2 2 4 3 5" xfId="21205"/>
    <cellStyle name="Normal 64 2 2 4 4" xfId="12795"/>
    <cellStyle name="Normal 64 2 2 4 4 2" xfId="43117"/>
    <cellStyle name="Normal 64 2 2 4 4 3" xfId="27893"/>
    <cellStyle name="Normal 64 2 2 4 5" xfId="7774"/>
    <cellStyle name="Normal 64 2 2 4 5 2" xfId="38100"/>
    <cellStyle name="Normal 64 2 2 4 5 3" xfId="22876"/>
    <cellStyle name="Normal 64 2 2 4 6" xfId="33088"/>
    <cellStyle name="Normal 64 2 2 4 7" xfId="17863"/>
    <cellStyle name="Normal 64 2 2 5" xfId="3556"/>
    <cellStyle name="Normal 64 2 2 5 2" xfId="13630"/>
    <cellStyle name="Normal 64 2 2 5 2 2" xfId="43952"/>
    <cellStyle name="Normal 64 2 2 5 2 3" xfId="28728"/>
    <cellStyle name="Normal 64 2 2 5 3" xfId="8610"/>
    <cellStyle name="Normal 64 2 2 5 3 2" xfId="38935"/>
    <cellStyle name="Normal 64 2 2 5 3 3" xfId="23711"/>
    <cellStyle name="Normal 64 2 2 5 4" xfId="33922"/>
    <cellStyle name="Normal 64 2 2 5 5" xfId="18698"/>
    <cellStyle name="Normal 64 2 2 6" xfId="5249"/>
    <cellStyle name="Normal 64 2 2 6 2" xfId="15301"/>
    <cellStyle name="Normal 64 2 2 6 2 2" xfId="45623"/>
    <cellStyle name="Normal 64 2 2 6 2 3" xfId="30399"/>
    <cellStyle name="Normal 64 2 2 6 3" xfId="10281"/>
    <cellStyle name="Normal 64 2 2 6 3 2" xfId="40606"/>
    <cellStyle name="Normal 64 2 2 6 3 3" xfId="25382"/>
    <cellStyle name="Normal 64 2 2 6 4" xfId="35593"/>
    <cellStyle name="Normal 64 2 2 6 5" xfId="20369"/>
    <cellStyle name="Normal 64 2 2 7" xfId="11959"/>
    <cellStyle name="Normal 64 2 2 7 2" xfId="42281"/>
    <cellStyle name="Normal 64 2 2 7 3" xfId="27057"/>
    <cellStyle name="Normal 64 2 2 8" xfId="6938"/>
    <cellStyle name="Normal 64 2 2 8 2" xfId="37264"/>
    <cellStyle name="Normal 64 2 2 8 3" xfId="22040"/>
    <cellStyle name="Normal 64 2 2 9" xfId="32252"/>
    <cellStyle name="Normal 64 2 3" xfId="1965"/>
    <cellStyle name="Normal 64 2 3 2" xfId="2386"/>
    <cellStyle name="Normal 64 2 3 2 2" xfId="3225"/>
    <cellStyle name="Normal 64 2 3 2 2 2" xfId="4915"/>
    <cellStyle name="Normal 64 2 3 2 2 2 2" xfId="14988"/>
    <cellStyle name="Normal 64 2 3 2 2 2 2 2" xfId="45310"/>
    <cellStyle name="Normal 64 2 3 2 2 2 2 3" xfId="30086"/>
    <cellStyle name="Normal 64 2 3 2 2 2 3" xfId="9968"/>
    <cellStyle name="Normal 64 2 3 2 2 2 3 2" xfId="40293"/>
    <cellStyle name="Normal 64 2 3 2 2 2 3 3" xfId="25069"/>
    <cellStyle name="Normal 64 2 3 2 2 2 4" xfId="35280"/>
    <cellStyle name="Normal 64 2 3 2 2 2 5" xfId="20056"/>
    <cellStyle name="Normal 64 2 3 2 2 3" xfId="6607"/>
    <cellStyle name="Normal 64 2 3 2 2 3 2" xfId="16659"/>
    <cellStyle name="Normal 64 2 3 2 2 3 2 2" xfId="46981"/>
    <cellStyle name="Normal 64 2 3 2 2 3 2 3" xfId="31757"/>
    <cellStyle name="Normal 64 2 3 2 2 3 3" xfId="11639"/>
    <cellStyle name="Normal 64 2 3 2 2 3 3 2" xfId="41964"/>
    <cellStyle name="Normal 64 2 3 2 2 3 3 3" xfId="26740"/>
    <cellStyle name="Normal 64 2 3 2 2 3 4" xfId="36951"/>
    <cellStyle name="Normal 64 2 3 2 2 3 5" xfId="21727"/>
    <cellStyle name="Normal 64 2 3 2 2 4" xfId="13317"/>
    <cellStyle name="Normal 64 2 3 2 2 4 2" xfId="43639"/>
    <cellStyle name="Normal 64 2 3 2 2 4 3" xfId="28415"/>
    <cellStyle name="Normal 64 2 3 2 2 5" xfId="8296"/>
    <cellStyle name="Normal 64 2 3 2 2 5 2" xfId="38622"/>
    <cellStyle name="Normal 64 2 3 2 2 5 3" xfId="23398"/>
    <cellStyle name="Normal 64 2 3 2 2 6" xfId="33610"/>
    <cellStyle name="Normal 64 2 3 2 2 7" xfId="18385"/>
    <cellStyle name="Normal 64 2 3 2 3" xfId="4078"/>
    <cellStyle name="Normal 64 2 3 2 3 2" xfId="14152"/>
    <cellStyle name="Normal 64 2 3 2 3 2 2" xfId="44474"/>
    <cellStyle name="Normal 64 2 3 2 3 2 3" xfId="29250"/>
    <cellStyle name="Normal 64 2 3 2 3 3" xfId="9132"/>
    <cellStyle name="Normal 64 2 3 2 3 3 2" xfId="39457"/>
    <cellStyle name="Normal 64 2 3 2 3 3 3" xfId="24233"/>
    <cellStyle name="Normal 64 2 3 2 3 4" xfId="34444"/>
    <cellStyle name="Normal 64 2 3 2 3 5" xfId="19220"/>
    <cellStyle name="Normal 64 2 3 2 4" xfId="5771"/>
    <cellStyle name="Normal 64 2 3 2 4 2" xfId="15823"/>
    <cellStyle name="Normal 64 2 3 2 4 2 2" xfId="46145"/>
    <cellStyle name="Normal 64 2 3 2 4 2 3" xfId="30921"/>
    <cellStyle name="Normal 64 2 3 2 4 3" xfId="10803"/>
    <cellStyle name="Normal 64 2 3 2 4 3 2" xfId="41128"/>
    <cellStyle name="Normal 64 2 3 2 4 3 3" xfId="25904"/>
    <cellStyle name="Normal 64 2 3 2 4 4" xfId="36115"/>
    <cellStyle name="Normal 64 2 3 2 4 5" xfId="20891"/>
    <cellStyle name="Normal 64 2 3 2 5" xfId="12481"/>
    <cellStyle name="Normal 64 2 3 2 5 2" xfId="42803"/>
    <cellStyle name="Normal 64 2 3 2 5 3" xfId="27579"/>
    <cellStyle name="Normal 64 2 3 2 6" xfId="7460"/>
    <cellStyle name="Normal 64 2 3 2 6 2" xfId="37786"/>
    <cellStyle name="Normal 64 2 3 2 6 3" xfId="22562"/>
    <cellStyle name="Normal 64 2 3 2 7" xfId="32774"/>
    <cellStyle name="Normal 64 2 3 2 8" xfId="17549"/>
    <cellStyle name="Normal 64 2 3 3" xfId="2807"/>
    <cellStyle name="Normal 64 2 3 3 2" xfId="4497"/>
    <cellStyle name="Normal 64 2 3 3 2 2" xfId="14570"/>
    <cellStyle name="Normal 64 2 3 3 2 2 2" xfId="44892"/>
    <cellStyle name="Normal 64 2 3 3 2 2 3" xfId="29668"/>
    <cellStyle name="Normal 64 2 3 3 2 3" xfId="9550"/>
    <cellStyle name="Normal 64 2 3 3 2 3 2" xfId="39875"/>
    <cellStyle name="Normal 64 2 3 3 2 3 3" xfId="24651"/>
    <cellStyle name="Normal 64 2 3 3 2 4" xfId="34862"/>
    <cellStyle name="Normal 64 2 3 3 2 5" xfId="19638"/>
    <cellStyle name="Normal 64 2 3 3 3" xfId="6189"/>
    <cellStyle name="Normal 64 2 3 3 3 2" xfId="16241"/>
    <cellStyle name="Normal 64 2 3 3 3 2 2" xfId="46563"/>
    <cellStyle name="Normal 64 2 3 3 3 2 3" xfId="31339"/>
    <cellStyle name="Normal 64 2 3 3 3 3" xfId="11221"/>
    <cellStyle name="Normal 64 2 3 3 3 3 2" xfId="41546"/>
    <cellStyle name="Normal 64 2 3 3 3 3 3" xfId="26322"/>
    <cellStyle name="Normal 64 2 3 3 3 4" xfId="36533"/>
    <cellStyle name="Normal 64 2 3 3 3 5" xfId="21309"/>
    <cellStyle name="Normal 64 2 3 3 4" xfId="12899"/>
    <cellStyle name="Normal 64 2 3 3 4 2" xfId="43221"/>
    <cellStyle name="Normal 64 2 3 3 4 3" xfId="27997"/>
    <cellStyle name="Normal 64 2 3 3 5" xfId="7878"/>
    <cellStyle name="Normal 64 2 3 3 5 2" xfId="38204"/>
    <cellStyle name="Normal 64 2 3 3 5 3" xfId="22980"/>
    <cellStyle name="Normal 64 2 3 3 6" xfId="33192"/>
    <cellStyle name="Normal 64 2 3 3 7" xfId="17967"/>
    <cellStyle name="Normal 64 2 3 4" xfId="3660"/>
    <cellStyle name="Normal 64 2 3 4 2" xfId="13734"/>
    <cellStyle name="Normal 64 2 3 4 2 2" xfId="44056"/>
    <cellStyle name="Normal 64 2 3 4 2 3" xfId="28832"/>
    <cellStyle name="Normal 64 2 3 4 3" xfId="8714"/>
    <cellStyle name="Normal 64 2 3 4 3 2" xfId="39039"/>
    <cellStyle name="Normal 64 2 3 4 3 3" xfId="23815"/>
    <cellStyle name="Normal 64 2 3 4 4" xfId="34026"/>
    <cellStyle name="Normal 64 2 3 4 5" xfId="18802"/>
    <cellStyle name="Normal 64 2 3 5" xfId="5353"/>
    <cellStyle name="Normal 64 2 3 5 2" xfId="15405"/>
    <cellStyle name="Normal 64 2 3 5 2 2" xfId="45727"/>
    <cellStyle name="Normal 64 2 3 5 2 3" xfId="30503"/>
    <cellStyle name="Normal 64 2 3 5 3" xfId="10385"/>
    <cellStyle name="Normal 64 2 3 5 3 2" xfId="40710"/>
    <cellStyle name="Normal 64 2 3 5 3 3" xfId="25486"/>
    <cellStyle name="Normal 64 2 3 5 4" xfId="35697"/>
    <cellStyle name="Normal 64 2 3 5 5" xfId="20473"/>
    <cellStyle name="Normal 64 2 3 6" xfId="12063"/>
    <cellStyle name="Normal 64 2 3 6 2" xfId="42385"/>
    <cellStyle name="Normal 64 2 3 6 3" xfId="27161"/>
    <cellStyle name="Normal 64 2 3 7" xfId="7042"/>
    <cellStyle name="Normal 64 2 3 7 2" xfId="37368"/>
    <cellStyle name="Normal 64 2 3 7 3" xfId="22144"/>
    <cellStyle name="Normal 64 2 3 8" xfId="32356"/>
    <cellStyle name="Normal 64 2 3 9" xfId="17131"/>
    <cellStyle name="Normal 64 2 4" xfId="2178"/>
    <cellStyle name="Normal 64 2 4 2" xfId="3017"/>
    <cellStyle name="Normal 64 2 4 2 2" xfId="4707"/>
    <cellStyle name="Normal 64 2 4 2 2 2" xfId="14780"/>
    <cellStyle name="Normal 64 2 4 2 2 2 2" xfId="45102"/>
    <cellStyle name="Normal 64 2 4 2 2 2 3" xfId="29878"/>
    <cellStyle name="Normal 64 2 4 2 2 3" xfId="9760"/>
    <cellStyle name="Normal 64 2 4 2 2 3 2" xfId="40085"/>
    <cellStyle name="Normal 64 2 4 2 2 3 3" xfId="24861"/>
    <cellStyle name="Normal 64 2 4 2 2 4" xfId="35072"/>
    <cellStyle name="Normal 64 2 4 2 2 5" xfId="19848"/>
    <cellStyle name="Normal 64 2 4 2 3" xfId="6399"/>
    <cellStyle name="Normal 64 2 4 2 3 2" xfId="16451"/>
    <cellStyle name="Normal 64 2 4 2 3 2 2" xfId="46773"/>
    <cellStyle name="Normal 64 2 4 2 3 2 3" xfId="31549"/>
    <cellStyle name="Normal 64 2 4 2 3 3" xfId="11431"/>
    <cellStyle name="Normal 64 2 4 2 3 3 2" xfId="41756"/>
    <cellStyle name="Normal 64 2 4 2 3 3 3" xfId="26532"/>
    <cellStyle name="Normal 64 2 4 2 3 4" xfId="36743"/>
    <cellStyle name="Normal 64 2 4 2 3 5" xfId="21519"/>
    <cellStyle name="Normal 64 2 4 2 4" xfId="13109"/>
    <cellStyle name="Normal 64 2 4 2 4 2" xfId="43431"/>
    <cellStyle name="Normal 64 2 4 2 4 3" xfId="28207"/>
    <cellStyle name="Normal 64 2 4 2 5" xfId="8088"/>
    <cellStyle name="Normal 64 2 4 2 5 2" xfId="38414"/>
    <cellStyle name="Normal 64 2 4 2 5 3" xfId="23190"/>
    <cellStyle name="Normal 64 2 4 2 6" xfId="33402"/>
    <cellStyle name="Normal 64 2 4 2 7" xfId="18177"/>
    <cellStyle name="Normal 64 2 4 3" xfId="3870"/>
    <cellStyle name="Normal 64 2 4 3 2" xfId="13944"/>
    <cellStyle name="Normal 64 2 4 3 2 2" xfId="44266"/>
    <cellStyle name="Normal 64 2 4 3 2 3" xfId="29042"/>
    <cellStyle name="Normal 64 2 4 3 3" xfId="8924"/>
    <cellStyle name="Normal 64 2 4 3 3 2" xfId="39249"/>
    <cellStyle name="Normal 64 2 4 3 3 3" xfId="24025"/>
    <cellStyle name="Normal 64 2 4 3 4" xfId="34236"/>
    <cellStyle name="Normal 64 2 4 3 5" xfId="19012"/>
    <cellStyle name="Normal 64 2 4 4" xfId="5563"/>
    <cellStyle name="Normal 64 2 4 4 2" xfId="15615"/>
    <cellStyle name="Normal 64 2 4 4 2 2" xfId="45937"/>
    <cellStyle name="Normal 64 2 4 4 2 3" xfId="30713"/>
    <cellStyle name="Normal 64 2 4 4 3" xfId="10595"/>
    <cellStyle name="Normal 64 2 4 4 3 2" xfId="40920"/>
    <cellStyle name="Normal 64 2 4 4 3 3" xfId="25696"/>
    <cellStyle name="Normal 64 2 4 4 4" xfId="35907"/>
    <cellStyle name="Normal 64 2 4 4 5" xfId="20683"/>
    <cellStyle name="Normal 64 2 4 5" xfId="12273"/>
    <cellStyle name="Normal 64 2 4 5 2" xfId="42595"/>
    <cellStyle name="Normal 64 2 4 5 3" xfId="27371"/>
    <cellStyle name="Normal 64 2 4 6" xfId="7252"/>
    <cellStyle name="Normal 64 2 4 6 2" xfId="37578"/>
    <cellStyle name="Normal 64 2 4 6 3" xfId="22354"/>
    <cellStyle name="Normal 64 2 4 7" xfId="32566"/>
    <cellStyle name="Normal 64 2 4 8" xfId="17341"/>
    <cellStyle name="Normal 64 2 5" xfId="2599"/>
    <cellStyle name="Normal 64 2 5 2" xfId="4289"/>
    <cellStyle name="Normal 64 2 5 2 2" xfId="14362"/>
    <cellStyle name="Normal 64 2 5 2 2 2" xfId="44684"/>
    <cellStyle name="Normal 64 2 5 2 2 3" xfId="29460"/>
    <cellStyle name="Normal 64 2 5 2 3" xfId="9342"/>
    <cellStyle name="Normal 64 2 5 2 3 2" xfId="39667"/>
    <cellStyle name="Normal 64 2 5 2 3 3" xfId="24443"/>
    <cellStyle name="Normal 64 2 5 2 4" xfId="34654"/>
    <cellStyle name="Normal 64 2 5 2 5" xfId="19430"/>
    <cellStyle name="Normal 64 2 5 3" xfId="5981"/>
    <cellStyle name="Normal 64 2 5 3 2" xfId="16033"/>
    <cellStyle name="Normal 64 2 5 3 2 2" xfId="46355"/>
    <cellStyle name="Normal 64 2 5 3 2 3" xfId="31131"/>
    <cellStyle name="Normal 64 2 5 3 3" xfId="11013"/>
    <cellStyle name="Normal 64 2 5 3 3 2" xfId="41338"/>
    <cellStyle name="Normal 64 2 5 3 3 3" xfId="26114"/>
    <cellStyle name="Normal 64 2 5 3 4" xfId="36325"/>
    <cellStyle name="Normal 64 2 5 3 5" xfId="21101"/>
    <cellStyle name="Normal 64 2 5 4" xfId="12691"/>
    <cellStyle name="Normal 64 2 5 4 2" xfId="43013"/>
    <cellStyle name="Normal 64 2 5 4 3" xfId="27789"/>
    <cellStyle name="Normal 64 2 5 5" xfId="7670"/>
    <cellStyle name="Normal 64 2 5 5 2" xfId="37996"/>
    <cellStyle name="Normal 64 2 5 5 3" xfId="22772"/>
    <cellStyle name="Normal 64 2 5 6" xfId="32984"/>
    <cellStyle name="Normal 64 2 5 7" xfId="17759"/>
    <cellStyle name="Normal 64 2 6" xfId="3452"/>
    <cellStyle name="Normal 64 2 6 2" xfId="13526"/>
    <cellStyle name="Normal 64 2 6 2 2" xfId="43848"/>
    <cellStyle name="Normal 64 2 6 2 3" xfId="28624"/>
    <cellStyle name="Normal 64 2 6 3" xfId="8506"/>
    <cellStyle name="Normal 64 2 6 3 2" xfId="38831"/>
    <cellStyle name="Normal 64 2 6 3 3" xfId="23607"/>
    <cellStyle name="Normal 64 2 6 4" xfId="33818"/>
    <cellStyle name="Normal 64 2 6 5" xfId="18594"/>
    <cellStyle name="Normal 64 2 7" xfId="5145"/>
    <cellStyle name="Normal 64 2 7 2" xfId="15197"/>
    <cellStyle name="Normal 64 2 7 2 2" xfId="45519"/>
    <cellStyle name="Normal 64 2 7 2 3" xfId="30295"/>
    <cellStyle name="Normal 64 2 7 3" xfId="10177"/>
    <cellStyle name="Normal 64 2 7 3 2" xfId="40502"/>
    <cellStyle name="Normal 64 2 7 3 3" xfId="25278"/>
    <cellStyle name="Normal 64 2 7 4" xfId="35489"/>
    <cellStyle name="Normal 64 2 7 5" xfId="20265"/>
    <cellStyle name="Normal 64 2 8" xfId="11855"/>
    <cellStyle name="Normal 64 2 8 2" xfId="42177"/>
    <cellStyle name="Normal 64 2 8 3" xfId="26953"/>
    <cellStyle name="Normal 64 2 9" xfId="6834"/>
    <cellStyle name="Normal 64 2 9 2" xfId="37160"/>
    <cellStyle name="Normal 64 2 9 3" xfId="21936"/>
    <cellStyle name="Normal 64 3" xfId="1798"/>
    <cellStyle name="Normal 64 3 10" xfId="16975"/>
    <cellStyle name="Normal 64 3 2" xfId="2017"/>
    <cellStyle name="Normal 64 3 2 2" xfId="2438"/>
    <cellStyle name="Normal 64 3 2 2 2" xfId="3277"/>
    <cellStyle name="Normal 64 3 2 2 2 2" xfId="4967"/>
    <cellStyle name="Normal 64 3 2 2 2 2 2" xfId="15040"/>
    <cellStyle name="Normal 64 3 2 2 2 2 2 2" xfId="45362"/>
    <cellStyle name="Normal 64 3 2 2 2 2 2 3" xfId="30138"/>
    <cellStyle name="Normal 64 3 2 2 2 2 3" xfId="10020"/>
    <cellStyle name="Normal 64 3 2 2 2 2 3 2" xfId="40345"/>
    <cellStyle name="Normal 64 3 2 2 2 2 3 3" xfId="25121"/>
    <cellStyle name="Normal 64 3 2 2 2 2 4" xfId="35332"/>
    <cellStyle name="Normal 64 3 2 2 2 2 5" xfId="20108"/>
    <cellStyle name="Normal 64 3 2 2 2 3" xfId="6659"/>
    <cellStyle name="Normal 64 3 2 2 2 3 2" xfId="16711"/>
    <cellStyle name="Normal 64 3 2 2 2 3 2 2" xfId="47033"/>
    <cellStyle name="Normal 64 3 2 2 2 3 2 3" xfId="31809"/>
    <cellStyle name="Normal 64 3 2 2 2 3 3" xfId="11691"/>
    <cellStyle name="Normal 64 3 2 2 2 3 3 2" xfId="42016"/>
    <cellStyle name="Normal 64 3 2 2 2 3 3 3" xfId="26792"/>
    <cellStyle name="Normal 64 3 2 2 2 3 4" xfId="37003"/>
    <cellStyle name="Normal 64 3 2 2 2 3 5" xfId="21779"/>
    <cellStyle name="Normal 64 3 2 2 2 4" xfId="13369"/>
    <cellStyle name="Normal 64 3 2 2 2 4 2" xfId="43691"/>
    <cellStyle name="Normal 64 3 2 2 2 4 3" xfId="28467"/>
    <cellStyle name="Normal 64 3 2 2 2 5" xfId="8348"/>
    <cellStyle name="Normal 64 3 2 2 2 5 2" xfId="38674"/>
    <cellStyle name="Normal 64 3 2 2 2 5 3" xfId="23450"/>
    <cellStyle name="Normal 64 3 2 2 2 6" xfId="33662"/>
    <cellStyle name="Normal 64 3 2 2 2 7" xfId="18437"/>
    <cellStyle name="Normal 64 3 2 2 3" xfId="4130"/>
    <cellStyle name="Normal 64 3 2 2 3 2" xfId="14204"/>
    <cellStyle name="Normal 64 3 2 2 3 2 2" xfId="44526"/>
    <cellStyle name="Normal 64 3 2 2 3 2 3" xfId="29302"/>
    <cellStyle name="Normal 64 3 2 2 3 3" xfId="9184"/>
    <cellStyle name="Normal 64 3 2 2 3 3 2" xfId="39509"/>
    <cellStyle name="Normal 64 3 2 2 3 3 3" xfId="24285"/>
    <cellStyle name="Normal 64 3 2 2 3 4" xfId="34496"/>
    <cellStyle name="Normal 64 3 2 2 3 5" xfId="19272"/>
    <cellStyle name="Normal 64 3 2 2 4" xfId="5823"/>
    <cellStyle name="Normal 64 3 2 2 4 2" xfId="15875"/>
    <cellStyle name="Normal 64 3 2 2 4 2 2" xfId="46197"/>
    <cellStyle name="Normal 64 3 2 2 4 2 3" xfId="30973"/>
    <cellStyle name="Normal 64 3 2 2 4 3" xfId="10855"/>
    <cellStyle name="Normal 64 3 2 2 4 3 2" xfId="41180"/>
    <cellStyle name="Normal 64 3 2 2 4 3 3" xfId="25956"/>
    <cellStyle name="Normal 64 3 2 2 4 4" xfId="36167"/>
    <cellStyle name="Normal 64 3 2 2 4 5" xfId="20943"/>
    <cellStyle name="Normal 64 3 2 2 5" xfId="12533"/>
    <cellStyle name="Normal 64 3 2 2 5 2" xfId="42855"/>
    <cellStyle name="Normal 64 3 2 2 5 3" xfId="27631"/>
    <cellStyle name="Normal 64 3 2 2 6" xfId="7512"/>
    <cellStyle name="Normal 64 3 2 2 6 2" xfId="37838"/>
    <cellStyle name="Normal 64 3 2 2 6 3" xfId="22614"/>
    <cellStyle name="Normal 64 3 2 2 7" xfId="32826"/>
    <cellStyle name="Normal 64 3 2 2 8" xfId="17601"/>
    <cellStyle name="Normal 64 3 2 3" xfId="2859"/>
    <cellStyle name="Normal 64 3 2 3 2" xfId="4549"/>
    <cellStyle name="Normal 64 3 2 3 2 2" xfId="14622"/>
    <cellStyle name="Normal 64 3 2 3 2 2 2" xfId="44944"/>
    <cellStyle name="Normal 64 3 2 3 2 2 3" xfId="29720"/>
    <cellStyle name="Normal 64 3 2 3 2 3" xfId="9602"/>
    <cellStyle name="Normal 64 3 2 3 2 3 2" xfId="39927"/>
    <cellStyle name="Normal 64 3 2 3 2 3 3" xfId="24703"/>
    <cellStyle name="Normal 64 3 2 3 2 4" xfId="34914"/>
    <cellStyle name="Normal 64 3 2 3 2 5" xfId="19690"/>
    <cellStyle name="Normal 64 3 2 3 3" xfId="6241"/>
    <cellStyle name="Normal 64 3 2 3 3 2" xfId="16293"/>
    <cellStyle name="Normal 64 3 2 3 3 2 2" xfId="46615"/>
    <cellStyle name="Normal 64 3 2 3 3 2 3" xfId="31391"/>
    <cellStyle name="Normal 64 3 2 3 3 3" xfId="11273"/>
    <cellStyle name="Normal 64 3 2 3 3 3 2" xfId="41598"/>
    <cellStyle name="Normal 64 3 2 3 3 3 3" xfId="26374"/>
    <cellStyle name="Normal 64 3 2 3 3 4" xfId="36585"/>
    <cellStyle name="Normal 64 3 2 3 3 5" xfId="21361"/>
    <cellStyle name="Normal 64 3 2 3 4" xfId="12951"/>
    <cellStyle name="Normal 64 3 2 3 4 2" xfId="43273"/>
    <cellStyle name="Normal 64 3 2 3 4 3" xfId="28049"/>
    <cellStyle name="Normal 64 3 2 3 5" xfId="7930"/>
    <cellStyle name="Normal 64 3 2 3 5 2" xfId="38256"/>
    <cellStyle name="Normal 64 3 2 3 5 3" xfId="23032"/>
    <cellStyle name="Normal 64 3 2 3 6" xfId="33244"/>
    <cellStyle name="Normal 64 3 2 3 7" xfId="18019"/>
    <cellStyle name="Normal 64 3 2 4" xfId="3712"/>
    <cellStyle name="Normal 64 3 2 4 2" xfId="13786"/>
    <cellStyle name="Normal 64 3 2 4 2 2" xfId="44108"/>
    <cellStyle name="Normal 64 3 2 4 2 3" xfId="28884"/>
    <cellStyle name="Normal 64 3 2 4 3" xfId="8766"/>
    <cellStyle name="Normal 64 3 2 4 3 2" xfId="39091"/>
    <cellStyle name="Normal 64 3 2 4 3 3" xfId="23867"/>
    <cellStyle name="Normal 64 3 2 4 4" xfId="34078"/>
    <cellStyle name="Normal 64 3 2 4 5" xfId="18854"/>
    <cellStyle name="Normal 64 3 2 5" xfId="5405"/>
    <cellStyle name="Normal 64 3 2 5 2" xfId="15457"/>
    <cellStyle name="Normal 64 3 2 5 2 2" xfId="45779"/>
    <cellStyle name="Normal 64 3 2 5 2 3" xfId="30555"/>
    <cellStyle name="Normal 64 3 2 5 3" xfId="10437"/>
    <cellStyle name="Normal 64 3 2 5 3 2" xfId="40762"/>
    <cellStyle name="Normal 64 3 2 5 3 3" xfId="25538"/>
    <cellStyle name="Normal 64 3 2 5 4" xfId="35749"/>
    <cellStyle name="Normal 64 3 2 5 5" xfId="20525"/>
    <cellStyle name="Normal 64 3 2 6" xfId="12115"/>
    <cellStyle name="Normal 64 3 2 6 2" xfId="42437"/>
    <cellStyle name="Normal 64 3 2 6 3" xfId="27213"/>
    <cellStyle name="Normal 64 3 2 7" xfId="7094"/>
    <cellStyle name="Normal 64 3 2 7 2" xfId="37420"/>
    <cellStyle name="Normal 64 3 2 7 3" xfId="22196"/>
    <cellStyle name="Normal 64 3 2 8" xfId="32408"/>
    <cellStyle name="Normal 64 3 2 9" xfId="17183"/>
    <cellStyle name="Normal 64 3 3" xfId="2230"/>
    <cellStyle name="Normal 64 3 3 2" xfId="3069"/>
    <cellStyle name="Normal 64 3 3 2 2" xfId="4759"/>
    <cellStyle name="Normal 64 3 3 2 2 2" xfId="14832"/>
    <cellStyle name="Normal 64 3 3 2 2 2 2" xfId="45154"/>
    <cellStyle name="Normal 64 3 3 2 2 2 3" xfId="29930"/>
    <cellStyle name="Normal 64 3 3 2 2 3" xfId="9812"/>
    <cellStyle name="Normal 64 3 3 2 2 3 2" xfId="40137"/>
    <cellStyle name="Normal 64 3 3 2 2 3 3" xfId="24913"/>
    <cellStyle name="Normal 64 3 3 2 2 4" xfId="35124"/>
    <cellStyle name="Normal 64 3 3 2 2 5" xfId="19900"/>
    <cellStyle name="Normal 64 3 3 2 3" xfId="6451"/>
    <cellStyle name="Normal 64 3 3 2 3 2" xfId="16503"/>
    <cellStyle name="Normal 64 3 3 2 3 2 2" xfId="46825"/>
    <cellStyle name="Normal 64 3 3 2 3 2 3" xfId="31601"/>
    <cellStyle name="Normal 64 3 3 2 3 3" xfId="11483"/>
    <cellStyle name="Normal 64 3 3 2 3 3 2" xfId="41808"/>
    <cellStyle name="Normal 64 3 3 2 3 3 3" xfId="26584"/>
    <cellStyle name="Normal 64 3 3 2 3 4" xfId="36795"/>
    <cellStyle name="Normal 64 3 3 2 3 5" xfId="21571"/>
    <cellStyle name="Normal 64 3 3 2 4" xfId="13161"/>
    <cellStyle name="Normal 64 3 3 2 4 2" xfId="43483"/>
    <cellStyle name="Normal 64 3 3 2 4 3" xfId="28259"/>
    <cellStyle name="Normal 64 3 3 2 5" xfId="8140"/>
    <cellStyle name="Normal 64 3 3 2 5 2" xfId="38466"/>
    <cellStyle name="Normal 64 3 3 2 5 3" xfId="23242"/>
    <cellStyle name="Normal 64 3 3 2 6" xfId="33454"/>
    <cellStyle name="Normal 64 3 3 2 7" xfId="18229"/>
    <cellStyle name="Normal 64 3 3 3" xfId="3922"/>
    <cellStyle name="Normal 64 3 3 3 2" xfId="13996"/>
    <cellStyle name="Normal 64 3 3 3 2 2" xfId="44318"/>
    <cellStyle name="Normal 64 3 3 3 2 3" xfId="29094"/>
    <cellStyle name="Normal 64 3 3 3 3" xfId="8976"/>
    <cellStyle name="Normal 64 3 3 3 3 2" xfId="39301"/>
    <cellStyle name="Normal 64 3 3 3 3 3" xfId="24077"/>
    <cellStyle name="Normal 64 3 3 3 4" xfId="34288"/>
    <cellStyle name="Normal 64 3 3 3 5" xfId="19064"/>
    <cellStyle name="Normal 64 3 3 4" xfId="5615"/>
    <cellStyle name="Normal 64 3 3 4 2" xfId="15667"/>
    <cellStyle name="Normal 64 3 3 4 2 2" xfId="45989"/>
    <cellStyle name="Normal 64 3 3 4 2 3" xfId="30765"/>
    <cellStyle name="Normal 64 3 3 4 3" xfId="10647"/>
    <cellStyle name="Normal 64 3 3 4 3 2" xfId="40972"/>
    <cellStyle name="Normal 64 3 3 4 3 3" xfId="25748"/>
    <cellStyle name="Normal 64 3 3 4 4" xfId="35959"/>
    <cellStyle name="Normal 64 3 3 4 5" xfId="20735"/>
    <cellStyle name="Normal 64 3 3 5" xfId="12325"/>
    <cellStyle name="Normal 64 3 3 5 2" xfId="42647"/>
    <cellStyle name="Normal 64 3 3 5 3" xfId="27423"/>
    <cellStyle name="Normal 64 3 3 6" xfId="7304"/>
    <cellStyle name="Normal 64 3 3 6 2" xfId="37630"/>
    <cellStyle name="Normal 64 3 3 6 3" xfId="22406"/>
    <cellStyle name="Normal 64 3 3 7" xfId="32618"/>
    <cellStyle name="Normal 64 3 3 8" xfId="17393"/>
    <cellStyle name="Normal 64 3 4" xfId="2651"/>
    <cellStyle name="Normal 64 3 4 2" xfId="4341"/>
    <cellStyle name="Normal 64 3 4 2 2" xfId="14414"/>
    <cellStyle name="Normal 64 3 4 2 2 2" xfId="44736"/>
    <cellStyle name="Normal 64 3 4 2 2 3" xfId="29512"/>
    <cellStyle name="Normal 64 3 4 2 3" xfId="9394"/>
    <cellStyle name="Normal 64 3 4 2 3 2" xfId="39719"/>
    <cellStyle name="Normal 64 3 4 2 3 3" xfId="24495"/>
    <cellStyle name="Normal 64 3 4 2 4" xfId="34706"/>
    <cellStyle name="Normal 64 3 4 2 5" xfId="19482"/>
    <cellStyle name="Normal 64 3 4 3" xfId="6033"/>
    <cellStyle name="Normal 64 3 4 3 2" xfId="16085"/>
    <cellStyle name="Normal 64 3 4 3 2 2" xfId="46407"/>
    <cellStyle name="Normal 64 3 4 3 2 3" xfId="31183"/>
    <cellStyle name="Normal 64 3 4 3 3" xfId="11065"/>
    <cellStyle name="Normal 64 3 4 3 3 2" xfId="41390"/>
    <cellStyle name="Normal 64 3 4 3 3 3" xfId="26166"/>
    <cellStyle name="Normal 64 3 4 3 4" xfId="36377"/>
    <cellStyle name="Normal 64 3 4 3 5" xfId="21153"/>
    <cellStyle name="Normal 64 3 4 4" xfId="12743"/>
    <cellStyle name="Normal 64 3 4 4 2" xfId="43065"/>
    <cellStyle name="Normal 64 3 4 4 3" xfId="27841"/>
    <cellStyle name="Normal 64 3 4 5" xfId="7722"/>
    <cellStyle name="Normal 64 3 4 5 2" xfId="38048"/>
    <cellStyle name="Normal 64 3 4 5 3" xfId="22824"/>
    <cellStyle name="Normal 64 3 4 6" xfId="33036"/>
    <cellStyle name="Normal 64 3 4 7" xfId="17811"/>
    <cellStyle name="Normal 64 3 5" xfId="3504"/>
    <cellStyle name="Normal 64 3 5 2" xfId="13578"/>
    <cellStyle name="Normal 64 3 5 2 2" xfId="43900"/>
    <cellStyle name="Normal 64 3 5 2 3" xfId="28676"/>
    <cellStyle name="Normal 64 3 5 3" xfId="8558"/>
    <cellStyle name="Normal 64 3 5 3 2" xfId="38883"/>
    <cellStyle name="Normal 64 3 5 3 3" xfId="23659"/>
    <cellStyle name="Normal 64 3 5 4" xfId="33870"/>
    <cellStyle name="Normal 64 3 5 5" xfId="18646"/>
    <cellStyle name="Normal 64 3 6" xfId="5197"/>
    <cellStyle name="Normal 64 3 6 2" xfId="15249"/>
    <cellStyle name="Normal 64 3 6 2 2" xfId="45571"/>
    <cellStyle name="Normal 64 3 6 2 3" xfId="30347"/>
    <cellStyle name="Normal 64 3 6 3" xfId="10229"/>
    <cellStyle name="Normal 64 3 6 3 2" xfId="40554"/>
    <cellStyle name="Normal 64 3 6 3 3" xfId="25330"/>
    <cellStyle name="Normal 64 3 6 4" xfId="35541"/>
    <cellStyle name="Normal 64 3 6 5" xfId="20317"/>
    <cellStyle name="Normal 64 3 7" xfId="11907"/>
    <cellStyle name="Normal 64 3 7 2" xfId="42229"/>
    <cellStyle name="Normal 64 3 7 3" xfId="27005"/>
    <cellStyle name="Normal 64 3 8" xfId="6886"/>
    <cellStyle name="Normal 64 3 8 2" xfId="37212"/>
    <cellStyle name="Normal 64 3 8 3" xfId="21988"/>
    <cellStyle name="Normal 64 3 9" xfId="32201"/>
    <cellStyle name="Normal 64 4" xfId="1911"/>
    <cellStyle name="Normal 64 4 2" xfId="2334"/>
    <cellStyle name="Normal 64 4 2 2" xfId="3173"/>
    <cellStyle name="Normal 64 4 2 2 2" xfId="4863"/>
    <cellStyle name="Normal 64 4 2 2 2 2" xfId="14936"/>
    <cellStyle name="Normal 64 4 2 2 2 2 2" xfId="45258"/>
    <cellStyle name="Normal 64 4 2 2 2 2 3" xfId="30034"/>
    <cellStyle name="Normal 64 4 2 2 2 3" xfId="9916"/>
    <cellStyle name="Normal 64 4 2 2 2 3 2" xfId="40241"/>
    <cellStyle name="Normal 64 4 2 2 2 3 3" xfId="25017"/>
    <cellStyle name="Normal 64 4 2 2 2 4" xfId="35228"/>
    <cellStyle name="Normal 64 4 2 2 2 5" xfId="20004"/>
    <cellStyle name="Normal 64 4 2 2 3" xfId="6555"/>
    <cellStyle name="Normal 64 4 2 2 3 2" xfId="16607"/>
    <cellStyle name="Normal 64 4 2 2 3 2 2" xfId="46929"/>
    <cellStyle name="Normal 64 4 2 2 3 2 3" xfId="31705"/>
    <cellStyle name="Normal 64 4 2 2 3 3" xfId="11587"/>
    <cellStyle name="Normal 64 4 2 2 3 3 2" xfId="41912"/>
    <cellStyle name="Normal 64 4 2 2 3 3 3" xfId="26688"/>
    <cellStyle name="Normal 64 4 2 2 3 4" xfId="36899"/>
    <cellStyle name="Normal 64 4 2 2 3 5" xfId="21675"/>
    <cellStyle name="Normal 64 4 2 2 4" xfId="13265"/>
    <cellStyle name="Normal 64 4 2 2 4 2" xfId="43587"/>
    <cellStyle name="Normal 64 4 2 2 4 3" xfId="28363"/>
    <cellStyle name="Normal 64 4 2 2 5" xfId="8244"/>
    <cellStyle name="Normal 64 4 2 2 5 2" xfId="38570"/>
    <cellStyle name="Normal 64 4 2 2 5 3" xfId="23346"/>
    <cellStyle name="Normal 64 4 2 2 6" xfId="33558"/>
    <cellStyle name="Normal 64 4 2 2 7" xfId="18333"/>
    <cellStyle name="Normal 64 4 2 3" xfId="4026"/>
    <cellStyle name="Normal 64 4 2 3 2" xfId="14100"/>
    <cellStyle name="Normal 64 4 2 3 2 2" xfId="44422"/>
    <cellStyle name="Normal 64 4 2 3 2 3" xfId="29198"/>
    <cellStyle name="Normal 64 4 2 3 3" xfId="9080"/>
    <cellStyle name="Normal 64 4 2 3 3 2" xfId="39405"/>
    <cellStyle name="Normal 64 4 2 3 3 3" xfId="24181"/>
    <cellStyle name="Normal 64 4 2 3 4" xfId="34392"/>
    <cellStyle name="Normal 64 4 2 3 5" xfId="19168"/>
    <cellStyle name="Normal 64 4 2 4" xfId="5719"/>
    <cellStyle name="Normal 64 4 2 4 2" xfId="15771"/>
    <cellStyle name="Normal 64 4 2 4 2 2" xfId="46093"/>
    <cellStyle name="Normal 64 4 2 4 2 3" xfId="30869"/>
    <cellStyle name="Normal 64 4 2 4 3" xfId="10751"/>
    <cellStyle name="Normal 64 4 2 4 3 2" xfId="41076"/>
    <cellStyle name="Normal 64 4 2 4 3 3" xfId="25852"/>
    <cellStyle name="Normal 64 4 2 4 4" xfId="36063"/>
    <cellStyle name="Normal 64 4 2 4 5" xfId="20839"/>
    <cellStyle name="Normal 64 4 2 5" xfId="12429"/>
    <cellStyle name="Normal 64 4 2 5 2" xfId="42751"/>
    <cellStyle name="Normal 64 4 2 5 3" xfId="27527"/>
    <cellStyle name="Normal 64 4 2 6" xfId="7408"/>
    <cellStyle name="Normal 64 4 2 6 2" xfId="37734"/>
    <cellStyle name="Normal 64 4 2 6 3" xfId="22510"/>
    <cellStyle name="Normal 64 4 2 7" xfId="32722"/>
    <cellStyle name="Normal 64 4 2 8" xfId="17497"/>
    <cellStyle name="Normal 64 4 3" xfId="2755"/>
    <cellStyle name="Normal 64 4 3 2" xfId="4445"/>
    <cellStyle name="Normal 64 4 3 2 2" xfId="14518"/>
    <cellStyle name="Normal 64 4 3 2 2 2" xfId="44840"/>
    <cellStyle name="Normal 64 4 3 2 2 3" xfId="29616"/>
    <cellStyle name="Normal 64 4 3 2 3" xfId="9498"/>
    <cellStyle name="Normal 64 4 3 2 3 2" xfId="39823"/>
    <cellStyle name="Normal 64 4 3 2 3 3" xfId="24599"/>
    <cellStyle name="Normal 64 4 3 2 4" xfId="34810"/>
    <cellStyle name="Normal 64 4 3 2 5" xfId="19586"/>
    <cellStyle name="Normal 64 4 3 3" xfId="6137"/>
    <cellStyle name="Normal 64 4 3 3 2" xfId="16189"/>
    <cellStyle name="Normal 64 4 3 3 2 2" xfId="46511"/>
    <cellStyle name="Normal 64 4 3 3 2 3" xfId="31287"/>
    <cellStyle name="Normal 64 4 3 3 3" xfId="11169"/>
    <cellStyle name="Normal 64 4 3 3 3 2" xfId="41494"/>
    <cellStyle name="Normal 64 4 3 3 3 3" xfId="26270"/>
    <cellStyle name="Normal 64 4 3 3 4" xfId="36481"/>
    <cellStyle name="Normal 64 4 3 3 5" xfId="21257"/>
    <cellStyle name="Normal 64 4 3 4" xfId="12847"/>
    <cellStyle name="Normal 64 4 3 4 2" xfId="43169"/>
    <cellStyle name="Normal 64 4 3 4 3" xfId="27945"/>
    <cellStyle name="Normal 64 4 3 5" xfId="7826"/>
    <cellStyle name="Normal 64 4 3 5 2" xfId="38152"/>
    <cellStyle name="Normal 64 4 3 5 3" xfId="22928"/>
    <cellStyle name="Normal 64 4 3 6" xfId="33140"/>
    <cellStyle name="Normal 64 4 3 7" xfId="17915"/>
    <cellStyle name="Normal 64 4 4" xfId="3608"/>
    <cellStyle name="Normal 64 4 4 2" xfId="13682"/>
    <cellStyle name="Normal 64 4 4 2 2" xfId="44004"/>
    <cellStyle name="Normal 64 4 4 2 3" xfId="28780"/>
    <cellStyle name="Normal 64 4 4 3" xfId="8662"/>
    <cellStyle name="Normal 64 4 4 3 2" xfId="38987"/>
    <cellStyle name="Normal 64 4 4 3 3" xfId="23763"/>
    <cellStyle name="Normal 64 4 4 4" xfId="33974"/>
    <cellStyle name="Normal 64 4 4 5" xfId="18750"/>
    <cellStyle name="Normal 64 4 5" xfId="5301"/>
    <cellStyle name="Normal 64 4 5 2" xfId="15353"/>
    <cellStyle name="Normal 64 4 5 2 2" xfId="45675"/>
    <cellStyle name="Normal 64 4 5 2 3" xfId="30451"/>
    <cellStyle name="Normal 64 4 5 3" xfId="10333"/>
    <cellStyle name="Normal 64 4 5 3 2" xfId="40658"/>
    <cellStyle name="Normal 64 4 5 3 3" xfId="25434"/>
    <cellStyle name="Normal 64 4 5 4" xfId="35645"/>
    <cellStyle name="Normal 64 4 5 5" xfId="20421"/>
    <cellStyle name="Normal 64 4 6" xfId="12011"/>
    <cellStyle name="Normal 64 4 6 2" xfId="42333"/>
    <cellStyle name="Normal 64 4 6 3" xfId="27109"/>
    <cellStyle name="Normal 64 4 7" xfId="6990"/>
    <cellStyle name="Normal 64 4 7 2" xfId="37316"/>
    <cellStyle name="Normal 64 4 7 3" xfId="22092"/>
    <cellStyle name="Normal 64 4 8" xfId="32304"/>
    <cellStyle name="Normal 64 4 9" xfId="17079"/>
    <cellStyle name="Normal 64 5" xfId="2124"/>
    <cellStyle name="Normal 64 5 2" xfId="2965"/>
    <cellStyle name="Normal 64 5 2 2" xfId="4655"/>
    <cellStyle name="Normal 64 5 2 2 2" xfId="14728"/>
    <cellStyle name="Normal 64 5 2 2 2 2" xfId="45050"/>
    <cellStyle name="Normal 64 5 2 2 2 3" xfId="29826"/>
    <cellStyle name="Normal 64 5 2 2 3" xfId="9708"/>
    <cellStyle name="Normal 64 5 2 2 3 2" xfId="40033"/>
    <cellStyle name="Normal 64 5 2 2 3 3" xfId="24809"/>
    <cellStyle name="Normal 64 5 2 2 4" xfId="35020"/>
    <cellStyle name="Normal 64 5 2 2 5" xfId="19796"/>
    <cellStyle name="Normal 64 5 2 3" xfId="6347"/>
    <cellStyle name="Normal 64 5 2 3 2" xfId="16399"/>
    <cellStyle name="Normal 64 5 2 3 2 2" xfId="46721"/>
    <cellStyle name="Normal 64 5 2 3 2 3" xfId="31497"/>
    <cellStyle name="Normal 64 5 2 3 3" xfId="11379"/>
    <cellStyle name="Normal 64 5 2 3 3 2" xfId="41704"/>
    <cellStyle name="Normal 64 5 2 3 3 3" xfId="26480"/>
    <cellStyle name="Normal 64 5 2 3 4" xfId="36691"/>
    <cellStyle name="Normal 64 5 2 3 5" xfId="21467"/>
    <cellStyle name="Normal 64 5 2 4" xfId="13057"/>
    <cellStyle name="Normal 64 5 2 4 2" xfId="43379"/>
    <cellStyle name="Normal 64 5 2 4 3" xfId="28155"/>
    <cellStyle name="Normal 64 5 2 5" xfId="8036"/>
    <cellStyle name="Normal 64 5 2 5 2" xfId="38362"/>
    <cellStyle name="Normal 64 5 2 5 3" xfId="23138"/>
    <cellStyle name="Normal 64 5 2 6" xfId="33350"/>
    <cellStyle name="Normal 64 5 2 7" xfId="18125"/>
    <cellStyle name="Normal 64 5 3" xfId="3818"/>
    <cellStyle name="Normal 64 5 3 2" xfId="13892"/>
    <cellStyle name="Normal 64 5 3 2 2" xfId="44214"/>
    <cellStyle name="Normal 64 5 3 2 3" xfId="28990"/>
    <cellStyle name="Normal 64 5 3 3" xfId="8872"/>
    <cellStyle name="Normal 64 5 3 3 2" xfId="39197"/>
    <cellStyle name="Normal 64 5 3 3 3" xfId="23973"/>
    <cellStyle name="Normal 64 5 3 4" xfId="34184"/>
    <cellStyle name="Normal 64 5 3 5" xfId="18960"/>
    <cellStyle name="Normal 64 5 4" xfId="5511"/>
    <cellStyle name="Normal 64 5 4 2" xfId="15563"/>
    <cellStyle name="Normal 64 5 4 2 2" xfId="45885"/>
    <cellStyle name="Normal 64 5 4 2 3" xfId="30661"/>
    <cellStyle name="Normal 64 5 4 3" xfId="10543"/>
    <cellStyle name="Normal 64 5 4 3 2" xfId="40868"/>
    <cellStyle name="Normal 64 5 4 3 3" xfId="25644"/>
    <cellStyle name="Normal 64 5 4 4" xfId="35855"/>
    <cellStyle name="Normal 64 5 4 5" xfId="20631"/>
    <cellStyle name="Normal 64 5 5" xfId="12221"/>
    <cellStyle name="Normal 64 5 5 2" xfId="42543"/>
    <cellStyle name="Normal 64 5 5 3" xfId="27319"/>
    <cellStyle name="Normal 64 5 6" xfId="7200"/>
    <cellStyle name="Normal 64 5 6 2" xfId="37526"/>
    <cellStyle name="Normal 64 5 6 3" xfId="22302"/>
    <cellStyle name="Normal 64 5 7" xfId="32514"/>
    <cellStyle name="Normal 64 5 8" xfId="17289"/>
    <cellStyle name="Normal 64 6" xfId="2545"/>
    <cellStyle name="Normal 64 6 2" xfId="4237"/>
    <cellStyle name="Normal 64 6 2 2" xfId="14310"/>
    <cellStyle name="Normal 64 6 2 2 2" xfId="44632"/>
    <cellStyle name="Normal 64 6 2 2 3" xfId="29408"/>
    <cellStyle name="Normal 64 6 2 3" xfId="9290"/>
    <cellStyle name="Normal 64 6 2 3 2" xfId="39615"/>
    <cellStyle name="Normal 64 6 2 3 3" xfId="24391"/>
    <cellStyle name="Normal 64 6 2 4" xfId="34602"/>
    <cellStyle name="Normal 64 6 2 5" xfId="19378"/>
    <cellStyle name="Normal 64 6 3" xfId="5929"/>
    <cellStyle name="Normal 64 6 3 2" xfId="15981"/>
    <cellStyle name="Normal 64 6 3 2 2" xfId="46303"/>
    <cellStyle name="Normal 64 6 3 2 3" xfId="31079"/>
    <cellStyle name="Normal 64 6 3 3" xfId="10961"/>
    <cellStyle name="Normal 64 6 3 3 2" xfId="41286"/>
    <cellStyle name="Normal 64 6 3 3 3" xfId="26062"/>
    <cellStyle name="Normal 64 6 3 4" xfId="36273"/>
    <cellStyle name="Normal 64 6 3 5" xfId="21049"/>
    <cellStyle name="Normal 64 6 4" xfId="12639"/>
    <cellStyle name="Normal 64 6 4 2" xfId="42961"/>
    <cellStyle name="Normal 64 6 4 3" xfId="27737"/>
    <cellStyle name="Normal 64 6 5" xfId="7618"/>
    <cellStyle name="Normal 64 6 5 2" xfId="37944"/>
    <cellStyle name="Normal 64 6 5 3" xfId="22720"/>
    <cellStyle name="Normal 64 6 6" xfId="32932"/>
    <cellStyle name="Normal 64 6 7" xfId="17707"/>
    <cellStyle name="Normal 64 7" xfId="3397"/>
    <cellStyle name="Normal 64 7 2" xfId="13474"/>
    <cellStyle name="Normal 64 7 2 2" xfId="43796"/>
    <cellStyle name="Normal 64 7 2 3" xfId="28572"/>
    <cellStyle name="Normal 64 7 3" xfId="8454"/>
    <cellStyle name="Normal 64 7 3 2" xfId="38779"/>
    <cellStyle name="Normal 64 7 3 3" xfId="23555"/>
    <cellStyle name="Normal 64 7 4" xfId="33766"/>
    <cellStyle name="Normal 64 7 5" xfId="18542"/>
    <cellStyle name="Normal 64 8" xfId="5091"/>
    <cellStyle name="Normal 64 8 2" xfId="15145"/>
    <cellStyle name="Normal 64 8 2 2" xfId="45467"/>
    <cellStyle name="Normal 64 8 2 3" xfId="30243"/>
    <cellStyle name="Normal 64 8 3" xfId="10125"/>
    <cellStyle name="Normal 64 8 3 2" xfId="40450"/>
    <cellStyle name="Normal 64 8 3 3" xfId="25226"/>
    <cellStyle name="Normal 64 8 4" xfId="35437"/>
    <cellStyle name="Normal 64 8 5" xfId="20213"/>
    <cellStyle name="Normal 64 9" xfId="11801"/>
    <cellStyle name="Normal 64 9 2" xfId="42125"/>
    <cellStyle name="Normal 64 9 3" xfId="26901"/>
    <cellStyle name="Normal 65" xfId="1476"/>
    <cellStyle name="Normal 65 10" xfId="6781"/>
    <cellStyle name="Normal 65 10 2" xfId="37109"/>
    <cellStyle name="Normal 65 10 3" xfId="21885"/>
    <cellStyle name="Normal 65 11" xfId="32100"/>
    <cellStyle name="Normal 65 12" xfId="16870"/>
    <cellStyle name="Normal 65 13" xfId="47311"/>
    <cellStyle name="Normal 65 2" xfId="1745"/>
    <cellStyle name="Normal 65 2 10" xfId="32151"/>
    <cellStyle name="Normal 65 2 11" xfId="16924"/>
    <cellStyle name="Normal 65 2 2" xfId="1853"/>
    <cellStyle name="Normal 65 2 2 10" xfId="17028"/>
    <cellStyle name="Normal 65 2 2 2" xfId="2070"/>
    <cellStyle name="Normal 65 2 2 2 2" xfId="2491"/>
    <cellStyle name="Normal 65 2 2 2 2 2" xfId="3330"/>
    <cellStyle name="Normal 65 2 2 2 2 2 2" xfId="5020"/>
    <cellStyle name="Normal 65 2 2 2 2 2 2 2" xfId="15093"/>
    <cellStyle name="Normal 65 2 2 2 2 2 2 2 2" xfId="45415"/>
    <cellStyle name="Normal 65 2 2 2 2 2 2 2 3" xfId="30191"/>
    <cellStyle name="Normal 65 2 2 2 2 2 2 3" xfId="10073"/>
    <cellStyle name="Normal 65 2 2 2 2 2 2 3 2" xfId="40398"/>
    <cellStyle name="Normal 65 2 2 2 2 2 2 3 3" xfId="25174"/>
    <cellStyle name="Normal 65 2 2 2 2 2 2 4" xfId="35385"/>
    <cellStyle name="Normal 65 2 2 2 2 2 2 5" xfId="20161"/>
    <cellStyle name="Normal 65 2 2 2 2 2 3" xfId="6712"/>
    <cellStyle name="Normal 65 2 2 2 2 2 3 2" xfId="16764"/>
    <cellStyle name="Normal 65 2 2 2 2 2 3 2 2" xfId="47086"/>
    <cellStyle name="Normal 65 2 2 2 2 2 3 2 3" xfId="31862"/>
    <cellStyle name="Normal 65 2 2 2 2 2 3 3" xfId="11744"/>
    <cellStyle name="Normal 65 2 2 2 2 2 3 3 2" xfId="42069"/>
    <cellStyle name="Normal 65 2 2 2 2 2 3 3 3" xfId="26845"/>
    <cellStyle name="Normal 65 2 2 2 2 2 3 4" xfId="37056"/>
    <cellStyle name="Normal 65 2 2 2 2 2 3 5" xfId="21832"/>
    <cellStyle name="Normal 65 2 2 2 2 2 4" xfId="13422"/>
    <cellStyle name="Normal 65 2 2 2 2 2 4 2" xfId="43744"/>
    <cellStyle name="Normal 65 2 2 2 2 2 4 3" xfId="28520"/>
    <cellStyle name="Normal 65 2 2 2 2 2 5" xfId="8401"/>
    <cellStyle name="Normal 65 2 2 2 2 2 5 2" xfId="38727"/>
    <cellStyle name="Normal 65 2 2 2 2 2 5 3" xfId="23503"/>
    <cellStyle name="Normal 65 2 2 2 2 2 6" xfId="33715"/>
    <cellStyle name="Normal 65 2 2 2 2 2 7" xfId="18490"/>
    <cellStyle name="Normal 65 2 2 2 2 3" xfId="4183"/>
    <cellStyle name="Normal 65 2 2 2 2 3 2" xfId="14257"/>
    <cellStyle name="Normal 65 2 2 2 2 3 2 2" xfId="44579"/>
    <cellStyle name="Normal 65 2 2 2 2 3 2 3" xfId="29355"/>
    <cellStyle name="Normal 65 2 2 2 2 3 3" xfId="9237"/>
    <cellStyle name="Normal 65 2 2 2 2 3 3 2" xfId="39562"/>
    <cellStyle name="Normal 65 2 2 2 2 3 3 3" xfId="24338"/>
    <cellStyle name="Normal 65 2 2 2 2 3 4" xfId="34549"/>
    <cellStyle name="Normal 65 2 2 2 2 3 5" xfId="19325"/>
    <cellStyle name="Normal 65 2 2 2 2 4" xfId="5876"/>
    <cellStyle name="Normal 65 2 2 2 2 4 2" xfId="15928"/>
    <cellStyle name="Normal 65 2 2 2 2 4 2 2" xfId="46250"/>
    <cellStyle name="Normal 65 2 2 2 2 4 2 3" xfId="31026"/>
    <cellStyle name="Normal 65 2 2 2 2 4 3" xfId="10908"/>
    <cellStyle name="Normal 65 2 2 2 2 4 3 2" xfId="41233"/>
    <cellStyle name="Normal 65 2 2 2 2 4 3 3" xfId="26009"/>
    <cellStyle name="Normal 65 2 2 2 2 4 4" xfId="36220"/>
    <cellStyle name="Normal 65 2 2 2 2 4 5" xfId="20996"/>
    <cellStyle name="Normal 65 2 2 2 2 5" xfId="12586"/>
    <cellStyle name="Normal 65 2 2 2 2 5 2" xfId="42908"/>
    <cellStyle name="Normal 65 2 2 2 2 5 3" xfId="27684"/>
    <cellStyle name="Normal 65 2 2 2 2 6" xfId="7565"/>
    <cellStyle name="Normal 65 2 2 2 2 6 2" xfId="37891"/>
    <cellStyle name="Normal 65 2 2 2 2 6 3" xfId="22667"/>
    <cellStyle name="Normal 65 2 2 2 2 7" xfId="32879"/>
    <cellStyle name="Normal 65 2 2 2 2 8" xfId="17654"/>
    <cellStyle name="Normal 65 2 2 2 3" xfId="2912"/>
    <cellStyle name="Normal 65 2 2 2 3 2" xfId="4602"/>
    <cellStyle name="Normal 65 2 2 2 3 2 2" xfId="14675"/>
    <cellStyle name="Normal 65 2 2 2 3 2 2 2" xfId="44997"/>
    <cellStyle name="Normal 65 2 2 2 3 2 2 3" xfId="29773"/>
    <cellStyle name="Normal 65 2 2 2 3 2 3" xfId="9655"/>
    <cellStyle name="Normal 65 2 2 2 3 2 3 2" xfId="39980"/>
    <cellStyle name="Normal 65 2 2 2 3 2 3 3" xfId="24756"/>
    <cellStyle name="Normal 65 2 2 2 3 2 4" xfId="34967"/>
    <cellStyle name="Normal 65 2 2 2 3 2 5" xfId="19743"/>
    <cellStyle name="Normal 65 2 2 2 3 3" xfId="6294"/>
    <cellStyle name="Normal 65 2 2 2 3 3 2" xfId="16346"/>
    <cellStyle name="Normal 65 2 2 2 3 3 2 2" xfId="46668"/>
    <cellStyle name="Normal 65 2 2 2 3 3 2 3" xfId="31444"/>
    <cellStyle name="Normal 65 2 2 2 3 3 3" xfId="11326"/>
    <cellStyle name="Normal 65 2 2 2 3 3 3 2" xfId="41651"/>
    <cellStyle name="Normal 65 2 2 2 3 3 3 3" xfId="26427"/>
    <cellStyle name="Normal 65 2 2 2 3 3 4" xfId="36638"/>
    <cellStyle name="Normal 65 2 2 2 3 3 5" xfId="21414"/>
    <cellStyle name="Normal 65 2 2 2 3 4" xfId="13004"/>
    <cellStyle name="Normal 65 2 2 2 3 4 2" xfId="43326"/>
    <cellStyle name="Normal 65 2 2 2 3 4 3" xfId="28102"/>
    <cellStyle name="Normal 65 2 2 2 3 5" xfId="7983"/>
    <cellStyle name="Normal 65 2 2 2 3 5 2" xfId="38309"/>
    <cellStyle name="Normal 65 2 2 2 3 5 3" xfId="23085"/>
    <cellStyle name="Normal 65 2 2 2 3 6" xfId="33297"/>
    <cellStyle name="Normal 65 2 2 2 3 7" xfId="18072"/>
    <cellStyle name="Normal 65 2 2 2 4" xfId="3765"/>
    <cellStyle name="Normal 65 2 2 2 4 2" xfId="13839"/>
    <cellStyle name="Normal 65 2 2 2 4 2 2" xfId="44161"/>
    <cellStyle name="Normal 65 2 2 2 4 2 3" xfId="28937"/>
    <cellStyle name="Normal 65 2 2 2 4 3" xfId="8819"/>
    <cellStyle name="Normal 65 2 2 2 4 3 2" xfId="39144"/>
    <cellStyle name="Normal 65 2 2 2 4 3 3" xfId="23920"/>
    <cellStyle name="Normal 65 2 2 2 4 4" xfId="34131"/>
    <cellStyle name="Normal 65 2 2 2 4 5" xfId="18907"/>
    <cellStyle name="Normal 65 2 2 2 5" xfId="5458"/>
    <cellStyle name="Normal 65 2 2 2 5 2" xfId="15510"/>
    <cellStyle name="Normal 65 2 2 2 5 2 2" xfId="45832"/>
    <cellStyle name="Normal 65 2 2 2 5 2 3" xfId="30608"/>
    <cellStyle name="Normal 65 2 2 2 5 3" xfId="10490"/>
    <cellStyle name="Normal 65 2 2 2 5 3 2" xfId="40815"/>
    <cellStyle name="Normal 65 2 2 2 5 3 3" xfId="25591"/>
    <cellStyle name="Normal 65 2 2 2 5 4" xfId="35802"/>
    <cellStyle name="Normal 65 2 2 2 5 5" xfId="20578"/>
    <cellStyle name="Normal 65 2 2 2 6" xfId="12168"/>
    <cellStyle name="Normal 65 2 2 2 6 2" xfId="42490"/>
    <cellStyle name="Normal 65 2 2 2 6 3" xfId="27266"/>
    <cellStyle name="Normal 65 2 2 2 7" xfId="7147"/>
    <cellStyle name="Normal 65 2 2 2 7 2" xfId="37473"/>
    <cellStyle name="Normal 65 2 2 2 7 3" xfId="22249"/>
    <cellStyle name="Normal 65 2 2 2 8" xfId="32461"/>
    <cellStyle name="Normal 65 2 2 2 9" xfId="17236"/>
    <cellStyle name="Normal 65 2 2 3" xfId="2283"/>
    <cellStyle name="Normal 65 2 2 3 2" xfId="3122"/>
    <cellStyle name="Normal 65 2 2 3 2 2" xfId="4812"/>
    <cellStyle name="Normal 65 2 2 3 2 2 2" xfId="14885"/>
    <cellStyle name="Normal 65 2 2 3 2 2 2 2" xfId="45207"/>
    <cellStyle name="Normal 65 2 2 3 2 2 2 3" xfId="29983"/>
    <cellStyle name="Normal 65 2 2 3 2 2 3" xfId="9865"/>
    <cellStyle name="Normal 65 2 2 3 2 2 3 2" xfId="40190"/>
    <cellStyle name="Normal 65 2 2 3 2 2 3 3" xfId="24966"/>
    <cellStyle name="Normal 65 2 2 3 2 2 4" xfId="35177"/>
    <cellStyle name="Normal 65 2 2 3 2 2 5" xfId="19953"/>
    <cellStyle name="Normal 65 2 2 3 2 3" xfId="6504"/>
    <cellStyle name="Normal 65 2 2 3 2 3 2" xfId="16556"/>
    <cellStyle name="Normal 65 2 2 3 2 3 2 2" xfId="46878"/>
    <cellStyle name="Normal 65 2 2 3 2 3 2 3" xfId="31654"/>
    <cellStyle name="Normal 65 2 2 3 2 3 3" xfId="11536"/>
    <cellStyle name="Normal 65 2 2 3 2 3 3 2" xfId="41861"/>
    <cellStyle name="Normal 65 2 2 3 2 3 3 3" xfId="26637"/>
    <cellStyle name="Normal 65 2 2 3 2 3 4" xfId="36848"/>
    <cellStyle name="Normal 65 2 2 3 2 3 5" xfId="21624"/>
    <cellStyle name="Normal 65 2 2 3 2 4" xfId="13214"/>
    <cellStyle name="Normal 65 2 2 3 2 4 2" xfId="43536"/>
    <cellStyle name="Normal 65 2 2 3 2 4 3" xfId="28312"/>
    <cellStyle name="Normal 65 2 2 3 2 5" xfId="8193"/>
    <cellStyle name="Normal 65 2 2 3 2 5 2" xfId="38519"/>
    <cellStyle name="Normal 65 2 2 3 2 5 3" xfId="23295"/>
    <cellStyle name="Normal 65 2 2 3 2 6" xfId="33507"/>
    <cellStyle name="Normal 65 2 2 3 2 7" xfId="18282"/>
    <cellStyle name="Normal 65 2 2 3 3" xfId="3975"/>
    <cellStyle name="Normal 65 2 2 3 3 2" xfId="14049"/>
    <cellStyle name="Normal 65 2 2 3 3 2 2" xfId="44371"/>
    <cellStyle name="Normal 65 2 2 3 3 2 3" xfId="29147"/>
    <cellStyle name="Normal 65 2 2 3 3 3" xfId="9029"/>
    <cellStyle name="Normal 65 2 2 3 3 3 2" xfId="39354"/>
    <cellStyle name="Normal 65 2 2 3 3 3 3" xfId="24130"/>
    <cellStyle name="Normal 65 2 2 3 3 4" xfId="34341"/>
    <cellStyle name="Normal 65 2 2 3 3 5" xfId="19117"/>
    <cellStyle name="Normal 65 2 2 3 4" xfId="5668"/>
    <cellStyle name="Normal 65 2 2 3 4 2" xfId="15720"/>
    <cellStyle name="Normal 65 2 2 3 4 2 2" xfId="46042"/>
    <cellStyle name="Normal 65 2 2 3 4 2 3" xfId="30818"/>
    <cellStyle name="Normal 65 2 2 3 4 3" xfId="10700"/>
    <cellStyle name="Normal 65 2 2 3 4 3 2" xfId="41025"/>
    <cellStyle name="Normal 65 2 2 3 4 3 3" xfId="25801"/>
    <cellStyle name="Normal 65 2 2 3 4 4" xfId="36012"/>
    <cellStyle name="Normal 65 2 2 3 4 5" xfId="20788"/>
    <cellStyle name="Normal 65 2 2 3 5" xfId="12378"/>
    <cellStyle name="Normal 65 2 2 3 5 2" xfId="42700"/>
    <cellStyle name="Normal 65 2 2 3 5 3" xfId="27476"/>
    <cellStyle name="Normal 65 2 2 3 6" xfId="7357"/>
    <cellStyle name="Normal 65 2 2 3 6 2" xfId="37683"/>
    <cellStyle name="Normal 65 2 2 3 6 3" xfId="22459"/>
    <cellStyle name="Normal 65 2 2 3 7" xfId="32671"/>
    <cellStyle name="Normal 65 2 2 3 8" xfId="17446"/>
    <cellStyle name="Normal 65 2 2 4" xfId="2704"/>
    <cellStyle name="Normal 65 2 2 4 2" xfId="4394"/>
    <cellStyle name="Normal 65 2 2 4 2 2" xfId="14467"/>
    <cellStyle name="Normal 65 2 2 4 2 2 2" xfId="44789"/>
    <cellStyle name="Normal 65 2 2 4 2 2 3" xfId="29565"/>
    <cellStyle name="Normal 65 2 2 4 2 3" xfId="9447"/>
    <cellStyle name="Normal 65 2 2 4 2 3 2" xfId="39772"/>
    <cellStyle name="Normal 65 2 2 4 2 3 3" xfId="24548"/>
    <cellStyle name="Normal 65 2 2 4 2 4" xfId="34759"/>
    <cellStyle name="Normal 65 2 2 4 2 5" xfId="19535"/>
    <cellStyle name="Normal 65 2 2 4 3" xfId="6086"/>
    <cellStyle name="Normal 65 2 2 4 3 2" xfId="16138"/>
    <cellStyle name="Normal 65 2 2 4 3 2 2" xfId="46460"/>
    <cellStyle name="Normal 65 2 2 4 3 2 3" xfId="31236"/>
    <cellStyle name="Normal 65 2 2 4 3 3" xfId="11118"/>
    <cellStyle name="Normal 65 2 2 4 3 3 2" xfId="41443"/>
    <cellStyle name="Normal 65 2 2 4 3 3 3" xfId="26219"/>
    <cellStyle name="Normal 65 2 2 4 3 4" xfId="36430"/>
    <cellStyle name="Normal 65 2 2 4 3 5" xfId="21206"/>
    <cellStyle name="Normal 65 2 2 4 4" xfId="12796"/>
    <cellStyle name="Normal 65 2 2 4 4 2" xfId="43118"/>
    <cellStyle name="Normal 65 2 2 4 4 3" xfId="27894"/>
    <cellStyle name="Normal 65 2 2 4 5" xfId="7775"/>
    <cellStyle name="Normal 65 2 2 4 5 2" xfId="38101"/>
    <cellStyle name="Normal 65 2 2 4 5 3" xfId="22877"/>
    <cellStyle name="Normal 65 2 2 4 6" xfId="33089"/>
    <cellStyle name="Normal 65 2 2 4 7" xfId="17864"/>
    <cellStyle name="Normal 65 2 2 5" xfId="3557"/>
    <cellStyle name="Normal 65 2 2 5 2" xfId="13631"/>
    <cellStyle name="Normal 65 2 2 5 2 2" xfId="43953"/>
    <cellStyle name="Normal 65 2 2 5 2 3" xfId="28729"/>
    <cellStyle name="Normal 65 2 2 5 3" xfId="8611"/>
    <cellStyle name="Normal 65 2 2 5 3 2" xfId="38936"/>
    <cellStyle name="Normal 65 2 2 5 3 3" xfId="23712"/>
    <cellStyle name="Normal 65 2 2 5 4" xfId="33923"/>
    <cellStyle name="Normal 65 2 2 5 5" xfId="18699"/>
    <cellStyle name="Normal 65 2 2 6" xfId="5250"/>
    <cellStyle name="Normal 65 2 2 6 2" xfId="15302"/>
    <cellStyle name="Normal 65 2 2 6 2 2" xfId="45624"/>
    <cellStyle name="Normal 65 2 2 6 2 3" xfId="30400"/>
    <cellStyle name="Normal 65 2 2 6 3" xfId="10282"/>
    <cellStyle name="Normal 65 2 2 6 3 2" xfId="40607"/>
    <cellStyle name="Normal 65 2 2 6 3 3" xfId="25383"/>
    <cellStyle name="Normal 65 2 2 6 4" xfId="35594"/>
    <cellStyle name="Normal 65 2 2 6 5" xfId="20370"/>
    <cellStyle name="Normal 65 2 2 7" xfId="11960"/>
    <cellStyle name="Normal 65 2 2 7 2" xfId="42282"/>
    <cellStyle name="Normal 65 2 2 7 3" xfId="27058"/>
    <cellStyle name="Normal 65 2 2 8" xfId="6939"/>
    <cellStyle name="Normal 65 2 2 8 2" xfId="37265"/>
    <cellStyle name="Normal 65 2 2 8 3" xfId="22041"/>
    <cellStyle name="Normal 65 2 2 9" xfId="32253"/>
    <cellStyle name="Normal 65 2 3" xfId="1966"/>
    <cellStyle name="Normal 65 2 3 2" xfId="2387"/>
    <cellStyle name="Normal 65 2 3 2 2" xfId="3226"/>
    <cellStyle name="Normal 65 2 3 2 2 2" xfId="4916"/>
    <cellStyle name="Normal 65 2 3 2 2 2 2" xfId="14989"/>
    <cellStyle name="Normal 65 2 3 2 2 2 2 2" xfId="45311"/>
    <cellStyle name="Normal 65 2 3 2 2 2 2 3" xfId="30087"/>
    <cellStyle name="Normal 65 2 3 2 2 2 3" xfId="9969"/>
    <cellStyle name="Normal 65 2 3 2 2 2 3 2" xfId="40294"/>
    <cellStyle name="Normal 65 2 3 2 2 2 3 3" xfId="25070"/>
    <cellStyle name="Normal 65 2 3 2 2 2 4" xfId="35281"/>
    <cellStyle name="Normal 65 2 3 2 2 2 5" xfId="20057"/>
    <cellStyle name="Normal 65 2 3 2 2 3" xfId="6608"/>
    <cellStyle name="Normal 65 2 3 2 2 3 2" xfId="16660"/>
    <cellStyle name="Normal 65 2 3 2 2 3 2 2" xfId="46982"/>
    <cellStyle name="Normal 65 2 3 2 2 3 2 3" xfId="31758"/>
    <cellStyle name="Normal 65 2 3 2 2 3 3" xfId="11640"/>
    <cellStyle name="Normal 65 2 3 2 2 3 3 2" xfId="41965"/>
    <cellStyle name="Normal 65 2 3 2 2 3 3 3" xfId="26741"/>
    <cellStyle name="Normal 65 2 3 2 2 3 4" xfId="36952"/>
    <cellStyle name="Normal 65 2 3 2 2 3 5" xfId="21728"/>
    <cellStyle name="Normal 65 2 3 2 2 4" xfId="13318"/>
    <cellStyle name="Normal 65 2 3 2 2 4 2" xfId="43640"/>
    <cellStyle name="Normal 65 2 3 2 2 4 3" xfId="28416"/>
    <cellStyle name="Normal 65 2 3 2 2 5" xfId="8297"/>
    <cellStyle name="Normal 65 2 3 2 2 5 2" xfId="38623"/>
    <cellStyle name="Normal 65 2 3 2 2 5 3" xfId="23399"/>
    <cellStyle name="Normal 65 2 3 2 2 6" xfId="33611"/>
    <cellStyle name="Normal 65 2 3 2 2 7" xfId="18386"/>
    <cellStyle name="Normal 65 2 3 2 3" xfId="4079"/>
    <cellStyle name="Normal 65 2 3 2 3 2" xfId="14153"/>
    <cellStyle name="Normal 65 2 3 2 3 2 2" xfId="44475"/>
    <cellStyle name="Normal 65 2 3 2 3 2 3" xfId="29251"/>
    <cellStyle name="Normal 65 2 3 2 3 3" xfId="9133"/>
    <cellStyle name="Normal 65 2 3 2 3 3 2" xfId="39458"/>
    <cellStyle name="Normal 65 2 3 2 3 3 3" xfId="24234"/>
    <cellStyle name="Normal 65 2 3 2 3 4" xfId="34445"/>
    <cellStyle name="Normal 65 2 3 2 3 5" xfId="19221"/>
    <cellStyle name="Normal 65 2 3 2 4" xfId="5772"/>
    <cellStyle name="Normal 65 2 3 2 4 2" xfId="15824"/>
    <cellStyle name="Normal 65 2 3 2 4 2 2" xfId="46146"/>
    <cellStyle name="Normal 65 2 3 2 4 2 3" xfId="30922"/>
    <cellStyle name="Normal 65 2 3 2 4 3" xfId="10804"/>
    <cellStyle name="Normal 65 2 3 2 4 3 2" xfId="41129"/>
    <cellStyle name="Normal 65 2 3 2 4 3 3" xfId="25905"/>
    <cellStyle name="Normal 65 2 3 2 4 4" xfId="36116"/>
    <cellStyle name="Normal 65 2 3 2 4 5" xfId="20892"/>
    <cellStyle name="Normal 65 2 3 2 5" xfId="12482"/>
    <cellStyle name="Normal 65 2 3 2 5 2" xfId="42804"/>
    <cellStyle name="Normal 65 2 3 2 5 3" xfId="27580"/>
    <cellStyle name="Normal 65 2 3 2 6" xfId="7461"/>
    <cellStyle name="Normal 65 2 3 2 6 2" xfId="37787"/>
    <cellStyle name="Normal 65 2 3 2 6 3" xfId="22563"/>
    <cellStyle name="Normal 65 2 3 2 7" xfId="32775"/>
    <cellStyle name="Normal 65 2 3 2 8" xfId="17550"/>
    <cellStyle name="Normal 65 2 3 3" xfId="2808"/>
    <cellStyle name="Normal 65 2 3 3 2" xfId="4498"/>
    <cellStyle name="Normal 65 2 3 3 2 2" xfId="14571"/>
    <cellStyle name="Normal 65 2 3 3 2 2 2" xfId="44893"/>
    <cellStyle name="Normal 65 2 3 3 2 2 3" xfId="29669"/>
    <cellStyle name="Normal 65 2 3 3 2 3" xfId="9551"/>
    <cellStyle name="Normal 65 2 3 3 2 3 2" xfId="39876"/>
    <cellStyle name="Normal 65 2 3 3 2 3 3" xfId="24652"/>
    <cellStyle name="Normal 65 2 3 3 2 4" xfId="34863"/>
    <cellStyle name="Normal 65 2 3 3 2 5" xfId="19639"/>
    <cellStyle name="Normal 65 2 3 3 3" xfId="6190"/>
    <cellStyle name="Normal 65 2 3 3 3 2" xfId="16242"/>
    <cellStyle name="Normal 65 2 3 3 3 2 2" xfId="46564"/>
    <cellStyle name="Normal 65 2 3 3 3 2 3" xfId="31340"/>
    <cellStyle name="Normal 65 2 3 3 3 3" xfId="11222"/>
    <cellStyle name="Normal 65 2 3 3 3 3 2" xfId="41547"/>
    <cellStyle name="Normal 65 2 3 3 3 3 3" xfId="26323"/>
    <cellStyle name="Normal 65 2 3 3 3 4" xfId="36534"/>
    <cellStyle name="Normal 65 2 3 3 3 5" xfId="21310"/>
    <cellStyle name="Normal 65 2 3 3 4" xfId="12900"/>
    <cellStyle name="Normal 65 2 3 3 4 2" xfId="43222"/>
    <cellStyle name="Normal 65 2 3 3 4 3" xfId="27998"/>
    <cellStyle name="Normal 65 2 3 3 5" xfId="7879"/>
    <cellStyle name="Normal 65 2 3 3 5 2" xfId="38205"/>
    <cellStyle name="Normal 65 2 3 3 5 3" xfId="22981"/>
    <cellStyle name="Normal 65 2 3 3 6" xfId="33193"/>
    <cellStyle name="Normal 65 2 3 3 7" xfId="17968"/>
    <cellStyle name="Normal 65 2 3 4" xfId="3661"/>
    <cellStyle name="Normal 65 2 3 4 2" xfId="13735"/>
    <cellStyle name="Normal 65 2 3 4 2 2" xfId="44057"/>
    <cellStyle name="Normal 65 2 3 4 2 3" xfId="28833"/>
    <cellStyle name="Normal 65 2 3 4 3" xfId="8715"/>
    <cellStyle name="Normal 65 2 3 4 3 2" xfId="39040"/>
    <cellStyle name="Normal 65 2 3 4 3 3" xfId="23816"/>
    <cellStyle name="Normal 65 2 3 4 4" xfId="34027"/>
    <cellStyle name="Normal 65 2 3 4 5" xfId="18803"/>
    <cellStyle name="Normal 65 2 3 5" xfId="5354"/>
    <cellStyle name="Normal 65 2 3 5 2" xfId="15406"/>
    <cellStyle name="Normal 65 2 3 5 2 2" xfId="45728"/>
    <cellStyle name="Normal 65 2 3 5 2 3" xfId="30504"/>
    <cellStyle name="Normal 65 2 3 5 3" xfId="10386"/>
    <cellStyle name="Normal 65 2 3 5 3 2" xfId="40711"/>
    <cellStyle name="Normal 65 2 3 5 3 3" xfId="25487"/>
    <cellStyle name="Normal 65 2 3 5 4" xfId="35698"/>
    <cellStyle name="Normal 65 2 3 5 5" xfId="20474"/>
    <cellStyle name="Normal 65 2 3 6" xfId="12064"/>
    <cellStyle name="Normal 65 2 3 6 2" xfId="42386"/>
    <cellStyle name="Normal 65 2 3 6 3" xfId="27162"/>
    <cellStyle name="Normal 65 2 3 7" xfId="7043"/>
    <cellStyle name="Normal 65 2 3 7 2" xfId="37369"/>
    <cellStyle name="Normal 65 2 3 7 3" xfId="22145"/>
    <cellStyle name="Normal 65 2 3 8" xfId="32357"/>
    <cellStyle name="Normal 65 2 3 9" xfId="17132"/>
    <cellStyle name="Normal 65 2 4" xfId="2179"/>
    <cellStyle name="Normal 65 2 4 2" xfId="3018"/>
    <cellStyle name="Normal 65 2 4 2 2" xfId="4708"/>
    <cellStyle name="Normal 65 2 4 2 2 2" xfId="14781"/>
    <cellStyle name="Normal 65 2 4 2 2 2 2" xfId="45103"/>
    <cellStyle name="Normal 65 2 4 2 2 2 3" xfId="29879"/>
    <cellStyle name="Normal 65 2 4 2 2 3" xfId="9761"/>
    <cellStyle name="Normal 65 2 4 2 2 3 2" xfId="40086"/>
    <cellStyle name="Normal 65 2 4 2 2 3 3" xfId="24862"/>
    <cellStyle name="Normal 65 2 4 2 2 4" xfId="35073"/>
    <cellStyle name="Normal 65 2 4 2 2 5" xfId="19849"/>
    <cellStyle name="Normal 65 2 4 2 3" xfId="6400"/>
    <cellStyle name="Normal 65 2 4 2 3 2" xfId="16452"/>
    <cellStyle name="Normal 65 2 4 2 3 2 2" xfId="46774"/>
    <cellStyle name="Normal 65 2 4 2 3 2 3" xfId="31550"/>
    <cellStyle name="Normal 65 2 4 2 3 3" xfId="11432"/>
    <cellStyle name="Normal 65 2 4 2 3 3 2" xfId="41757"/>
    <cellStyle name="Normal 65 2 4 2 3 3 3" xfId="26533"/>
    <cellStyle name="Normal 65 2 4 2 3 4" xfId="36744"/>
    <cellStyle name="Normal 65 2 4 2 3 5" xfId="21520"/>
    <cellStyle name="Normal 65 2 4 2 4" xfId="13110"/>
    <cellStyle name="Normal 65 2 4 2 4 2" xfId="43432"/>
    <cellStyle name="Normal 65 2 4 2 4 3" xfId="28208"/>
    <cellStyle name="Normal 65 2 4 2 5" xfId="8089"/>
    <cellStyle name="Normal 65 2 4 2 5 2" xfId="38415"/>
    <cellStyle name="Normal 65 2 4 2 5 3" xfId="23191"/>
    <cellStyle name="Normal 65 2 4 2 6" xfId="33403"/>
    <cellStyle name="Normal 65 2 4 2 7" xfId="18178"/>
    <cellStyle name="Normal 65 2 4 3" xfId="3871"/>
    <cellStyle name="Normal 65 2 4 3 2" xfId="13945"/>
    <cellStyle name="Normal 65 2 4 3 2 2" xfId="44267"/>
    <cellStyle name="Normal 65 2 4 3 2 3" xfId="29043"/>
    <cellStyle name="Normal 65 2 4 3 3" xfId="8925"/>
    <cellStyle name="Normal 65 2 4 3 3 2" xfId="39250"/>
    <cellStyle name="Normal 65 2 4 3 3 3" xfId="24026"/>
    <cellStyle name="Normal 65 2 4 3 4" xfId="34237"/>
    <cellStyle name="Normal 65 2 4 3 5" xfId="19013"/>
    <cellStyle name="Normal 65 2 4 4" xfId="5564"/>
    <cellStyle name="Normal 65 2 4 4 2" xfId="15616"/>
    <cellStyle name="Normal 65 2 4 4 2 2" xfId="45938"/>
    <cellStyle name="Normal 65 2 4 4 2 3" xfId="30714"/>
    <cellStyle name="Normal 65 2 4 4 3" xfId="10596"/>
    <cellStyle name="Normal 65 2 4 4 3 2" xfId="40921"/>
    <cellStyle name="Normal 65 2 4 4 3 3" xfId="25697"/>
    <cellStyle name="Normal 65 2 4 4 4" xfId="35908"/>
    <cellStyle name="Normal 65 2 4 4 5" xfId="20684"/>
    <cellStyle name="Normal 65 2 4 5" xfId="12274"/>
    <cellStyle name="Normal 65 2 4 5 2" xfId="42596"/>
    <cellStyle name="Normal 65 2 4 5 3" xfId="27372"/>
    <cellStyle name="Normal 65 2 4 6" xfId="7253"/>
    <cellStyle name="Normal 65 2 4 6 2" xfId="37579"/>
    <cellStyle name="Normal 65 2 4 6 3" xfId="22355"/>
    <cellStyle name="Normal 65 2 4 7" xfId="32567"/>
    <cellStyle name="Normal 65 2 4 8" xfId="17342"/>
    <cellStyle name="Normal 65 2 5" xfId="2600"/>
    <cellStyle name="Normal 65 2 5 2" xfId="4290"/>
    <cellStyle name="Normal 65 2 5 2 2" xfId="14363"/>
    <cellStyle name="Normal 65 2 5 2 2 2" xfId="44685"/>
    <cellStyle name="Normal 65 2 5 2 2 3" xfId="29461"/>
    <cellStyle name="Normal 65 2 5 2 3" xfId="9343"/>
    <cellStyle name="Normal 65 2 5 2 3 2" xfId="39668"/>
    <cellStyle name="Normal 65 2 5 2 3 3" xfId="24444"/>
    <cellStyle name="Normal 65 2 5 2 4" xfId="34655"/>
    <cellStyle name="Normal 65 2 5 2 5" xfId="19431"/>
    <cellStyle name="Normal 65 2 5 3" xfId="5982"/>
    <cellStyle name="Normal 65 2 5 3 2" xfId="16034"/>
    <cellStyle name="Normal 65 2 5 3 2 2" xfId="46356"/>
    <cellStyle name="Normal 65 2 5 3 2 3" xfId="31132"/>
    <cellStyle name="Normal 65 2 5 3 3" xfId="11014"/>
    <cellStyle name="Normal 65 2 5 3 3 2" xfId="41339"/>
    <cellStyle name="Normal 65 2 5 3 3 3" xfId="26115"/>
    <cellStyle name="Normal 65 2 5 3 4" xfId="36326"/>
    <cellStyle name="Normal 65 2 5 3 5" xfId="21102"/>
    <cellStyle name="Normal 65 2 5 4" xfId="12692"/>
    <cellStyle name="Normal 65 2 5 4 2" xfId="43014"/>
    <cellStyle name="Normal 65 2 5 4 3" xfId="27790"/>
    <cellStyle name="Normal 65 2 5 5" xfId="7671"/>
    <cellStyle name="Normal 65 2 5 5 2" xfId="37997"/>
    <cellStyle name="Normal 65 2 5 5 3" xfId="22773"/>
    <cellStyle name="Normal 65 2 5 6" xfId="32985"/>
    <cellStyle name="Normal 65 2 5 7" xfId="17760"/>
    <cellStyle name="Normal 65 2 6" xfId="3453"/>
    <cellStyle name="Normal 65 2 6 2" xfId="13527"/>
    <cellStyle name="Normal 65 2 6 2 2" xfId="43849"/>
    <cellStyle name="Normal 65 2 6 2 3" xfId="28625"/>
    <cellStyle name="Normal 65 2 6 3" xfId="8507"/>
    <cellStyle name="Normal 65 2 6 3 2" xfId="38832"/>
    <cellStyle name="Normal 65 2 6 3 3" xfId="23608"/>
    <cellStyle name="Normal 65 2 6 4" xfId="33819"/>
    <cellStyle name="Normal 65 2 6 5" xfId="18595"/>
    <cellStyle name="Normal 65 2 7" xfId="5146"/>
    <cellStyle name="Normal 65 2 7 2" xfId="15198"/>
    <cellStyle name="Normal 65 2 7 2 2" xfId="45520"/>
    <cellStyle name="Normal 65 2 7 2 3" xfId="30296"/>
    <cellStyle name="Normal 65 2 7 3" xfId="10178"/>
    <cellStyle name="Normal 65 2 7 3 2" xfId="40503"/>
    <cellStyle name="Normal 65 2 7 3 3" xfId="25279"/>
    <cellStyle name="Normal 65 2 7 4" xfId="35490"/>
    <cellStyle name="Normal 65 2 7 5" xfId="20266"/>
    <cellStyle name="Normal 65 2 8" xfId="11856"/>
    <cellStyle name="Normal 65 2 8 2" xfId="42178"/>
    <cellStyle name="Normal 65 2 8 3" xfId="26954"/>
    <cellStyle name="Normal 65 2 9" xfId="6835"/>
    <cellStyle name="Normal 65 2 9 2" xfId="37161"/>
    <cellStyle name="Normal 65 2 9 3" xfId="21937"/>
    <cellStyle name="Normal 65 3" xfId="1799"/>
    <cellStyle name="Normal 65 3 10" xfId="16976"/>
    <cellStyle name="Normal 65 3 2" xfId="2018"/>
    <cellStyle name="Normal 65 3 2 2" xfId="2439"/>
    <cellStyle name="Normal 65 3 2 2 2" xfId="3278"/>
    <cellStyle name="Normal 65 3 2 2 2 2" xfId="4968"/>
    <cellStyle name="Normal 65 3 2 2 2 2 2" xfId="15041"/>
    <cellStyle name="Normal 65 3 2 2 2 2 2 2" xfId="45363"/>
    <cellStyle name="Normal 65 3 2 2 2 2 2 3" xfId="30139"/>
    <cellStyle name="Normal 65 3 2 2 2 2 3" xfId="10021"/>
    <cellStyle name="Normal 65 3 2 2 2 2 3 2" xfId="40346"/>
    <cellStyle name="Normal 65 3 2 2 2 2 3 3" xfId="25122"/>
    <cellStyle name="Normal 65 3 2 2 2 2 4" xfId="35333"/>
    <cellStyle name="Normal 65 3 2 2 2 2 5" xfId="20109"/>
    <cellStyle name="Normal 65 3 2 2 2 3" xfId="6660"/>
    <cellStyle name="Normal 65 3 2 2 2 3 2" xfId="16712"/>
    <cellStyle name="Normal 65 3 2 2 2 3 2 2" xfId="47034"/>
    <cellStyle name="Normal 65 3 2 2 2 3 2 3" xfId="31810"/>
    <cellStyle name="Normal 65 3 2 2 2 3 3" xfId="11692"/>
    <cellStyle name="Normal 65 3 2 2 2 3 3 2" xfId="42017"/>
    <cellStyle name="Normal 65 3 2 2 2 3 3 3" xfId="26793"/>
    <cellStyle name="Normal 65 3 2 2 2 3 4" xfId="37004"/>
    <cellStyle name="Normal 65 3 2 2 2 3 5" xfId="21780"/>
    <cellStyle name="Normal 65 3 2 2 2 4" xfId="13370"/>
    <cellStyle name="Normal 65 3 2 2 2 4 2" xfId="43692"/>
    <cellStyle name="Normal 65 3 2 2 2 4 3" xfId="28468"/>
    <cellStyle name="Normal 65 3 2 2 2 5" xfId="8349"/>
    <cellStyle name="Normal 65 3 2 2 2 5 2" xfId="38675"/>
    <cellStyle name="Normal 65 3 2 2 2 5 3" xfId="23451"/>
    <cellStyle name="Normal 65 3 2 2 2 6" xfId="33663"/>
    <cellStyle name="Normal 65 3 2 2 2 7" xfId="18438"/>
    <cellStyle name="Normal 65 3 2 2 3" xfId="4131"/>
    <cellStyle name="Normal 65 3 2 2 3 2" xfId="14205"/>
    <cellStyle name="Normal 65 3 2 2 3 2 2" xfId="44527"/>
    <cellStyle name="Normal 65 3 2 2 3 2 3" xfId="29303"/>
    <cellStyle name="Normal 65 3 2 2 3 3" xfId="9185"/>
    <cellStyle name="Normal 65 3 2 2 3 3 2" xfId="39510"/>
    <cellStyle name="Normal 65 3 2 2 3 3 3" xfId="24286"/>
    <cellStyle name="Normal 65 3 2 2 3 4" xfId="34497"/>
    <cellStyle name="Normal 65 3 2 2 3 5" xfId="19273"/>
    <cellStyle name="Normal 65 3 2 2 4" xfId="5824"/>
    <cellStyle name="Normal 65 3 2 2 4 2" xfId="15876"/>
    <cellStyle name="Normal 65 3 2 2 4 2 2" xfId="46198"/>
    <cellStyle name="Normal 65 3 2 2 4 2 3" xfId="30974"/>
    <cellStyle name="Normal 65 3 2 2 4 3" xfId="10856"/>
    <cellStyle name="Normal 65 3 2 2 4 3 2" xfId="41181"/>
    <cellStyle name="Normal 65 3 2 2 4 3 3" xfId="25957"/>
    <cellStyle name="Normal 65 3 2 2 4 4" xfId="36168"/>
    <cellStyle name="Normal 65 3 2 2 4 5" xfId="20944"/>
    <cellStyle name="Normal 65 3 2 2 5" xfId="12534"/>
    <cellStyle name="Normal 65 3 2 2 5 2" xfId="42856"/>
    <cellStyle name="Normal 65 3 2 2 5 3" xfId="27632"/>
    <cellStyle name="Normal 65 3 2 2 6" xfId="7513"/>
    <cellStyle name="Normal 65 3 2 2 6 2" xfId="37839"/>
    <cellStyle name="Normal 65 3 2 2 6 3" xfId="22615"/>
    <cellStyle name="Normal 65 3 2 2 7" xfId="32827"/>
    <cellStyle name="Normal 65 3 2 2 8" xfId="17602"/>
    <cellStyle name="Normal 65 3 2 3" xfId="2860"/>
    <cellStyle name="Normal 65 3 2 3 2" xfId="4550"/>
    <cellStyle name="Normal 65 3 2 3 2 2" xfId="14623"/>
    <cellStyle name="Normal 65 3 2 3 2 2 2" xfId="44945"/>
    <cellStyle name="Normal 65 3 2 3 2 2 3" xfId="29721"/>
    <cellStyle name="Normal 65 3 2 3 2 3" xfId="9603"/>
    <cellStyle name="Normal 65 3 2 3 2 3 2" xfId="39928"/>
    <cellStyle name="Normal 65 3 2 3 2 3 3" xfId="24704"/>
    <cellStyle name="Normal 65 3 2 3 2 4" xfId="34915"/>
    <cellStyle name="Normal 65 3 2 3 2 5" xfId="19691"/>
    <cellStyle name="Normal 65 3 2 3 3" xfId="6242"/>
    <cellStyle name="Normal 65 3 2 3 3 2" xfId="16294"/>
    <cellStyle name="Normal 65 3 2 3 3 2 2" xfId="46616"/>
    <cellStyle name="Normal 65 3 2 3 3 2 3" xfId="31392"/>
    <cellStyle name="Normal 65 3 2 3 3 3" xfId="11274"/>
    <cellStyle name="Normal 65 3 2 3 3 3 2" xfId="41599"/>
    <cellStyle name="Normal 65 3 2 3 3 3 3" xfId="26375"/>
    <cellStyle name="Normal 65 3 2 3 3 4" xfId="36586"/>
    <cellStyle name="Normal 65 3 2 3 3 5" xfId="21362"/>
    <cellStyle name="Normal 65 3 2 3 4" xfId="12952"/>
    <cellStyle name="Normal 65 3 2 3 4 2" xfId="43274"/>
    <cellStyle name="Normal 65 3 2 3 4 3" xfId="28050"/>
    <cellStyle name="Normal 65 3 2 3 5" xfId="7931"/>
    <cellStyle name="Normal 65 3 2 3 5 2" xfId="38257"/>
    <cellStyle name="Normal 65 3 2 3 5 3" xfId="23033"/>
    <cellStyle name="Normal 65 3 2 3 6" xfId="33245"/>
    <cellStyle name="Normal 65 3 2 3 7" xfId="18020"/>
    <cellStyle name="Normal 65 3 2 4" xfId="3713"/>
    <cellStyle name="Normal 65 3 2 4 2" xfId="13787"/>
    <cellStyle name="Normal 65 3 2 4 2 2" xfId="44109"/>
    <cellStyle name="Normal 65 3 2 4 2 3" xfId="28885"/>
    <cellStyle name="Normal 65 3 2 4 3" xfId="8767"/>
    <cellStyle name="Normal 65 3 2 4 3 2" xfId="39092"/>
    <cellStyle name="Normal 65 3 2 4 3 3" xfId="23868"/>
    <cellStyle name="Normal 65 3 2 4 4" xfId="34079"/>
    <cellStyle name="Normal 65 3 2 4 5" xfId="18855"/>
    <cellStyle name="Normal 65 3 2 5" xfId="5406"/>
    <cellStyle name="Normal 65 3 2 5 2" xfId="15458"/>
    <cellStyle name="Normal 65 3 2 5 2 2" xfId="45780"/>
    <cellStyle name="Normal 65 3 2 5 2 3" xfId="30556"/>
    <cellStyle name="Normal 65 3 2 5 3" xfId="10438"/>
    <cellStyle name="Normal 65 3 2 5 3 2" xfId="40763"/>
    <cellStyle name="Normal 65 3 2 5 3 3" xfId="25539"/>
    <cellStyle name="Normal 65 3 2 5 4" xfId="35750"/>
    <cellStyle name="Normal 65 3 2 5 5" xfId="20526"/>
    <cellStyle name="Normal 65 3 2 6" xfId="12116"/>
    <cellStyle name="Normal 65 3 2 6 2" xfId="42438"/>
    <cellStyle name="Normal 65 3 2 6 3" xfId="27214"/>
    <cellStyle name="Normal 65 3 2 7" xfId="7095"/>
    <cellStyle name="Normal 65 3 2 7 2" xfId="37421"/>
    <cellStyle name="Normal 65 3 2 7 3" xfId="22197"/>
    <cellStyle name="Normal 65 3 2 8" xfId="32409"/>
    <cellStyle name="Normal 65 3 2 9" xfId="17184"/>
    <cellStyle name="Normal 65 3 3" xfId="2231"/>
    <cellStyle name="Normal 65 3 3 2" xfId="3070"/>
    <cellStyle name="Normal 65 3 3 2 2" xfId="4760"/>
    <cellStyle name="Normal 65 3 3 2 2 2" xfId="14833"/>
    <cellStyle name="Normal 65 3 3 2 2 2 2" xfId="45155"/>
    <cellStyle name="Normal 65 3 3 2 2 2 3" xfId="29931"/>
    <cellStyle name="Normal 65 3 3 2 2 3" xfId="9813"/>
    <cellStyle name="Normal 65 3 3 2 2 3 2" xfId="40138"/>
    <cellStyle name="Normal 65 3 3 2 2 3 3" xfId="24914"/>
    <cellStyle name="Normal 65 3 3 2 2 4" xfId="35125"/>
    <cellStyle name="Normal 65 3 3 2 2 5" xfId="19901"/>
    <cellStyle name="Normal 65 3 3 2 3" xfId="6452"/>
    <cellStyle name="Normal 65 3 3 2 3 2" xfId="16504"/>
    <cellStyle name="Normal 65 3 3 2 3 2 2" xfId="46826"/>
    <cellStyle name="Normal 65 3 3 2 3 2 3" xfId="31602"/>
    <cellStyle name="Normal 65 3 3 2 3 3" xfId="11484"/>
    <cellStyle name="Normal 65 3 3 2 3 3 2" xfId="41809"/>
    <cellStyle name="Normal 65 3 3 2 3 3 3" xfId="26585"/>
    <cellStyle name="Normal 65 3 3 2 3 4" xfId="36796"/>
    <cellStyle name="Normal 65 3 3 2 3 5" xfId="21572"/>
    <cellStyle name="Normal 65 3 3 2 4" xfId="13162"/>
    <cellStyle name="Normal 65 3 3 2 4 2" xfId="43484"/>
    <cellStyle name="Normal 65 3 3 2 4 3" xfId="28260"/>
    <cellStyle name="Normal 65 3 3 2 5" xfId="8141"/>
    <cellStyle name="Normal 65 3 3 2 5 2" xfId="38467"/>
    <cellStyle name="Normal 65 3 3 2 5 3" xfId="23243"/>
    <cellStyle name="Normal 65 3 3 2 6" xfId="33455"/>
    <cellStyle name="Normal 65 3 3 2 7" xfId="18230"/>
    <cellStyle name="Normal 65 3 3 3" xfId="3923"/>
    <cellStyle name="Normal 65 3 3 3 2" xfId="13997"/>
    <cellStyle name="Normal 65 3 3 3 2 2" xfId="44319"/>
    <cellStyle name="Normal 65 3 3 3 2 3" xfId="29095"/>
    <cellStyle name="Normal 65 3 3 3 3" xfId="8977"/>
    <cellStyle name="Normal 65 3 3 3 3 2" xfId="39302"/>
    <cellStyle name="Normal 65 3 3 3 3 3" xfId="24078"/>
    <cellStyle name="Normal 65 3 3 3 4" xfId="34289"/>
    <cellStyle name="Normal 65 3 3 3 5" xfId="19065"/>
    <cellStyle name="Normal 65 3 3 4" xfId="5616"/>
    <cellStyle name="Normal 65 3 3 4 2" xfId="15668"/>
    <cellStyle name="Normal 65 3 3 4 2 2" xfId="45990"/>
    <cellStyle name="Normal 65 3 3 4 2 3" xfId="30766"/>
    <cellStyle name="Normal 65 3 3 4 3" xfId="10648"/>
    <cellStyle name="Normal 65 3 3 4 3 2" xfId="40973"/>
    <cellStyle name="Normal 65 3 3 4 3 3" xfId="25749"/>
    <cellStyle name="Normal 65 3 3 4 4" xfId="35960"/>
    <cellStyle name="Normal 65 3 3 4 5" xfId="20736"/>
    <cellStyle name="Normal 65 3 3 5" xfId="12326"/>
    <cellStyle name="Normal 65 3 3 5 2" xfId="42648"/>
    <cellStyle name="Normal 65 3 3 5 3" xfId="27424"/>
    <cellStyle name="Normal 65 3 3 6" xfId="7305"/>
    <cellStyle name="Normal 65 3 3 6 2" xfId="37631"/>
    <cellStyle name="Normal 65 3 3 6 3" xfId="22407"/>
    <cellStyle name="Normal 65 3 3 7" xfId="32619"/>
    <cellStyle name="Normal 65 3 3 8" xfId="17394"/>
    <cellStyle name="Normal 65 3 4" xfId="2652"/>
    <cellStyle name="Normal 65 3 4 2" xfId="4342"/>
    <cellStyle name="Normal 65 3 4 2 2" xfId="14415"/>
    <cellStyle name="Normal 65 3 4 2 2 2" xfId="44737"/>
    <cellStyle name="Normal 65 3 4 2 2 3" xfId="29513"/>
    <cellStyle name="Normal 65 3 4 2 3" xfId="9395"/>
    <cellStyle name="Normal 65 3 4 2 3 2" xfId="39720"/>
    <cellStyle name="Normal 65 3 4 2 3 3" xfId="24496"/>
    <cellStyle name="Normal 65 3 4 2 4" xfId="34707"/>
    <cellStyle name="Normal 65 3 4 2 5" xfId="19483"/>
    <cellStyle name="Normal 65 3 4 3" xfId="6034"/>
    <cellStyle name="Normal 65 3 4 3 2" xfId="16086"/>
    <cellStyle name="Normal 65 3 4 3 2 2" xfId="46408"/>
    <cellStyle name="Normal 65 3 4 3 2 3" xfId="31184"/>
    <cellStyle name="Normal 65 3 4 3 3" xfId="11066"/>
    <cellStyle name="Normal 65 3 4 3 3 2" xfId="41391"/>
    <cellStyle name="Normal 65 3 4 3 3 3" xfId="26167"/>
    <cellStyle name="Normal 65 3 4 3 4" xfId="36378"/>
    <cellStyle name="Normal 65 3 4 3 5" xfId="21154"/>
    <cellStyle name="Normal 65 3 4 4" xfId="12744"/>
    <cellStyle name="Normal 65 3 4 4 2" xfId="43066"/>
    <cellStyle name="Normal 65 3 4 4 3" xfId="27842"/>
    <cellStyle name="Normal 65 3 4 5" xfId="7723"/>
    <cellStyle name="Normal 65 3 4 5 2" xfId="38049"/>
    <cellStyle name="Normal 65 3 4 5 3" xfId="22825"/>
    <cellStyle name="Normal 65 3 4 6" xfId="33037"/>
    <cellStyle name="Normal 65 3 4 7" xfId="17812"/>
    <cellStyle name="Normal 65 3 5" xfId="3505"/>
    <cellStyle name="Normal 65 3 5 2" xfId="13579"/>
    <cellStyle name="Normal 65 3 5 2 2" xfId="43901"/>
    <cellStyle name="Normal 65 3 5 2 3" xfId="28677"/>
    <cellStyle name="Normal 65 3 5 3" xfId="8559"/>
    <cellStyle name="Normal 65 3 5 3 2" xfId="38884"/>
    <cellStyle name="Normal 65 3 5 3 3" xfId="23660"/>
    <cellStyle name="Normal 65 3 5 4" xfId="33871"/>
    <cellStyle name="Normal 65 3 5 5" xfId="18647"/>
    <cellStyle name="Normal 65 3 6" xfId="5198"/>
    <cellStyle name="Normal 65 3 6 2" xfId="15250"/>
    <cellStyle name="Normal 65 3 6 2 2" xfId="45572"/>
    <cellStyle name="Normal 65 3 6 2 3" xfId="30348"/>
    <cellStyle name="Normal 65 3 6 3" xfId="10230"/>
    <cellStyle name="Normal 65 3 6 3 2" xfId="40555"/>
    <cellStyle name="Normal 65 3 6 3 3" xfId="25331"/>
    <cellStyle name="Normal 65 3 6 4" xfId="35542"/>
    <cellStyle name="Normal 65 3 6 5" xfId="20318"/>
    <cellStyle name="Normal 65 3 7" xfId="11908"/>
    <cellStyle name="Normal 65 3 7 2" xfId="42230"/>
    <cellStyle name="Normal 65 3 7 3" xfId="27006"/>
    <cellStyle name="Normal 65 3 8" xfId="6887"/>
    <cellStyle name="Normal 65 3 8 2" xfId="37213"/>
    <cellStyle name="Normal 65 3 8 3" xfId="21989"/>
    <cellStyle name="Normal 65 3 9" xfId="32202"/>
    <cellStyle name="Normal 65 4" xfId="1912"/>
    <cellStyle name="Normal 65 4 2" xfId="2335"/>
    <cellStyle name="Normal 65 4 2 2" xfId="3174"/>
    <cellStyle name="Normal 65 4 2 2 2" xfId="4864"/>
    <cellStyle name="Normal 65 4 2 2 2 2" xfId="14937"/>
    <cellStyle name="Normal 65 4 2 2 2 2 2" xfId="45259"/>
    <cellStyle name="Normal 65 4 2 2 2 2 3" xfId="30035"/>
    <cellStyle name="Normal 65 4 2 2 2 3" xfId="9917"/>
    <cellStyle name="Normal 65 4 2 2 2 3 2" xfId="40242"/>
    <cellStyle name="Normal 65 4 2 2 2 3 3" xfId="25018"/>
    <cellStyle name="Normal 65 4 2 2 2 4" xfId="35229"/>
    <cellStyle name="Normal 65 4 2 2 2 5" xfId="20005"/>
    <cellStyle name="Normal 65 4 2 2 3" xfId="6556"/>
    <cellStyle name="Normal 65 4 2 2 3 2" xfId="16608"/>
    <cellStyle name="Normal 65 4 2 2 3 2 2" xfId="46930"/>
    <cellStyle name="Normal 65 4 2 2 3 2 3" xfId="31706"/>
    <cellStyle name="Normal 65 4 2 2 3 3" xfId="11588"/>
    <cellStyle name="Normal 65 4 2 2 3 3 2" xfId="41913"/>
    <cellStyle name="Normal 65 4 2 2 3 3 3" xfId="26689"/>
    <cellStyle name="Normal 65 4 2 2 3 4" xfId="36900"/>
    <cellStyle name="Normal 65 4 2 2 3 5" xfId="21676"/>
    <cellStyle name="Normal 65 4 2 2 4" xfId="13266"/>
    <cellStyle name="Normal 65 4 2 2 4 2" xfId="43588"/>
    <cellStyle name="Normal 65 4 2 2 4 3" xfId="28364"/>
    <cellStyle name="Normal 65 4 2 2 5" xfId="8245"/>
    <cellStyle name="Normal 65 4 2 2 5 2" xfId="38571"/>
    <cellStyle name="Normal 65 4 2 2 5 3" xfId="23347"/>
    <cellStyle name="Normal 65 4 2 2 6" xfId="33559"/>
    <cellStyle name="Normal 65 4 2 2 7" xfId="18334"/>
    <cellStyle name="Normal 65 4 2 3" xfId="4027"/>
    <cellStyle name="Normal 65 4 2 3 2" xfId="14101"/>
    <cellStyle name="Normal 65 4 2 3 2 2" xfId="44423"/>
    <cellStyle name="Normal 65 4 2 3 2 3" xfId="29199"/>
    <cellStyle name="Normal 65 4 2 3 3" xfId="9081"/>
    <cellStyle name="Normal 65 4 2 3 3 2" xfId="39406"/>
    <cellStyle name="Normal 65 4 2 3 3 3" xfId="24182"/>
    <cellStyle name="Normal 65 4 2 3 4" xfId="34393"/>
    <cellStyle name="Normal 65 4 2 3 5" xfId="19169"/>
    <cellStyle name="Normal 65 4 2 4" xfId="5720"/>
    <cellStyle name="Normal 65 4 2 4 2" xfId="15772"/>
    <cellStyle name="Normal 65 4 2 4 2 2" xfId="46094"/>
    <cellStyle name="Normal 65 4 2 4 2 3" xfId="30870"/>
    <cellStyle name="Normal 65 4 2 4 3" xfId="10752"/>
    <cellStyle name="Normal 65 4 2 4 3 2" xfId="41077"/>
    <cellStyle name="Normal 65 4 2 4 3 3" xfId="25853"/>
    <cellStyle name="Normal 65 4 2 4 4" xfId="36064"/>
    <cellStyle name="Normal 65 4 2 4 5" xfId="20840"/>
    <cellStyle name="Normal 65 4 2 5" xfId="12430"/>
    <cellStyle name="Normal 65 4 2 5 2" xfId="42752"/>
    <cellStyle name="Normal 65 4 2 5 3" xfId="27528"/>
    <cellStyle name="Normal 65 4 2 6" xfId="7409"/>
    <cellStyle name="Normal 65 4 2 6 2" xfId="37735"/>
    <cellStyle name="Normal 65 4 2 6 3" xfId="22511"/>
    <cellStyle name="Normal 65 4 2 7" xfId="32723"/>
    <cellStyle name="Normal 65 4 2 8" xfId="17498"/>
    <cellStyle name="Normal 65 4 3" xfId="2756"/>
    <cellStyle name="Normal 65 4 3 2" xfId="4446"/>
    <cellStyle name="Normal 65 4 3 2 2" xfId="14519"/>
    <cellStyle name="Normal 65 4 3 2 2 2" xfId="44841"/>
    <cellStyle name="Normal 65 4 3 2 2 3" xfId="29617"/>
    <cellStyle name="Normal 65 4 3 2 3" xfId="9499"/>
    <cellStyle name="Normal 65 4 3 2 3 2" xfId="39824"/>
    <cellStyle name="Normal 65 4 3 2 3 3" xfId="24600"/>
    <cellStyle name="Normal 65 4 3 2 4" xfId="34811"/>
    <cellStyle name="Normal 65 4 3 2 5" xfId="19587"/>
    <cellStyle name="Normal 65 4 3 3" xfId="6138"/>
    <cellStyle name="Normal 65 4 3 3 2" xfId="16190"/>
    <cellStyle name="Normal 65 4 3 3 2 2" xfId="46512"/>
    <cellStyle name="Normal 65 4 3 3 2 3" xfId="31288"/>
    <cellStyle name="Normal 65 4 3 3 3" xfId="11170"/>
    <cellStyle name="Normal 65 4 3 3 3 2" xfId="41495"/>
    <cellStyle name="Normal 65 4 3 3 3 3" xfId="26271"/>
    <cellStyle name="Normal 65 4 3 3 4" xfId="36482"/>
    <cellStyle name="Normal 65 4 3 3 5" xfId="21258"/>
    <cellStyle name="Normal 65 4 3 4" xfId="12848"/>
    <cellStyle name="Normal 65 4 3 4 2" xfId="43170"/>
    <cellStyle name="Normal 65 4 3 4 3" xfId="27946"/>
    <cellStyle name="Normal 65 4 3 5" xfId="7827"/>
    <cellStyle name="Normal 65 4 3 5 2" xfId="38153"/>
    <cellStyle name="Normal 65 4 3 5 3" xfId="22929"/>
    <cellStyle name="Normal 65 4 3 6" xfId="33141"/>
    <cellStyle name="Normal 65 4 3 7" xfId="17916"/>
    <cellStyle name="Normal 65 4 4" xfId="3609"/>
    <cellStyle name="Normal 65 4 4 2" xfId="13683"/>
    <cellStyle name="Normal 65 4 4 2 2" xfId="44005"/>
    <cellStyle name="Normal 65 4 4 2 3" xfId="28781"/>
    <cellStyle name="Normal 65 4 4 3" xfId="8663"/>
    <cellStyle name="Normal 65 4 4 3 2" xfId="38988"/>
    <cellStyle name="Normal 65 4 4 3 3" xfId="23764"/>
    <cellStyle name="Normal 65 4 4 4" xfId="33975"/>
    <cellStyle name="Normal 65 4 4 5" xfId="18751"/>
    <cellStyle name="Normal 65 4 5" xfId="5302"/>
    <cellStyle name="Normal 65 4 5 2" xfId="15354"/>
    <cellStyle name="Normal 65 4 5 2 2" xfId="45676"/>
    <cellStyle name="Normal 65 4 5 2 3" xfId="30452"/>
    <cellStyle name="Normal 65 4 5 3" xfId="10334"/>
    <cellStyle name="Normal 65 4 5 3 2" xfId="40659"/>
    <cellStyle name="Normal 65 4 5 3 3" xfId="25435"/>
    <cellStyle name="Normal 65 4 5 4" xfId="35646"/>
    <cellStyle name="Normal 65 4 5 5" xfId="20422"/>
    <cellStyle name="Normal 65 4 6" xfId="12012"/>
    <cellStyle name="Normal 65 4 6 2" xfId="42334"/>
    <cellStyle name="Normal 65 4 6 3" xfId="27110"/>
    <cellStyle name="Normal 65 4 7" xfId="6991"/>
    <cellStyle name="Normal 65 4 7 2" xfId="37317"/>
    <cellStyle name="Normal 65 4 7 3" xfId="22093"/>
    <cellStyle name="Normal 65 4 8" xfId="32305"/>
    <cellStyle name="Normal 65 4 9" xfId="17080"/>
    <cellStyle name="Normal 65 5" xfId="2125"/>
    <cellStyle name="Normal 65 5 2" xfId="2966"/>
    <cellStyle name="Normal 65 5 2 2" xfId="4656"/>
    <cellStyle name="Normal 65 5 2 2 2" xfId="14729"/>
    <cellStyle name="Normal 65 5 2 2 2 2" xfId="45051"/>
    <cellStyle name="Normal 65 5 2 2 2 3" xfId="29827"/>
    <cellStyle name="Normal 65 5 2 2 3" xfId="9709"/>
    <cellStyle name="Normal 65 5 2 2 3 2" xfId="40034"/>
    <cellStyle name="Normal 65 5 2 2 3 3" xfId="24810"/>
    <cellStyle name="Normal 65 5 2 2 4" xfId="35021"/>
    <cellStyle name="Normal 65 5 2 2 5" xfId="19797"/>
    <cellStyle name="Normal 65 5 2 3" xfId="6348"/>
    <cellStyle name="Normal 65 5 2 3 2" xfId="16400"/>
    <cellStyle name="Normal 65 5 2 3 2 2" xfId="46722"/>
    <cellStyle name="Normal 65 5 2 3 2 3" xfId="31498"/>
    <cellStyle name="Normal 65 5 2 3 3" xfId="11380"/>
    <cellStyle name="Normal 65 5 2 3 3 2" xfId="41705"/>
    <cellStyle name="Normal 65 5 2 3 3 3" xfId="26481"/>
    <cellStyle name="Normal 65 5 2 3 4" xfId="36692"/>
    <cellStyle name="Normal 65 5 2 3 5" xfId="21468"/>
    <cellStyle name="Normal 65 5 2 4" xfId="13058"/>
    <cellStyle name="Normal 65 5 2 4 2" xfId="43380"/>
    <cellStyle name="Normal 65 5 2 4 3" xfId="28156"/>
    <cellStyle name="Normal 65 5 2 5" xfId="8037"/>
    <cellStyle name="Normal 65 5 2 5 2" xfId="38363"/>
    <cellStyle name="Normal 65 5 2 5 3" xfId="23139"/>
    <cellStyle name="Normal 65 5 2 6" xfId="33351"/>
    <cellStyle name="Normal 65 5 2 7" xfId="18126"/>
    <cellStyle name="Normal 65 5 3" xfId="3819"/>
    <cellStyle name="Normal 65 5 3 2" xfId="13893"/>
    <cellStyle name="Normal 65 5 3 2 2" xfId="44215"/>
    <cellStyle name="Normal 65 5 3 2 3" xfId="28991"/>
    <cellStyle name="Normal 65 5 3 3" xfId="8873"/>
    <cellStyle name="Normal 65 5 3 3 2" xfId="39198"/>
    <cellStyle name="Normal 65 5 3 3 3" xfId="23974"/>
    <cellStyle name="Normal 65 5 3 4" xfId="34185"/>
    <cellStyle name="Normal 65 5 3 5" xfId="18961"/>
    <cellStyle name="Normal 65 5 4" xfId="5512"/>
    <cellStyle name="Normal 65 5 4 2" xfId="15564"/>
    <cellStyle name="Normal 65 5 4 2 2" xfId="45886"/>
    <cellStyle name="Normal 65 5 4 2 3" xfId="30662"/>
    <cellStyle name="Normal 65 5 4 3" xfId="10544"/>
    <cellStyle name="Normal 65 5 4 3 2" xfId="40869"/>
    <cellStyle name="Normal 65 5 4 3 3" xfId="25645"/>
    <cellStyle name="Normal 65 5 4 4" xfId="35856"/>
    <cellStyle name="Normal 65 5 4 5" xfId="20632"/>
    <cellStyle name="Normal 65 5 5" xfId="12222"/>
    <cellStyle name="Normal 65 5 5 2" xfId="42544"/>
    <cellStyle name="Normal 65 5 5 3" xfId="27320"/>
    <cellStyle name="Normal 65 5 6" xfId="7201"/>
    <cellStyle name="Normal 65 5 6 2" xfId="37527"/>
    <cellStyle name="Normal 65 5 6 3" xfId="22303"/>
    <cellStyle name="Normal 65 5 7" xfId="32515"/>
    <cellStyle name="Normal 65 5 8" xfId="17290"/>
    <cellStyle name="Normal 65 6" xfId="2546"/>
    <cellStyle name="Normal 65 6 2" xfId="4238"/>
    <cellStyle name="Normal 65 6 2 2" xfId="14311"/>
    <cellStyle name="Normal 65 6 2 2 2" xfId="44633"/>
    <cellStyle name="Normal 65 6 2 2 3" xfId="29409"/>
    <cellStyle name="Normal 65 6 2 3" xfId="9291"/>
    <cellStyle name="Normal 65 6 2 3 2" xfId="39616"/>
    <cellStyle name="Normal 65 6 2 3 3" xfId="24392"/>
    <cellStyle name="Normal 65 6 2 4" xfId="34603"/>
    <cellStyle name="Normal 65 6 2 5" xfId="19379"/>
    <cellStyle name="Normal 65 6 3" xfId="5930"/>
    <cellStyle name="Normal 65 6 3 2" xfId="15982"/>
    <cellStyle name="Normal 65 6 3 2 2" xfId="46304"/>
    <cellStyle name="Normal 65 6 3 2 3" xfId="31080"/>
    <cellStyle name="Normal 65 6 3 3" xfId="10962"/>
    <cellStyle name="Normal 65 6 3 3 2" xfId="41287"/>
    <cellStyle name="Normal 65 6 3 3 3" xfId="26063"/>
    <cellStyle name="Normal 65 6 3 4" xfId="36274"/>
    <cellStyle name="Normal 65 6 3 5" xfId="21050"/>
    <cellStyle name="Normal 65 6 4" xfId="12640"/>
    <cellStyle name="Normal 65 6 4 2" xfId="42962"/>
    <cellStyle name="Normal 65 6 4 3" xfId="27738"/>
    <cellStyle name="Normal 65 6 5" xfId="7619"/>
    <cellStyle name="Normal 65 6 5 2" xfId="37945"/>
    <cellStyle name="Normal 65 6 5 3" xfId="22721"/>
    <cellStyle name="Normal 65 6 6" xfId="32933"/>
    <cellStyle name="Normal 65 6 7" xfId="17708"/>
    <cellStyle name="Normal 65 7" xfId="3398"/>
    <cellStyle name="Normal 65 7 2" xfId="13475"/>
    <cellStyle name="Normal 65 7 2 2" xfId="43797"/>
    <cellStyle name="Normal 65 7 2 3" xfId="28573"/>
    <cellStyle name="Normal 65 7 3" xfId="8455"/>
    <cellStyle name="Normal 65 7 3 2" xfId="38780"/>
    <cellStyle name="Normal 65 7 3 3" xfId="23556"/>
    <cellStyle name="Normal 65 7 4" xfId="33767"/>
    <cellStyle name="Normal 65 7 5" xfId="18543"/>
    <cellStyle name="Normal 65 8" xfId="5092"/>
    <cellStyle name="Normal 65 8 2" xfId="15146"/>
    <cellStyle name="Normal 65 8 2 2" xfId="45468"/>
    <cellStyle name="Normal 65 8 2 3" xfId="30244"/>
    <cellStyle name="Normal 65 8 3" xfId="10126"/>
    <cellStyle name="Normal 65 8 3 2" xfId="40451"/>
    <cellStyle name="Normal 65 8 3 3" xfId="25227"/>
    <cellStyle name="Normal 65 8 4" xfId="35438"/>
    <cellStyle name="Normal 65 8 5" xfId="20214"/>
    <cellStyle name="Normal 65 9" xfId="11802"/>
    <cellStyle name="Normal 65 9 2" xfId="42126"/>
    <cellStyle name="Normal 65 9 3" xfId="26902"/>
    <cellStyle name="Normal 66" xfId="1477"/>
    <cellStyle name="Normal 66 10" xfId="6782"/>
    <cellStyle name="Normal 66 10 2" xfId="37110"/>
    <cellStyle name="Normal 66 10 3" xfId="21886"/>
    <cellStyle name="Normal 66 11" xfId="32101"/>
    <cellStyle name="Normal 66 12" xfId="16871"/>
    <cellStyle name="Normal 66 13" xfId="47312"/>
    <cellStyle name="Normal 66 2" xfId="1746"/>
    <cellStyle name="Normal 66 2 10" xfId="32152"/>
    <cellStyle name="Normal 66 2 11" xfId="16925"/>
    <cellStyle name="Normal 66 2 2" xfId="1854"/>
    <cellStyle name="Normal 66 2 2 10" xfId="17029"/>
    <cellStyle name="Normal 66 2 2 2" xfId="2071"/>
    <cellStyle name="Normal 66 2 2 2 2" xfId="2492"/>
    <cellStyle name="Normal 66 2 2 2 2 2" xfId="3331"/>
    <cellStyle name="Normal 66 2 2 2 2 2 2" xfId="5021"/>
    <cellStyle name="Normal 66 2 2 2 2 2 2 2" xfId="15094"/>
    <cellStyle name="Normal 66 2 2 2 2 2 2 2 2" xfId="45416"/>
    <cellStyle name="Normal 66 2 2 2 2 2 2 2 3" xfId="30192"/>
    <cellStyle name="Normal 66 2 2 2 2 2 2 3" xfId="10074"/>
    <cellStyle name="Normal 66 2 2 2 2 2 2 3 2" xfId="40399"/>
    <cellStyle name="Normal 66 2 2 2 2 2 2 3 3" xfId="25175"/>
    <cellStyle name="Normal 66 2 2 2 2 2 2 4" xfId="35386"/>
    <cellStyle name="Normal 66 2 2 2 2 2 2 5" xfId="20162"/>
    <cellStyle name="Normal 66 2 2 2 2 2 3" xfId="6713"/>
    <cellStyle name="Normal 66 2 2 2 2 2 3 2" xfId="16765"/>
    <cellStyle name="Normal 66 2 2 2 2 2 3 2 2" xfId="47087"/>
    <cellStyle name="Normal 66 2 2 2 2 2 3 2 3" xfId="31863"/>
    <cellStyle name="Normal 66 2 2 2 2 2 3 3" xfId="11745"/>
    <cellStyle name="Normal 66 2 2 2 2 2 3 3 2" xfId="42070"/>
    <cellStyle name="Normal 66 2 2 2 2 2 3 3 3" xfId="26846"/>
    <cellStyle name="Normal 66 2 2 2 2 2 3 4" xfId="37057"/>
    <cellStyle name="Normal 66 2 2 2 2 2 3 5" xfId="21833"/>
    <cellStyle name="Normal 66 2 2 2 2 2 4" xfId="13423"/>
    <cellStyle name="Normal 66 2 2 2 2 2 4 2" xfId="43745"/>
    <cellStyle name="Normal 66 2 2 2 2 2 4 3" xfId="28521"/>
    <cellStyle name="Normal 66 2 2 2 2 2 5" xfId="8402"/>
    <cellStyle name="Normal 66 2 2 2 2 2 5 2" xfId="38728"/>
    <cellStyle name="Normal 66 2 2 2 2 2 5 3" xfId="23504"/>
    <cellStyle name="Normal 66 2 2 2 2 2 6" xfId="33716"/>
    <cellStyle name="Normal 66 2 2 2 2 2 7" xfId="18491"/>
    <cellStyle name="Normal 66 2 2 2 2 3" xfId="4184"/>
    <cellStyle name="Normal 66 2 2 2 2 3 2" xfId="14258"/>
    <cellStyle name="Normal 66 2 2 2 2 3 2 2" xfId="44580"/>
    <cellStyle name="Normal 66 2 2 2 2 3 2 3" xfId="29356"/>
    <cellStyle name="Normal 66 2 2 2 2 3 3" xfId="9238"/>
    <cellStyle name="Normal 66 2 2 2 2 3 3 2" xfId="39563"/>
    <cellStyle name="Normal 66 2 2 2 2 3 3 3" xfId="24339"/>
    <cellStyle name="Normal 66 2 2 2 2 3 4" xfId="34550"/>
    <cellStyle name="Normal 66 2 2 2 2 3 5" xfId="19326"/>
    <cellStyle name="Normal 66 2 2 2 2 4" xfId="5877"/>
    <cellStyle name="Normal 66 2 2 2 2 4 2" xfId="15929"/>
    <cellStyle name="Normal 66 2 2 2 2 4 2 2" xfId="46251"/>
    <cellStyle name="Normal 66 2 2 2 2 4 2 3" xfId="31027"/>
    <cellStyle name="Normal 66 2 2 2 2 4 3" xfId="10909"/>
    <cellStyle name="Normal 66 2 2 2 2 4 3 2" xfId="41234"/>
    <cellStyle name="Normal 66 2 2 2 2 4 3 3" xfId="26010"/>
    <cellStyle name="Normal 66 2 2 2 2 4 4" xfId="36221"/>
    <cellStyle name="Normal 66 2 2 2 2 4 5" xfId="20997"/>
    <cellStyle name="Normal 66 2 2 2 2 5" xfId="12587"/>
    <cellStyle name="Normal 66 2 2 2 2 5 2" xfId="42909"/>
    <cellStyle name="Normal 66 2 2 2 2 5 3" xfId="27685"/>
    <cellStyle name="Normal 66 2 2 2 2 6" xfId="7566"/>
    <cellStyle name="Normal 66 2 2 2 2 6 2" xfId="37892"/>
    <cellStyle name="Normal 66 2 2 2 2 6 3" xfId="22668"/>
    <cellStyle name="Normal 66 2 2 2 2 7" xfId="32880"/>
    <cellStyle name="Normal 66 2 2 2 2 8" xfId="17655"/>
    <cellStyle name="Normal 66 2 2 2 3" xfId="2913"/>
    <cellStyle name="Normal 66 2 2 2 3 2" xfId="4603"/>
    <cellStyle name="Normal 66 2 2 2 3 2 2" xfId="14676"/>
    <cellStyle name="Normal 66 2 2 2 3 2 2 2" xfId="44998"/>
    <cellStyle name="Normal 66 2 2 2 3 2 2 3" xfId="29774"/>
    <cellStyle name="Normal 66 2 2 2 3 2 3" xfId="9656"/>
    <cellStyle name="Normal 66 2 2 2 3 2 3 2" xfId="39981"/>
    <cellStyle name="Normal 66 2 2 2 3 2 3 3" xfId="24757"/>
    <cellStyle name="Normal 66 2 2 2 3 2 4" xfId="34968"/>
    <cellStyle name="Normal 66 2 2 2 3 2 5" xfId="19744"/>
    <cellStyle name="Normal 66 2 2 2 3 3" xfId="6295"/>
    <cellStyle name="Normal 66 2 2 2 3 3 2" xfId="16347"/>
    <cellStyle name="Normal 66 2 2 2 3 3 2 2" xfId="46669"/>
    <cellStyle name="Normal 66 2 2 2 3 3 2 3" xfId="31445"/>
    <cellStyle name="Normal 66 2 2 2 3 3 3" xfId="11327"/>
    <cellStyle name="Normal 66 2 2 2 3 3 3 2" xfId="41652"/>
    <cellStyle name="Normal 66 2 2 2 3 3 3 3" xfId="26428"/>
    <cellStyle name="Normal 66 2 2 2 3 3 4" xfId="36639"/>
    <cellStyle name="Normal 66 2 2 2 3 3 5" xfId="21415"/>
    <cellStyle name="Normal 66 2 2 2 3 4" xfId="13005"/>
    <cellStyle name="Normal 66 2 2 2 3 4 2" xfId="43327"/>
    <cellStyle name="Normal 66 2 2 2 3 4 3" xfId="28103"/>
    <cellStyle name="Normal 66 2 2 2 3 5" xfId="7984"/>
    <cellStyle name="Normal 66 2 2 2 3 5 2" xfId="38310"/>
    <cellStyle name="Normal 66 2 2 2 3 5 3" xfId="23086"/>
    <cellStyle name="Normal 66 2 2 2 3 6" xfId="33298"/>
    <cellStyle name="Normal 66 2 2 2 3 7" xfId="18073"/>
    <cellStyle name="Normal 66 2 2 2 4" xfId="3766"/>
    <cellStyle name="Normal 66 2 2 2 4 2" xfId="13840"/>
    <cellStyle name="Normal 66 2 2 2 4 2 2" xfId="44162"/>
    <cellStyle name="Normal 66 2 2 2 4 2 3" xfId="28938"/>
    <cellStyle name="Normal 66 2 2 2 4 3" xfId="8820"/>
    <cellStyle name="Normal 66 2 2 2 4 3 2" xfId="39145"/>
    <cellStyle name="Normal 66 2 2 2 4 3 3" xfId="23921"/>
    <cellStyle name="Normal 66 2 2 2 4 4" xfId="34132"/>
    <cellStyle name="Normal 66 2 2 2 4 5" xfId="18908"/>
    <cellStyle name="Normal 66 2 2 2 5" xfId="5459"/>
    <cellStyle name="Normal 66 2 2 2 5 2" xfId="15511"/>
    <cellStyle name="Normal 66 2 2 2 5 2 2" xfId="45833"/>
    <cellStyle name="Normal 66 2 2 2 5 2 3" xfId="30609"/>
    <cellStyle name="Normal 66 2 2 2 5 3" xfId="10491"/>
    <cellStyle name="Normal 66 2 2 2 5 3 2" xfId="40816"/>
    <cellStyle name="Normal 66 2 2 2 5 3 3" xfId="25592"/>
    <cellStyle name="Normal 66 2 2 2 5 4" xfId="35803"/>
    <cellStyle name="Normal 66 2 2 2 5 5" xfId="20579"/>
    <cellStyle name="Normal 66 2 2 2 6" xfId="12169"/>
    <cellStyle name="Normal 66 2 2 2 6 2" xfId="42491"/>
    <cellStyle name="Normal 66 2 2 2 6 3" xfId="27267"/>
    <cellStyle name="Normal 66 2 2 2 7" xfId="7148"/>
    <cellStyle name="Normal 66 2 2 2 7 2" xfId="37474"/>
    <cellStyle name="Normal 66 2 2 2 7 3" xfId="22250"/>
    <cellStyle name="Normal 66 2 2 2 8" xfId="32462"/>
    <cellStyle name="Normal 66 2 2 2 9" xfId="17237"/>
    <cellStyle name="Normal 66 2 2 3" xfId="2284"/>
    <cellStyle name="Normal 66 2 2 3 2" xfId="3123"/>
    <cellStyle name="Normal 66 2 2 3 2 2" xfId="4813"/>
    <cellStyle name="Normal 66 2 2 3 2 2 2" xfId="14886"/>
    <cellStyle name="Normal 66 2 2 3 2 2 2 2" xfId="45208"/>
    <cellStyle name="Normal 66 2 2 3 2 2 2 3" xfId="29984"/>
    <cellStyle name="Normal 66 2 2 3 2 2 3" xfId="9866"/>
    <cellStyle name="Normal 66 2 2 3 2 2 3 2" xfId="40191"/>
    <cellStyle name="Normal 66 2 2 3 2 2 3 3" xfId="24967"/>
    <cellStyle name="Normal 66 2 2 3 2 2 4" xfId="35178"/>
    <cellStyle name="Normal 66 2 2 3 2 2 5" xfId="19954"/>
    <cellStyle name="Normal 66 2 2 3 2 3" xfId="6505"/>
    <cellStyle name="Normal 66 2 2 3 2 3 2" xfId="16557"/>
    <cellStyle name="Normal 66 2 2 3 2 3 2 2" xfId="46879"/>
    <cellStyle name="Normal 66 2 2 3 2 3 2 3" xfId="31655"/>
    <cellStyle name="Normal 66 2 2 3 2 3 3" xfId="11537"/>
    <cellStyle name="Normal 66 2 2 3 2 3 3 2" xfId="41862"/>
    <cellStyle name="Normal 66 2 2 3 2 3 3 3" xfId="26638"/>
    <cellStyle name="Normal 66 2 2 3 2 3 4" xfId="36849"/>
    <cellStyle name="Normal 66 2 2 3 2 3 5" xfId="21625"/>
    <cellStyle name="Normal 66 2 2 3 2 4" xfId="13215"/>
    <cellStyle name="Normal 66 2 2 3 2 4 2" xfId="43537"/>
    <cellStyle name="Normal 66 2 2 3 2 4 3" xfId="28313"/>
    <cellStyle name="Normal 66 2 2 3 2 5" xfId="8194"/>
    <cellStyle name="Normal 66 2 2 3 2 5 2" xfId="38520"/>
    <cellStyle name="Normal 66 2 2 3 2 5 3" xfId="23296"/>
    <cellStyle name="Normal 66 2 2 3 2 6" xfId="33508"/>
    <cellStyle name="Normal 66 2 2 3 2 7" xfId="18283"/>
    <cellStyle name="Normal 66 2 2 3 3" xfId="3976"/>
    <cellStyle name="Normal 66 2 2 3 3 2" xfId="14050"/>
    <cellStyle name="Normal 66 2 2 3 3 2 2" xfId="44372"/>
    <cellStyle name="Normal 66 2 2 3 3 2 3" xfId="29148"/>
    <cellStyle name="Normal 66 2 2 3 3 3" xfId="9030"/>
    <cellStyle name="Normal 66 2 2 3 3 3 2" xfId="39355"/>
    <cellStyle name="Normal 66 2 2 3 3 3 3" xfId="24131"/>
    <cellStyle name="Normal 66 2 2 3 3 4" xfId="34342"/>
    <cellStyle name="Normal 66 2 2 3 3 5" xfId="19118"/>
    <cellStyle name="Normal 66 2 2 3 4" xfId="5669"/>
    <cellStyle name="Normal 66 2 2 3 4 2" xfId="15721"/>
    <cellStyle name="Normal 66 2 2 3 4 2 2" xfId="46043"/>
    <cellStyle name="Normal 66 2 2 3 4 2 3" xfId="30819"/>
    <cellStyle name="Normal 66 2 2 3 4 3" xfId="10701"/>
    <cellStyle name="Normal 66 2 2 3 4 3 2" xfId="41026"/>
    <cellStyle name="Normal 66 2 2 3 4 3 3" xfId="25802"/>
    <cellStyle name="Normal 66 2 2 3 4 4" xfId="36013"/>
    <cellStyle name="Normal 66 2 2 3 4 5" xfId="20789"/>
    <cellStyle name="Normal 66 2 2 3 5" xfId="12379"/>
    <cellStyle name="Normal 66 2 2 3 5 2" xfId="42701"/>
    <cellStyle name="Normal 66 2 2 3 5 3" xfId="27477"/>
    <cellStyle name="Normal 66 2 2 3 6" xfId="7358"/>
    <cellStyle name="Normal 66 2 2 3 6 2" xfId="37684"/>
    <cellStyle name="Normal 66 2 2 3 6 3" xfId="22460"/>
    <cellStyle name="Normal 66 2 2 3 7" xfId="32672"/>
    <cellStyle name="Normal 66 2 2 3 8" xfId="17447"/>
    <cellStyle name="Normal 66 2 2 4" xfId="2705"/>
    <cellStyle name="Normal 66 2 2 4 2" xfId="4395"/>
    <cellStyle name="Normal 66 2 2 4 2 2" xfId="14468"/>
    <cellStyle name="Normal 66 2 2 4 2 2 2" xfId="44790"/>
    <cellStyle name="Normal 66 2 2 4 2 2 3" xfId="29566"/>
    <cellStyle name="Normal 66 2 2 4 2 3" xfId="9448"/>
    <cellStyle name="Normal 66 2 2 4 2 3 2" xfId="39773"/>
    <cellStyle name="Normal 66 2 2 4 2 3 3" xfId="24549"/>
    <cellStyle name="Normal 66 2 2 4 2 4" xfId="34760"/>
    <cellStyle name="Normal 66 2 2 4 2 5" xfId="19536"/>
    <cellStyle name="Normal 66 2 2 4 3" xfId="6087"/>
    <cellStyle name="Normal 66 2 2 4 3 2" xfId="16139"/>
    <cellStyle name="Normal 66 2 2 4 3 2 2" xfId="46461"/>
    <cellStyle name="Normal 66 2 2 4 3 2 3" xfId="31237"/>
    <cellStyle name="Normal 66 2 2 4 3 3" xfId="11119"/>
    <cellStyle name="Normal 66 2 2 4 3 3 2" xfId="41444"/>
    <cellStyle name="Normal 66 2 2 4 3 3 3" xfId="26220"/>
    <cellStyle name="Normal 66 2 2 4 3 4" xfId="36431"/>
    <cellStyle name="Normal 66 2 2 4 3 5" xfId="21207"/>
    <cellStyle name="Normal 66 2 2 4 4" xfId="12797"/>
    <cellStyle name="Normal 66 2 2 4 4 2" xfId="43119"/>
    <cellStyle name="Normal 66 2 2 4 4 3" xfId="27895"/>
    <cellStyle name="Normal 66 2 2 4 5" xfId="7776"/>
    <cellStyle name="Normal 66 2 2 4 5 2" xfId="38102"/>
    <cellStyle name="Normal 66 2 2 4 5 3" xfId="22878"/>
    <cellStyle name="Normal 66 2 2 4 6" xfId="33090"/>
    <cellStyle name="Normal 66 2 2 4 7" xfId="17865"/>
    <cellStyle name="Normal 66 2 2 5" xfId="3558"/>
    <cellStyle name="Normal 66 2 2 5 2" xfId="13632"/>
    <cellStyle name="Normal 66 2 2 5 2 2" xfId="43954"/>
    <cellStyle name="Normal 66 2 2 5 2 3" xfId="28730"/>
    <cellStyle name="Normal 66 2 2 5 3" xfId="8612"/>
    <cellStyle name="Normal 66 2 2 5 3 2" xfId="38937"/>
    <cellStyle name="Normal 66 2 2 5 3 3" xfId="23713"/>
    <cellStyle name="Normal 66 2 2 5 4" xfId="33924"/>
    <cellStyle name="Normal 66 2 2 5 5" xfId="18700"/>
    <cellStyle name="Normal 66 2 2 6" xfId="5251"/>
    <cellStyle name="Normal 66 2 2 6 2" xfId="15303"/>
    <cellStyle name="Normal 66 2 2 6 2 2" xfId="45625"/>
    <cellStyle name="Normal 66 2 2 6 2 3" xfId="30401"/>
    <cellStyle name="Normal 66 2 2 6 3" xfId="10283"/>
    <cellStyle name="Normal 66 2 2 6 3 2" xfId="40608"/>
    <cellStyle name="Normal 66 2 2 6 3 3" xfId="25384"/>
    <cellStyle name="Normal 66 2 2 6 4" xfId="35595"/>
    <cellStyle name="Normal 66 2 2 6 5" xfId="20371"/>
    <cellStyle name="Normal 66 2 2 7" xfId="11961"/>
    <cellStyle name="Normal 66 2 2 7 2" xfId="42283"/>
    <cellStyle name="Normal 66 2 2 7 3" xfId="27059"/>
    <cellStyle name="Normal 66 2 2 8" xfId="6940"/>
    <cellStyle name="Normal 66 2 2 8 2" xfId="37266"/>
    <cellStyle name="Normal 66 2 2 8 3" xfId="22042"/>
    <cellStyle name="Normal 66 2 2 9" xfId="32254"/>
    <cellStyle name="Normal 66 2 3" xfId="1967"/>
    <cellStyle name="Normal 66 2 3 2" xfId="2388"/>
    <cellStyle name="Normal 66 2 3 2 2" xfId="3227"/>
    <cellStyle name="Normal 66 2 3 2 2 2" xfId="4917"/>
    <cellStyle name="Normal 66 2 3 2 2 2 2" xfId="14990"/>
    <cellStyle name="Normal 66 2 3 2 2 2 2 2" xfId="45312"/>
    <cellStyle name="Normal 66 2 3 2 2 2 2 3" xfId="30088"/>
    <cellStyle name="Normal 66 2 3 2 2 2 3" xfId="9970"/>
    <cellStyle name="Normal 66 2 3 2 2 2 3 2" xfId="40295"/>
    <cellStyle name="Normal 66 2 3 2 2 2 3 3" xfId="25071"/>
    <cellStyle name="Normal 66 2 3 2 2 2 4" xfId="35282"/>
    <cellStyle name="Normal 66 2 3 2 2 2 5" xfId="20058"/>
    <cellStyle name="Normal 66 2 3 2 2 3" xfId="6609"/>
    <cellStyle name="Normal 66 2 3 2 2 3 2" xfId="16661"/>
    <cellStyle name="Normal 66 2 3 2 2 3 2 2" xfId="46983"/>
    <cellStyle name="Normal 66 2 3 2 2 3 2 3" xfId="31759"/>
    <cellStyle name="Normal 66 2 3 2 2 3 3" xfId="11641"/>
    <cellStyle name="Normal 66 2 3 2 2 3 3 2" xfId="41966"/>
    <cellStyle name="Normal 66 2 3 2 2 3 3 3" xfId="26742"/>
    <cellStyle name="Normal 66 2 3 2 2 3 4" xfId="36953"/>
    <cellStyle name="Normal 66 2 3 2 2 3 5" xfId="21729"/>
    <cellStyle name="Normal 66 2 3 2 2 4" xfId="13319"/>
    <cellStyle name="Normal 66 2 3 2 2 4 2" xfId="43641"/>
    <cellStyle name="Normal 66 2 3 2 2 4 3" xfId="28417"/>
    <cellStyle name="Normal 66 2 3 2 2 5" xfId="8298"/>
    <cellStyle name="Normal 66 2 3 2 2 5 2" xfId="38624"/>
    <cellStyle name="Normal 66 2 3 2 2 5 3" xfId="23400"/>
    <cellStyle name="Normal 66 2 3 2 2 6" xfId="33612"/>
    <cellStyle name="Normal 66 2 3 2 2 7" xfId="18387"/>
    <cellStyle name="Normal 66 2 3 2 3" xfId="4080"/>
    <cellStyle name="Normal 66 2 3 2 3 2" xfId="14154"/>
    <cellStyle name="Normal 66 2 3 2 3 2 2" xfId="44476"/>
    <cellStyle name="Normal 66 2 3 2 3 2 3" xfId="29252"/>
    <cellStyle name="Normal 66 2 3 2 3 3" xfId="9134"/>
    <cellStyle name="Normal 66 2 3 2 3 3 2" xfId="39459"/>
    <cellStyle name="Normal 66 2 3 2 3 3 3" xfId="24235"/>
    <cellStyle name="Normal 66 2 3 2 3 4" xfId="34446"/>
    <cellStyle name="Normal 66 2 3 2 3 5" xfId="19222"/>
    <cellStyle name="Normal 66 2 3 2 4" xfId="5773"/>
    <cellStyle name="Normal 66 2 3 2 4 2" xfId="15825"/>
    <cellStyle name="Normal 66 2 3 2 4 2 2" xfId="46147"/>
    <cellStyle name="Normal 66 2 3 2 4 2 3" xfId="30923"/>
    <cellStyle name="Normal 66 2 3 2 4 3" xfId="10805"/>
    <cellStyle name="Normal 66 2 3 2 4 3 2" xfId="41130"/>
    <cellStyle name="Normal 66 2 3 2 4 3 3" xfId="25906"/>
    <cellStyle name="Normal 66 2 3 2 4 4" xfId="36117"/>
    <cellStyle name="Normal 66 2 3 2 4 5" xfId="20893"/>
    <cellStyle name="Normal 66 2 3 2 5" xfId="12483"/>
    <cellStyle name="Normal 66 2 3 2 5 2" xfId="42805"/>
    <cellStyle name="Normal 66 2 3 2 5 3" xfId="27581"/>
    <cellStyle name="Normal 66 2 3 2 6" xfId="7462"/>
    <cellStyle name="Normal 66 2 3 2 6 2" xfId="37788"/>
    <cellStyle name="Normal 66 2 3 2 6 3" xfId="22564"/>
    <cellStyle name="Normal 66 2 3 2 7" xfId="32776"/>
    <cellStyle name="Normal 66 2 3 2 8" xfId="17551"/>
    <cellStyle name="Normal 66 2 3 3" xfId="2809"/>
    <cellStyle name="Normal 66 2 3 3 2" xfId="4499"/>
    <cellStyle name="Normal 66 2 3 3 2 2" xfId="14572"/>
    <cellStyle name="Normal 66 2 3 3 2 2 2" xfId="44894"/>
    <cellStyle name="Normal 66 2 3 3 2 2 3" xfId="29670"/>
    <cellStyle name="Normal 66 2 3 3 2 3" xfId="9552"/>
    <cellStyle name="Normal 66 2 3 3 2 3 2" xfId="39877"/>
    <cellStyle name="Normal 66 2 3 3 2 3 3" xfId="24653"/>
    <cellStyle name="Normal 66 2 3 3 2 4" xfId="34864"/>
    <cellStyle name="Normal 66 2 3 3 2 5" xfId="19640"/>
    <cellStyle name="Normal 66 2 3 3 3" xfId="6191"/>
    <cellStyle name="Normal 66 2 3 3 3 2" xfId="16243"/>
    <cellStyle name="Normal 66 2 3 3 3 2 2" xfId="46565"/>
    <cellStyle name="Normal 66 2 3 3 3 2 3" xfId="31341"/>
    <cellStyle name="Normal 66 2 3 3 3 3" xfId="11223"/>
    <cellStyle name="Normal 66 2 3 3 3 3 2" xfId="41548"/>
    <cellStyle name="Normal 66 2 3 3 3 3 3" xfId="26324"/>
    <cellStyle name="Normal 66 2 3 3 3 4" xfId="36535"/>
    <cellStyle name="Normal 66 2 3 3 3 5" xfId="21311"/>
    <cellStyle name="Normal 66 2 3 3 4" xfId="12901"/>
    <cellStyle name="Normal 66 2 3 3 4 2" xfId="43223"/>
    <cellStyle name="Normal 66 2 3 3 4 3" xfId="27999"/>
    <cellStyle name="Normal 66 2 3 3 5" xfId="7880"/>
    <cellStyle name="Normal 66 2 3 3 5 2" xfId="38206"/>
    <cellStyle name="Normal 66 2 3 3 5 3" xfId="22982"/>
    <cellStyle name="Normal 66 2 3 3 6" xfId="33194"/>
    <cellStyle name="Normal 66 2 3 3 7" xfId="17969"/>
    <cellStyle name="Normal 66 2 3 4" xfId="3662"/>
    <cellStyle name="Normal 66 2 3 4 2" xfId="13736"/>
    <cellStyle name="Normal 66 2 3 4 2 2" xfId="44058"/>
    <cellStyle name="Normal 66 2 3 4 2 3" xfId="28834"/>
    <cellStyle name="Normal 66 2 3 4 3" xfId="8716"/>
    <cellStyle name="Normal 66 2 3 4 3 2" xfId="39041"/>
    <cellStyle name="Normal 66 2 3 4 3 3" xfId="23817"/>
    <cellStyle name="Normal 66 2 3 4 4" xfId="34028"/>
    <cellStyle name="Normal 66 2 3 4 5" xfId="18804"/>
    <cellStyle name="Normal 66 2 3 5" xfId="5355"/>
    <cellStyle name="Normal 66 2 3 5 2" xfId="15407"/>
    <cellStyle name="Normal 66 2 3 5 2 2" xfId="45729"/>
    <cellStyle name="Normal 66 2 3 5 2 3" xfId="30505"/>
    <cellStyle name="Normal 66 2 3 5 3" xfId="10387"/>
    <cellStyle name="Normal 66 2 3 5 3 2" xfId="40712"/>
    <cellStyle name="Normal 66 2 3 5 3 3" xfId="25488"/>
    <cellStyle name="Normal 66 2 3 5 4" xfId="35699"/>
    <cellStyle name="Normal 66 2 3 5 5" xfId="20475"/>
    <cellStyle name="Normal 66 2 3 6" xfId="12065"/>
    <cellStyle name="Normal 66 2 3 6 2" xfId="42387"/>
    <cellStyle name="Normal 66 2 3 6 3" xfId="27163"/>
    <cellStyle name="Normal 66 2 3 7" xfId="7044"/>
    <cellStyle name="Normal 66 2 3 7 2" xfId="37370"/>
    <cellStyle name="Normal 66 2 3 7 3" xfId="22146"/>
    <cellStyle name="Normal 66 2 3 8" xfId="32358"/>
    <cellStyle name="Normal 66 2 3 9" xfId="17133"/>
    <cellStyle name="Normal 66 2 4" xfId="2180"/>
    <cellStyle name="Normal 66 2 4 2" xfId="3019"/>
    <cellStyle name="Normal 66 2 4 2 2" xfId="4709"/>
    <cellStyle name="Normal 66 2 4 2 2 2" xfId="14782"/>
    <cellStyle name="Normal 66 2 4 2 2 2 2" xfId="45104"/>
    <cellStyle name="Normal 66 2 4 2 2 2 3" xfId="29880"/>
    <cellStyle name="Normal 66 2 4 2 2 3" xfId="9762"/>
    <cellStyle name="Normal 66 2 4 2 2 3 2" xfId="40087"/>
    <cellStyle name="Normal 66 2 4 2 2 3 3" xfId="24863"/>
    <cellStyle name="Normal 66 2 4 2 2 4" xfId="35074"/>
    <cellStyle name="Normal 66 2 4 2 2 5" xfId="19850"/>
    <cellStyle name="Normal 66 2 4 2 3" xfId="6401"/>
    <cellStyle name="Normal 66 2 4 2 3 2" xfId="16453"/>
    <cellStyle name="Normal 66 2 4 2 3 2 2" xfId="46775"/>
    <cellStyle name="Normal 66 2 4 2 3 2 3" xfId="31551"/>
    <cellStyle name="Normal 66 2 4 2 3 3" xfId="11433"/>
    <cellStyle name="Normal 66 2 4 2 3 3 2" xfId="41758"/>
    <cellStyle name="Normal 66 2 4 2 3 3 3" xfId="26534"/>
    <cellStyle name="Normal 66 2 4 2 3 4" xfId="36745"/>
    <cellStyle name="Normal 66 2 4 2 3 5" xfId="21521"/>
    <cellStyle name="Normal 66 2 4 2 4" xfId="13111"/>
    <cellStyle name="Normal 66 2 4 2 4 2" xfId="43433"/>
    <cellStyle name="Normal 66 2 4 2 4 3" xfId="28209"/>
    <cellStyle name="Normal 66 2 4 2 5" xfId="8090"/>
    <cellStyle name="Normal 66 2 4 2 5 2" xfId="38416"/>
    <cellStyle name="Normal 66 2 4 2 5 3" xfId="23192"/>
    <cellStyle name="Normal 66 2 4 2 6" xfId="33404"/>
    <cellStyle name="Normal 66 2 4 2 7" xfId="18179"/>
    <cellStyle name="Normal 66 2 4 3" xfId="3872"/>
    <cellStyle name="Normal 66 2 4 3 2" xfId="13946"/>
    <cellStyle name="Normal 66 2 4 3 2 2" xfId="44268"/>
    <cellStyle name="Normal 66 2 4 3 2 3" xfId="29044"/>
    <cellStyle name="Normal 66 2 4 3 3" xfId="8926"/>
    <cellStyle name="Normal 66 2 4 3 3 2" xfId="39251"/>
    <cellStyle name="Normal 66 2 4 3 3 3" xfId="24027"/>
    <cellStyle name="Normal 66 2 4 3 4" xfId="34238"/>
    <cellStyle name="Normal 66 2 4 3 5" xfId="19014"/>
    <cellStyle name="Normal 66 2 4 4" xfId="5565"/>
    <cellStyle name="Normal 66 2 4 4 2" xfId="15617"/>
    <cellStyle name="Normal 66 2 4 4 2 2" xfId="45939"/>
    <cellStyle name="Normal 66 2 4 4 2 3" xfId="30715"/>
    <cellStyle name="Normal 66 2 4 4 3" xfId="10597"/>
    <cellStyle name="Normal 66 2 4 4 3 2" xfId="40922"/>
    <cellStyle name="Normal 66 2 4 4 3 3" xfId="25698"/>
    <cellStyle name="Normal 66 2 4 4 4" xfId="35909"/>
    <cellStyle name="Normal 66 2 4 4 5" xfId="20685"/>
    <cellStyle name="Normal 66 2 4 5" xfId="12275"/>
    <cellStyle name="Normal 66 2 4 5 2" xfId="42597"/>
    <cellStyle name="Normal 66 2 4 5 3" xfId="27373"/>
    <cellStyle name="Normal 66 2 4 6" xfId="7254"/>
    <cellStyle name="Normal 66 2 4 6 2" xfId="37580"/>
    <cellStyle name="Normal 66 2 4 6 3" xfId="22356"/>
    <cellStyle name="Normal 66 2 4 7" xfId="32568"/>
    <cellStyle name="Normal 66 2 4 8" xfId="17343"/>
    <cellStyle name="Normal 66 2 5" xfId="2601"/>
    <cellStyle name="Normal 66 2 5 2" xfId="4291"/>
    <cellStyle name="Normal 66 2 5 2 2" xfId="14364"/>
    <cellStyle name="Normal 66 2 5 2 2 2" xfId="44686"/>
    <cellStyle name="Normal 66 2 5 2 2 3" xfId="29462"/>
    <cellStyle name="Normal 66 2 5 2 3" xfId="9344"/>
    <cellStyle name="Normal 66 2 5 2 3 2" xfId="39669"/>
    <cellStyle name="Normal 66 2 5 2 3 3" xfId="24445"/>
    <cellStyle name="Normal 66 2 5 2 4" xfId="34656"/>
    <cellStyle name="Normal 66 2 5 2 5" xfId="19432"/>
    <cellStyle name="Normal 66 2 5 3" xfId="5983"/>
    <cellStyle name="Normal 66 2 5 3 2" xfId="16035"/>
    <cellStyle name="Normal 66 2 5 3 2 2" xfId="46357"/>
    <cellStyle name="Normal 66 2 5 3 2 3" xfId="31133"/>
    <cellStyle name="Normal 66 2 5 3 3" xfId="11015"/>
    <cellStyle name="Normal 66 2 5 3 3 2" xfId="41340"/>
    <cellStyle name="Normal 66 2 5 3 3 3" xfId="26116"/>
    <cellStyle name="Normal 66 2 5 3 4" xfId="36327"/>
    <cellStyle name="Normal 66 2 5 3 5" xfId="21103"/>
    <cellStyle name="Normal 66 2 5 4" xfId="12693"/>
    <cellStyle name="Normal 66 2 5 4 2" xfId="43015"/>
    <cellStyle name="Normal 66 2 5 4 3" xfId="27791"/>
    <cellStyle name="Normal 66 2 5 5" xfId="7672"/>
    <cellStyle name="Normal 66 2 5 5 2" xfId="37998"/>
    <cellStyle name="Normal 66 2 5 5 3" xfId="22774"/>
    <cellStyle name="Normal 66 2 5 6" xfId="32986"/>
    <cellStyle name="Normal 66 2 5 7" xfId="17761"/>
    <cellStyle name="Normal 66 2 6" xfId="3454"/>
    <cellStyle name="Normal 66 2 6 2" xfId="13528"/>
    <cellStyle name="Normal 66 2 6 2 2" xfId="43850"/>
    <cellStyle name="Normal 66 2 6 2 3" xfId="28626"/>
    <cellStyle name="Normal 66 2 6 3" xfId="8508"/>
    <cellStyle name="Normal 66 2 6 3 2" xfId="38833"/>
    <cellStyle name="Normal 66 2 6 3 3" xfId="23609"/>
    <cellStyle name="Normal 66 2 6 4" xfId="33820"/>
    <cellStyle name="Normal 66 2 6 5" xfId="18596"/>
    <cellStyle name="Normal 66 2 7" xfId="5147"/>
    <cellStyle name="Normal 66 2 7 2" xfId="15199"/>
    <cellStyle name="Normal 66 2 7 2 2" xfId="45521"/>
    <cellStyle name="Normal 66 2 7 2 3" xfId="30297"/>
    <cellStyle name="Normal 66 2 7 3" xfId="10179"/>
    <cellStyle name="Normal 66 2 7 3 2" xfId="40504"/>
    <cellStyle name="Normal 66 2 7 3 3" xfId="25280"/>
    <cellStyle name="Normal 66 2 7 4" xfId="35491"/>
    <cellStyle name="Normal 66 2 7 5" xfId="20267"/>
    <cellStyle name="Normal 66 2 8" xfId="11857"/>
    <cellStyle name="Normal 66 2 8 2" xfId="42179"/>
    <cellStyle name="Normal 66 2 8 3" xfId="26955"/>
    <cellStyle name="Normal 66 2 9" xfId="6836"/>
    <cellStyle name="Normal 66 2 9 2" xfId="37162"/>
    <cellStyle name="Normal 66 2 9 3" xfId="21938"/>
    <cellStyle name="Normal 66 3" xfId="1800"/>
    <cellStyle name="Normal 66 3 10" xfId="16977"/>
    <cellStyle name="Normal 66 3 2" xfId="2019"/>
    <cellStyle name="Normal 66 3 2 2" xfId="2440"/>
    <cellStyle name="Normal 66 3 2 2 2" xfId="3279"/>
    <cellStyle name="Normal 66 3 2 2 2 2" xfId="4969"/>
    <cellStyle name="Normal 66 3 2 2 2 2 2" xfId="15042"/>
    <cellStyle name="Normal 66 3 2 2 2 2 2 2" xfId="45364"/>
    <cellStyle name="Normal 66 3 2 2 2 2 2 3" xfId="30140"/>
    <cellStyle name="Normal 66 3 2 2 2 2 3" xfId="10022"/>
    <cellStyle name="Normal 66 3 2 2 2 2 3 2" xfId="40347"/>
    <cellStyle name="Normal 66 3 2 2 2 2 3 3" xfId="25123"/>
    <cellStyle name="Normal 66 3 2 2 2 2 4" xfId="35334"/>
    <cellStyle name="Normal 66 3 2 2 2 2 5" xfId="20110"/>
    <cellStyle name="Normal 66 3 2 2 2 3" xfId="6661"/>
    <cellStyle name="Normal 66 3 2 2 2 3 2" xfId="16713"/>
    <cellStyle name="Normal 66 3 2 2 2 3 2 2" xfId="47035"/>
    <cellStyle name="Normal 66 3 2 2 2 3 2 3" xfId="31811"/>
    <cellStyle name="Normal 66 3 2 2 2 3 3" xfId="11693"/>
    <cellStyle name="Normal 66 3 2 2 2 3 3 2" xfId="42018"/>
    <cellStyle name="Normal 66 3 2 2 2 3 3 3" xfId="26794"/>
    <cellStyle name="Normal 66 3 2 2 2 3 4" xfId="37005"/>
    <cellStyle name="Normal 66 3 2 2 2 3 5" xfId="21781"/>
    <cellStyle name="Normal 66 3 2 2 2 4" xfId="13371"/>
    <cellStyle name="Normal 66 3 2 2 2 4 2" xfId="43693"/>
    <cellStyle name="Normal 66 3 2 2 2 4 3" xfId="28469"/>
    <cellStyle name="Normal 66 3 2 2 2 5" xfId="8350"/>
    <cellStyle name="Normal 66 3 2 2 2 5 2" xfId="38676"/>
    <cellStyle name="Normal 66 3 2 2 2 5 3" xfId="23452"/>
    <cellStyle name="Normal 66 3 2 2 2 6" xfId="33664"/>
    <cellStyle name="Normal 66 3 2 2 2 7" xfId="18439"/>
    <cellStyle name="Normal 66 3 2 2 3" xfId="4132"/>
    <cellStyle name="Normal 66 3 2 2 3 2" xfId="14206"/>
    <cellStyle name="Normal 66 3 2 2 3 2 2" xfId="44528"/>
    <cellStyle name="Normal 66 3 2 2 3 2 3" xfId="29304"/>
    <cellStyle name="Normal 66 3 2 2 3 3" xfId="9186"/>
    <cellStyle name="Normal 66 3 2 2 3 3 2" xfId="39511"/>
    <cellStyle name="Normal 66 3 2 2 3 3 3" xfId="24287"/>
    <cellStyle name="Normal 66 3 2 2 3 4" xfId="34498"/>
    <cellStyle name="Normal 66 3 2 2 3 5" xfId="19274"/>
    <cellStyle name="Normal 66 3 2 2 4" xfId="5825"/>
    <cellStyle name="Normal 66 3 2 2 4 2" xfId="15877"/>
    <cellStyle name="Normal 66 3 2 2 4 2 2" xfId="46199"/>
    <cellStyle name="Normal 66 3 2 2 4 2 3" xfId="30975"/>
    <cellStyle name="Normal 66 3 2 2 4 3" xfId="10857"/>
    <cellStyle name="Normal 66 3 2 2 4 3 2" xfId="41182"/>
    <cellStyle name="Normal 66 3 2 2 4 3 3" xfId="25958"/>
    <cellStyle name="Normal 66 3 2 2 4 4" xfId="36169"/>
    <cellStyle name="Normal 66 3 2 2 4 5" xfId="20945"/>
    <cellStyle name="Normal 66 3 2 2 5" xfId="12535"/>
    <cellStyle name="Normal 66 3 2 2 5 2" xfId="42857"/>
    <cellStyle name="Normal 66 3 2 2 5 3" xfId="27633"/>
    <cellStyle name="Normal 66 3 2 2 6" xfId="7514"/>
    <cellStyle name="Normal 66 3 2 2 6 2" xfId="37840"/>
    <cellStyle name="Normal 66 3 2 2 6 3" xfId="22616"/>
    <cellStyle name="Normal 66 3 2 2 7" xfId="32828"/>
    <cellStyle name="Normal 66 3 2 2 8" xfId="17603"/>
    <cellStyle name="Normal 66 3 2 3" xfId="2861"/>
    <cellStyle name="Normal 66 3 2 3 2" xfId="4551"/>
    <cellStyle name="Normal 66 3 2 3 2 2" xfId="14624"/>
    <cellStyle name="Normal 66 3 2 3 2 2 2" xfId="44946"/>
    <cellStyle name="Normal 66 3 2 3 2 2 3" xfId="29722"/>
    <cellStyle name="Normal 66 3 2 3 2 3" xfId="9604"/>
    <cellStyle name="Normal 66 3 2 3 2 3 2" xfId="39929"/>
    <cellStyle name="Normal 66 3 2 3 2 3 3" xfId="24705"/>
    <cellStyle name="Normal 66 3 2 3 2 4" xfId="34916"/>
    <cellStyle name="Normal 66 3 2 3 2 5" xfId="19692"/>
    <cellStyle name="Normal 66 3 2 3 3" xfId="6243"/>
    <cellStyle name="Normal 66 3 2 3 3 2" xfId="16295"/>
    <cellStyle name="Normal 66 3 2 3 3 2 2" xfId="46617"/>
    <cellStyle name="Normal 66 3 2 3 3 2 3" xfId="31393"/>
    <cellStyle name="Normal 66 3 2 3 3 3" xfId="11275"/>
    <cellStyle name="Normal 66 3 2 3 3 3 2" xfId="41600"/>
    <cellStyle name="Normal 66 3 2 3 3 3 3" xfId="26376"/>
    <cellStyle name="Normal 66 3 2 3 3 4" xfId="36587"/>
    <cellStyle name="Normal 66 3 2 3 3 5" xfId="21363"/>
    <cellStyle name="Normal 66 3 2 3 4" xfId="12953"/>
    <cellStyle name="Normal 66 3 2 3 4 2" xfId="43275"/>
    <cellStyle name="Normal 66 3 2 3 4 3" xfId="28051"/>
    <cellStyle name="Normal 66 3 2 3 5" xfId="7932"/>
    <cellStyle name="Normal 66 3 2 3 5 2" xfId="38258"/>
    <cellStyle name="Normal 66 3 2 3 5 3" xfId="23034"/>
    <cellStyle name="Normal 66 3 2 3 6" xfId="33246"/>
    <cellStyle name="Normal 66 3 2 3 7" xfId="18021"/>
    <cellStyle name="Normal 66 3 2 4" xfId="3714"/>
    <cellStyle name="Normal 66 3 2 4 2" xfId="13788"/>
    <cellStyle name="Normal 66 3 2 4 2 2" xfId="44110"/>
    <cellStyle name="Normal 66 3 2 4 2 3" xfId="28886"/>
    <cellStyle name="Normal 66 3 2 4 3" xfId="8768"/>
    <cellStyle name="Normal 66 3 2 4 3 2" xfId="39093"/>
    <cellStyle name="Normal 66 3 2 4 3 3" xfId="23869"/>
    <cellStyle name="Normal 66 3 2 4 4" xfId="34080"/>
    <cellStyle name="Normal 66 3 2 4 5" xfId="18856"/>
    <cellStyle name="Normal 66 3 2 5" xfId="5407"/>
    <cellStyle name="Normal 66 3 2 5 2" xfId="15459"/>
    <cellStyle name="Normal 66 3 2 5 2 2" xfId="45781"/>
    <cellStyle name="Normal 66 3 2 5 2 3" xfId="30557"/>
    <cellStyle name="Normal 66 3 2 5 3" xfId="10439"/>
    <cellStyle name="Normal 66 3 2 5 3 2" xfId="40764"/>
    <cellStyle name="Normal 66 3 2 5 3 3" xfId="25540"/>
    <cellStyle name="Normal 66 3 2 5 4" xfId="35751"/>
    <cellStyle name="Normal 66 3 2 5 5" xfId="20527"/>
    <cellStyle name="Normal 66 3 2 6" xfId="12117"/>
    <cellStyle name="Normal 66 3 2 6 2" xfId="42439"/>
    <cellStyle name="Normal 66 3 2 6 3" xfId="27215"/>
    <cellStyle name="Normal 66 3 2 7" xfId="7096"/>
    <cellStyle name="Normal 66 3 2 7 2" xfId="37422"/>
    <cellStyle name="Normal 66 3 2 7 3" xfId="22198"/>
    <cellStyle name="Normal 66 3 2 8" xfId="32410"/>
    <cellStyle name="Normal 66 3 2 9" xfId="17185"/>
    <cellStyle name="Normal 66 3 3" xfId="2232"/>
    <cellStyle name="Normal 66 3 3 2" xfId="3071"/>
    <cellStyle name="Normal 66 3 3 2 2" xfId="4761"/>
    <cellStyle name="Normal 66 3 3 2 2 2" xfId="14834"/>
    <cellStyle name="Normal 66 3 3 2 2 2 2" xfId="45156"/>
    <cellStyle name="Normal 66 3 3 2 2 2 3" xfId="29932"/>
    <cellStyle name="Normal 66 3 3 2 2 3" xfId="9814"/>
    <cellStyle name="Normal 66 3 3 2 2 3 2" xfId="40139"/>
    <cellStyle name="Normal 66 3 3 2 2 3 3" xfId="24915"/>
    <cellStyle name="Normal 66 3 3 2 2 4" xfId="35126"/>
    <cellStyle name="Normal 66 3 3 2 2 5" xfId="19902"/>
    <cellStyle name="Normal 66 3 3 2 3" xfId="6453"/>
    <cellStyle name="Normal 66 3 3 2 3 2" xfId="16505"/>
    <cellStyle name="Normal 66 3 3 2 3 2 2" xfId="46827"/>
    <cellStyle name="Normal 66 3 3 2 3 2 3" xfId="31603"/>
    <cellStyle name="Normal 66 3 3 2 3 3" xfId="11485"/>
    <cellStyle name="Normal 66 3 3 2 3 3 2" xfId="41810"/>
    <cellStyle name="Normal 66 3 3 2 3 3 3" xfId="26586"/>
    <cellStyle name="Normal 66 3 3 2 3 4" xfId="36797"/>
    <cellStyle name="Normal 66 3 3 2 3 5" xfId="21573"/>
    <cellStyle name="Normal 66 3 3 2 4" xfId="13163"/>
    <cellStyle name="Normal 66 3 3 2 4 2" xfId="43485"/>
    <cellStyle name="Normal 66 3 3 2 4 3" xfId="28261"/>
    <cellStyle name="Normal 66 3 3 2 5" xfId="8142"/>
    <cellStyle name="Normal 66 3 3 2 5 2" xfId="38468"/>
    <cellStyle name="Normal 66 3 3 2 5 3" xfId="23244"/>
    <cellStyle name="Normal 66 3 3 2 6" xfId="33456"/>
    <cellStyle name="Normal 66 3 3 2 7" xfId="18231"/>
    <cellStyle name="Normal 66 3 3 3" xfId="3924"/>
    <cellStyle name="Normal 66 3 3 3 2" xfId="13998"/>
    <cellStyle name="Normal 66 3 3 3 2 2" xfId="44320"/>
    <cellStyle name="Normal 66 3 3 3 2 3" xfId="29096"/>
    <cellStyle name="Normal 66 3 3 3 3" xfId="8978"/>
    <cellStyle name="Normal 66 3 3 3 3 2" xfId="39303"/>
    <cellStyle name="Normal 66 3 3 3 3 3" xfId="24079"/>
    <cellStyle name="Normal 66 3 3 3 4" xfId="34290"/>
    <cellStyle name="Normal 66 3 3 3 5" xfId="19066"/>
    <cellStyle name="Normal 66 3 3 4" xfId="5617"/>
    <cellStyle name="Normal 66 3 3 4 2" xfId="15669"/>
    <cellStyle name="Normal 66 3 3 4 2 2" xfId="45991"/>
    <cellStyle name="Normal 66 3 3 4 2 3" xfId="30767"/>
    <cellStyle name="Normal 66 3 3 4 3" xfId="10649"/>
    <cellStyle name="Normal 66 3 3 4 3 2" xfId="40974"/>
    <cellStyle name="Normal 66 3 3 4 3 3" xfId="25750"/>
    <cellStyle name="Normal 66 3 3 4 4" xfId="35961"/>
    <cellStyle name="Normal 66 3 3 4 5" xfId="20737"/>
    <cellStyle name="Normal 66 3 3 5" xfId="12327"/>
    <cellStyle name="Normal 66 3 3 5 2" xfId="42649"/>
    <cellStyle name="Normal 66 3 3 5 3" xfId="27425"/>
    <cellStyle name="Normal 66 3 3 6" xfId="7306"/>
    <cellStyle name="Normal 66 3 3 6 2" xfId="37632"/>
    <cellStyle name="Normal 66 3 3 6 3" xfId="22408"/>
    <cellStyle name="Normal 66 3 3 7" xfId="32620"/>
    <cellStyle name="Normal 66 3 3 8" xfId="17395"/>
    <cellStyle name="Normal 66 3 4" xfId="2653"/>
    <cellStyle name="Normal 66 3 4 2" xfId="4343"/>
    <cellStyle name="Normal 66 3 4 2 2" xfId="14416"/>
    <cellStyle name="Normal 66 3 4 2 2 2" xfId="44738"/>
    <cellStyle name="Normal 66 3 4 2 2 3" xfId="29514"/>
    <cellStyle name="Normal 66 3 4 2 3" xfId="9396"/>
    <cellStyle name="Normal 66 3 4 2 3 2" xfId="39721"/>
    <cellStyle name="Normal 66 3 4 2 3 3" xfId="24497"/>
    <cellStyle name="Normal 66 3 4 2 4" xfId="34708"/>
    <cellStyle name="Normal 66 3 4 2 5" xfId="19484"/>
    <cellStyle name="Normal 66 3 4 3" xfId="6035"/>
    <cellStyle name="Normal 66 3 4 3 2" xfId="16087"/>
    <cellStyle name="Normal 66 3 4 3 2 2" xfId="46409"/>
    <cellStyle name="Normal 66 3 4 3 2 3" xfId="31185"/>
    <cellStyle name="Normal 66 3 4 3 3" xfId="11067"/>
    <cellStyle name="Normal 66 3 4 3 3 2" xfId="41392"/>
    <cellStyle name="Normal 66 3 4 3 3 3" xfId="26168"/>
    <cellStyle name="Normal 66 3 4 3 4" xfId="36379"/>
    <cellStyle name="Normal 66 3 4 3 5" xfId="21155"/>
    <cellStyle name="Normal 66 3 4 4" xfId="12745"/>
    <cellStyle name="Normal 66 3 4 4 2" xfId="43067"/>
    <cellStyle name="Normal 66 3 4 4 3" xfId="27843"/>
    <cellStyle name="Normal 66 3 4 5" xfId="7724"/>
    <cellStyle name="Normal 66 3 4 5 2" xfId="38050"/>
    <cellStyle name="Normal 66 3 4 5 3" xfId="22826"/>
    <cellStyle name="Normal 66 3 4 6" xfId="33038"/>
    <cellStyle name="Normal 66 3 4 7" xfId="17813"/>
    <cellStyle name="Normal 66 3 5" xfId="3506"/>
    <cellStyle name="Normal 66 3 5 2" xfId="13580"/>
    <cellStyle name="Normal 66 3 5 2 2" xfId="43902"/>
    <cellStyle name="Normal 66 3 5 2 3" xfId="28678"/>
    <cellStyle name="Normal 66 3 5 3" xfId="8560"/>
    <cellStyle name="Normal 66 3 5 3 2" xfId="38885"/>
    <cellStyle name="Normal 66 3 5 3 3" xfId="23661"/>
    <cellStyle name="Normal 66 3 5 4" xfId="33872"/>
    <cellStyle name="Normal 66 3 5 5" xfId="18648"/>
    <cellStyle name="Normal 66 3 6" xfId="5199"/>
    <cellStyle name="Normal 66 3 6 2" xfId="15251"/>
    <cellStyle name="Normal 66 3 6 2 2" xfId="45573"/>
    <cellStyle name="Normal 66 3 6 2 3" xfId="30349"/>
    <cellStyle name="Normal 66 3 6 3" xfId="10231"/>
    <cellStyle name="Normal 66 3 6 3 2" xfId="40556"/>
    <cellStyle name="Normal 66 3 6 3 3" xfId="25332"/>
    <cellStyle name="Normal 66 3 6 4" xfId="35543"/>
    <cellStyle name="Normal 66 3 6 5" xfId="20319"/>
    <cellStyle name="Normal 66 3 7" xfId="11909"/>
    <cellStyle name="Normal 66 3 7 2" xfId="42231"/>
    <cellStyle name="Normal 66 3 7 3" xfId="27007"/>
    <cellStyle name="Normal 66 3 8" xfId="6888"/>
    <cellStyle name="Normal 66 3 8 2" xfId="37214"/>
    <cellStyle name="Normal 66 3 8 3" xfId="21990"/>
    <cellStyle name="Normal 66 3 9" xfId="32203"/>
    <cellStyle name="Normal 66 4" xfId="1913"/>
    <cellStyle name="Normal 66 4 2" xfId="2336"/>
    <cellStyle name="Normal 66 4 2 2" xfId="3175"/>
    <cellStyle name="Normal 66 4 2 2 2" xfId="4865"/>
    <cellStyle name="Normal 66 4 2 2 2 2" xfId="14938"/>
    <cellStyle name="Normal 66 4 2 2 2 2 2" xfId="45260"/>
    <cellStyle name="Normal 66 4 2 2 2 2 3" xfId="30036"/>
    <cellStyle name="Normal 66 4 2 2 2 3" xfId="9918"/>
    <cellStyle name="Normal 66 4 2 2 2 3 2" xfId="40243"/>
    <cellStyle name="Normal 66 4 2 2 2 3 3" xfId="25019"/>
    <cellStyle name="Normal 66 4 2 2 2 4" xfId="35230"/>
    <cellStyle name="Normal 66 4 2 2 2 5" xfId="20006"/>
    <cellStyle name="Normal 66 4 2 2 3" xfId="6557"/>
    <cellStyle name="Normal 66 4 2 2 3 2" xfId="16609"/>
    <cellStyle name="Normal 66 4 2 2 3 2 2" xfId="46931"/>
    <cellStyle name="Normal 66 4 2 2 3 2 3" xfId="31707"/>
    <cellStyle name="Normal 66 4 2 2 3 3" xfId="11589"/>
    <cellStyle name="Normal 66 4 2 2 3 3 2" xfId="41914"/>
    <cellStyle name="Normal 66 4 2 2 3 3 3" xfId="26690"/>
    <cellStyle name="Normal 66 4 2 2 3 4" xfId="36901"/>
    <cellStyle name="Normal 66 4 2 2 3 5" xfId="21677"/>
    <cellStyle name="Normal 66 4 2 2 4" xfId="13267"/>
    <cellStyle name="Normal 66 4 2 2 4 2" xfId="43589"/>
    <cellStyle name="Normal 66 4 2 2 4 3" xfId="28365"/>
    <cellStyle name="Normal 66 4 2 2 5" xfId="8246"/>
    <cellStyle name="Normal 66 4 2 2 5 2" xfId="38572"/>
    <cellStyle name="Normal 66 4 2 2 5 3" xfId="23348"/>
    <cellStyle name="Normal 66 4 2 2 6" xfId="33560"/>
    <cellStyle name="Normal 66 4 2 2 7" xfId="18335"/>
    <cellStyle name="Normal 66 4 2 3" xfId="4028"/>
    <cellStyle name="Normal 66 4 2 3 2" xfId="14102"/>
    <cellStyle name="Normal 66 4 2 3 2 2" xfId="44424"/>
    <cellStyle name="Normal 66 4 2 3 2 3" xfId="29200"/>
    <cellStyle name="Normal 66 4 2 3 3" xfId="9082"/>
    <cellStyle name="Normal 66 4 2 3 3 2" xfId="39407"/>
    <cellStyle name="Normal 66 4 2 3 3 3" xfId="24183"/>
    <cellStyle name="Normal 66 4 2 3 4" xfId="34394"/>
    <cellStyle name="Normal 66 4 2 3 5" xfId="19170"/>
    <cellStyle name="Normal 66 4 2 4" xfId="5721"/>
    <cellStyle name="Normal 66 4 2 4 2" xfId="15773"/>
    <cellStyle name="Normal 66 4 2 4 2 2" xfId="46095"/>
    <cellStyle name="Normal 66 4 2 4 2 3" xfId="30871"/>
    <cellStyle name="Normal 66 4 2 4 3" xfId="10753"/>
    <cellStyle name="Normal 66 4 2 4 3 2" xfId="41078"/>
    <cellStyle name="Normal 66 4 2 4 3 3" xfId="25854"/>
    <cellStyle name="Normal 66 4 2 4 4" xfId="36065"/>
    <cellStyle name="Normal 66 4 2 4 5" xfId="20841"/>
    <cellStyle name="Normal 66 4 2 5" xfId="12431"/>
    <cellStyle name="Normal 66 4 2 5 2" xfId="42753"/>
    <cellStyle name="Normal 66 4 2 5 3" xfId="27529"/>
    <cellStyle name="Normal 66 4 2 6" xfId="7410"/>
    <cellStyle name="Normal 66 4 2 6 2" xfId="37736"/>
    <cellStyle name="Normal 66 4 2 6 3" xfId="22512"/>
    <cellStyle name="Normal 66 4 2 7" xfId="32724"/>
    <cellStyle name="Normal 66 4 2 8" xfId="17499"/>
    <cellStyle name="Normal 66 4 3" xfId="2757"/>
    <cellStyle name="Normal 66 4 3 2" xfId="4447"/>
    <cellStyle name="Normal 66 4 3 2 2" xfId="14520"/>
    <cellStyle name="Normal 66 4 3 2 2 2" xfId="44842"/>
    <cellStyle name="Normal 66 4 3 2 2 3" xfId="29618"/>
    <cellStyle name="Normal 66 4 3 2 3" xfId="9500"/>
    <cellStyle name="Normal 66 4 3 2 3 2" xfId="39825"/>
    <cellStyle name="Normal 66 4 3 2 3 3" xfId="24601"/>
    <cellStyle name="Normal 66 4 3 2 4" xfId="34812"/>
    <cellStyle name="Normal 66 4 3 2 5" xfId="19588"/>
    <cellStyle name="Normal 66 4 3 3" xfId="6139"/>
    <cellStyle name="Normal 66 4 3 3 2" xfId="16191"/>
    <cellStyle name="Normal 66 4 3 3 2 2" xfId="46513"/>
    <cellStyle name="Normal 66 4 3 3 2 3" xfId="31289"/>
    <cellStyle name="Normal 66 4 3 3 3" xfId="11171"/>
    <cellStyle name="Normal 66 4 3 3 3 2" xfId="41496"/>
    <cellStyle name="Normal 66 4 3 3 3 3" xfId="26272"/>
    <cellStyle name="Normal 66 4 3 3 4" xfId="36483"/>
    <cellStyle name="Normal 66 4 3 3 5" xfId="21259"/>
    <cellStyle name="Normal 66 4 3 4" xfId="12849"/>
    <cellStyle name="Normal 66 4 3 4 2" xfId="43171"/>
    <cellStyle name="Normal 66 4 3 4 3" xfId="27947"/>
    <cellStyle name="Normal 66 4 3 5" xfId="7828"/>
    <cellStyle name="Normal 66 4 3 5 2" xfId="38154"/>
    <cellStyle name="Normal 66 4 3 5 3" xfId="22930"/>
    <cellStyle name="Normal 66 4 3 6" xfId="33142"/>
    <cellStyle name="Normal 66 4 3 7" xfId="17917"/>
    <cellStyle name="Normal 66 4 4" xfId="3610"/>
    <cellStyle name="Normal 66 4 4 2" xfId="13684"/>
    <cellStyle name="Normal 66 4 4 2 2" xfId="44006"/>
    <cellStyle name="Normal 66 4 4 2 3" xfId="28782"/>
    <cellStyle name="Normal 66 4 4 3" xfId="8664"/>
    <cellStyle name="Normal 66 4 4 3 2" xfId="38989"/>
    <cellStyle name="Normal 66 4 4 3 3" xfId="23765"/>
    <cellStyle name="Normal 66 4 4 4" xfId="33976"/>
    <cellStyle name="Normal 66 4 4 5" xfId="18752"/>
    <cellStyle name="Normal 66 4 5" xfId="5303"/>
    <cellStyle name="Normal 66 4 5 2" xfId="15355"/>
    <cellStyle name="Normal 66 4 5 2 2" xfId="45677"/>
    <cellStyle name="Normal 66 4 5 2 3" xfId="30453"/>
    <cellStyle name="Normal 66 4 5 3" xfId="10335"/>
    <cellStyle name="Normal 66 4 5 3 2" xfId="40660"/>
    <cellStyle name="Normal 66 4 5 3 3" xfId="25436"/>
    <cellStyle name="Normal 66 4 5 4" xfId="35647"/>
    <cellStyle name="Normal 66 4 5 5" xfId="20423"/>
    <cellStyle name="Normal 66 4 6" xfId="12013"/>
    <cellStyle name="Normal 66 4 6 2" xfId="42335"/>
    <cellStyle name="Normal 66 4 6 3" xfId="27111"/>
    <cellStyle name="Normal 66 4 7" xfId="6992"/>
    <cellStyle name="Normal 66 4 7 2" xfId="37318"/>
    <cellStyle name="Normal 66 4 7 3" xfId="22094"/>
    <cellStyle name="Normal 66 4 8" xfId="32306"/>
    <cellStyle name="Normal 66 4 9" xfId="17081"/>
    <cellStyle name="Normal 66 5" xfId="2126"/>
    <cellStyle name="Normal 66 5 2" xfId="2967"/>
    <cellStyle name="Normal 66 5 2 2" xfId="4657"/>
    <cellStyle name="Normal 66 5 2 2 2" xfId="14730"/>
    <cellStyle name="Normal 66 5 2 2 2 2" xfId="45052"/>
    <cellStyle name="Normal 66 5 2 2 2 3" xfId="29828"/>
    <cellStyle name="Normal 66 5 2 2 3" xfId="9710"/>
    <cellStyle name="Normal 66 5 2 2 3 2" xfId="40035"/>
    <cellStyle name="Normal 66 5 2 2 3 3" xfId="24811"/>
    <cellStyle name="Normal 66 5 2 2 4" xfId="35022"/>
    <cellStyle name="Normal 66 5 2 2 5" xfId="19798"/>
    <cellStyle name="Normal 66 5 2 3" xfId="6349"/>
    <cellStyle name="Normal 66 5 2 3 2" xfId="16401"/>
    <cellStyle name="Normal 66 5 2 3 2 2" xfId="46723"/>
    <cellStyle name="Normal 66 5 2 3 2 3" xfId="31499"/>
    <cellStyle name="Normal 66 5 2 3 3" xfId="11381"/>
    <cellStyle name="Normal 66 5 2 3 3 2" xfId="41706"/>
    <cellStyle name="Normal 66 5 2 3 3 3" xfId="26482"/>
    <cellStyle name="Normal 66 5 2 3 4" xfId="36693"/>
    <cellStyle name="Normal 66 5 2 3 5" xfId="21469"/>
    <cellStyle name="Normal 66 5 2 4" xfId="13059"/>
    <cellStyle name="Normal 66 5 2 4 2" xfId="43381"/>
    <cellStyle name="Normal 66 5 2 4 3" xfId="28157"/>
    <cellStyle name="Normal 66 5 2 5" xfId="8038"/>
    <cellStyle name="Normal 66 5 2 5 2" xfId="38364"/>
    <cellStyle name="Normal 66 5 2 5 3" xfId="23140"/>
    <cellStyle name="Normal 66 5 2 6" xfId="33352"/>
    <cellStyle name="Normal 66 5 2 7" xfId="18127"/>
    <cellStyle name="Normal 66 5 3" xfId="3820"/>
    <cellStyle name="Normal 66 5 3 2" xfId="13894"/>
    <cellStyle name="Normal 66 5 3 2 2" xfId="44216"/>
    <cellStyle name="Normal 66 5 3 2 3" xfId="28992"/>
    <cellStyle name="Normal 66 5 3 3" xfId="8874"/>
    <cellStyle name="Normal 66 5 3 3 2" xfId="39199"/>
    <cellStyle name="Normal 66 5 3 3 3" xfId="23975"/>
    <cellStyle name="Normal 66 5 3 4" xfId="34186"/>
    <cellStyle name="Normal 66 5 3 5" xfId="18962"/>
    <cellStyle name="Normal 66 5 4" xfId="5513"/>
    <cellStyle name="Normal 66 5 4 2" xfId="15565"/>
    <cellStyle name="Normal 66 5 4 2 2" xfId="45887"/>
    <cellStyle name="Normal 66 5 4 2 3" xfId="30663"/>
    <cellStyle name="Normal 66 5 4 3" xfId="10545"/>
    <cellStyle name="Normal 66 5 4 3 2" xfId="40870"/>
    <cellStyle name="Normal 66 5 4 3 3" xfId="25646"/>
    <cellStyle name="Normal 66 5 4 4" xfId="35857"/>
    <cellStyle name="Normal 66 5 4 5" xfId="20633"/>
    <cellStyle name="Normal 66 5 5" xfId="12223"/>
    <cellStyle name="Normal 66 5 5 2" xfId="42545"/>
    <cellStyle name="Normal 66 5 5 3" xfId="27321"/>
    <cellStyle name="Normal 66 5 6" xfId="7202"/>
    <cellStyle name="Normal 66 5 6 2" xfId="37528"/>
    <cellStyle name="Normal 66 5 6 3" xfId="22304"/>
    <cellStyle name="Normal 66 5 7" xfId="32516"/>
    <cellStyle name="Normal 66 5 8" xfId="17291"/>
    <cellStyle name="Normal 66 6" xfId="2547"/>
    <cellStyle name="Normal 66 6 2" xfId="4239"/>
    <cellStyle name="Normal 66 6 2 2" xfId="14312"/>
    <cellStyle name="Normal 66 6 2 2 2" xfId="44634"/>
    <cellStyle name="Normal 66 6 2 2 3" xfId="29410"/>
    <cellStyle name="Normal 66 6 2 3" xfId="9292"/>
    <cellStyle name="Normal 66 6 2 3 2" xfId="39617"/>
    <cellStyle name="Normal 66 6 2 3 3" xfId="24393"/>
    <cellStyle name="Normal 66 6 2 4" xfId="34604"/>
    <cellStyle name="Normal 66 6 2 5" xfId="19380"/>
    <cellStyle name="Normal 66 6 3" xfId="5931"/>
    <cellStyle name="Normal 66 6 3 2" xfId="15983"/>
    <cellStyle name="Normal 66 6 3 2 2" xfId="46305"/>
    <cellStyle name="Normal 66 6 3 2 3" xfId="31081"/>
    <cellStyle name="Normal 66 6 3 3" xfId="10963"/>
    <cellStyle name="Normal 66 6 3 3 2" xfId="41288"/>
    <cellStyle name="Normal 66 6 3 3 3" xfId="26064"/>
    <cellStyle name="Normal 66 6 3 4" xfId="36275"/>
    <cellStyle name="Normal 66 6 3 5" xfId="21051"/>
    <cellStyle name="Normal 66 6 4" xfId="12641"/>
    <cellStyle name="Normal 66 6 4 2" xfId="42963"/>
    <cellStyle name="Normal 66 6 4 3" xfId="27739"/>
    <cellStyle name="Normal 66 6 5" xfId="7620"/>
    <cellStyle name="Normal 66 6 5 2" xfId="37946"/>
    <cellStyle name="Normal 66 6 5 3" xfId="22722"/>
    <cellStyle name="Normal 66 6 6" xfId="32934"/>
    <cellStyle name="Normal 66 6 7" xfId="17709"/>
    <cellStyle name="Normal 66 7" xfId="3399"/>
    <cellStyle name="Normal 66 7 2" xfId="13476"/>
    <cellStyle name="Normal 66 7 2 2" xfId="43798"/>
    <cellStyle name="Normal 66 7 2 3" xfId="28574"/>
    <cellStyle name="Normal 66 7 3" xfId="8456"/>
    <cellStyle name="Normal 66 7 3 2" xfId="38781"/>
    <cellStyle name="Normal 66 7 3 3" xfId="23557"/>
    <cellStyle name="Normal 66 7 4" xfId="33768"/>
    <cellStyle name="Normal 66 7 5" xfId="18544"/>
    <cellStyle name="Normal 66 8" xfId="5093"/>
    <cellStyle name="Normal 66 8 2" xfId="15147"/>
    <cellStyle name="Normal 66 8 2 2" xfId="45469"/>
    <cellStyle name="Normal 66 8 2 3" xfId="30245"/>
    <cellStyle name="Normal 66 8 3" xfId="10127"/>
    <cellStyle name="Normal 66 8 3 2" xfId="40452"/>
    <cellStyle name="Normal 66 8 3 3" xfId="25228"/>
    <cellStyle name="Normal 66 8 4" xfId="35439"/>
    <cellStyle name="Normal 66 8 5" xfId="20215"/>
    <cellStyle name="Normal 66 9" xfId="11803"/>
    <cellStyle name="Normal 66 9 2" xfId="42127"/>
    <cellStyle name="Normal 66 9 3" xfId="26903"/>
    <cellStyle name="Normal 67" xfId="1478"/>
    <cellStyle name="Normal 67 10" xfId="6783"/>
    <cellStyle name="Normal 67 10 2" xfId="37111"/>
    <cellStyle name="Normal 67 10 3" xfId="21887"/>
    <cellStyle name="Normal 67 11" xfId="32102"/>
    <cellStyle name="Normal 67 12" xfId="16872"/>
    <cellStyle name="Normal 67 13" xfId="47313"/>
    <cellStyle name="Normal 67 2" xfId="1747"/>
    <cellStyle name="Normal 67 2 10" xfId="32153"/>
    <cellStyle name="Normal 67 2 11" xfId="16926"/>
    <cellStyle name="Normal 67 2 2" xfId="1855"/>
    <cellStyle name="Normal 67 2 2 10" xfId="17030"/>
    <cellStyle name="Normal 67 2 2 2" xfId="2072"/>
    <cellStyle name="Normal 67 2 2 2 2" xfId="2493"/>
    <cellStyle name="Normal 67 2 2 2 2 2" xfId="3332"/>
    <cellStyle name="Normal 67 2 2 2 2 2 2" xfId="5022"/>
    <cellStyle name="Normal 67 2 2 2 2 2 2 2" xfId="15095"/>
    <cellStyle name="Normal 67 2 2 2 2 2 2 2 2" xfId="45417"/>
    <cellStyle name="Normal 67 2 2 2 2 2 2 2 3" xfId="30193"/>
    <cellStyle name="Normal 67 2 2 2 2 2 2 3" xfId="10075"/>
    <cellStyle name="Normal 67 2 2 2 2 2 2 3 2" xfId="40400"/>
    <cellStyle name="Normal 67 2 2 2 2 2 2 3 3" xfId="25176"/>
    <cellStyle name="Normal 67 2 2 2 2 2 2 4" xfId="35387"/>
    <cellStyle name="Normal 67 2 2 2 2 2 2 5" xfId="20163"/>
    <cellStyle name="Normal 67 2 2 2 2 2 3" xfId="6714"/>
    <cellStyle name="Normal 67 2 2 2 2 2 3 2" xfId="16766"/>
    <cellStyle name="Normal 67 2 2 2 2 2 3 2 2" xfId="47088"/>
    <cellStyle name="Normal 67 2 2 2 2 2 3 2 3" xfId="31864"/>
    <cellStyle name="Normal 67 2 2 2 2 2 3 3" xfId="11746"/>
    <cellStyle name="Normal 67 2 2 2 2 2 3 3 2" xfId="42071"/>
    <cellStyle name="Normal 67 2 2 2 2 2 3 3 3" xfId="26847"/>
    <cellStyle name="Normal 67 2 2 2 2 2 3 4" xfId="37058"/>
    <cellStyle name="Normal 67 2 2 2 2 2 3 5" xfId="21834"/>
    <cellStyle name="Normal 67 2 2 2 2 2 4" xfId="13424"/>
    <cellStyle name="Normal 67 2 2 2 2 2 4 2" xfId="43746"/>
    <cellStyle name="Normal 67 2 2 2 2 2 4 3" xfId="28522"/>
    <cellStyle name="Normal 67 2 2 2 2 2 5" xfId="8403"/>
    <cellStyle name="Normal 67 2 2 2 2 2 5 2" xfId="38729"/>
    <cellStyle name="Normal 67 2 2 2 2 2 5 3" xfId="23505"/>
    <cellStyle name="Normal 67 2 2 2 2 2 6" xfId="33717"/>
    <cellStyle name="Normal 67 2 2 2 2 2 7" xfId="18492"/>
    <cellStyle name="Normal 67 2 2 2 2 3" xfId="4185"/>
    <cellStyle name="Normal 67 2 2 2 2 3 2" xfId="14259"/>
    <cellStyle name="Normal 67 2 2 2 2 3 2 2" xfId="44581"/>
    <cellStyle name="Normal 67 2 2 2 2 3 2 3" xfId="29357"/>
    <cellStyle name="Normal 67 2 2 2 2 3 3" xfId="9239"/>
    <cellStyle name="Normal 67 2 2 2 2 3 3 2" xfId="39564"/>
    <cellStyle name="Normal 67 2 2 2 2 3 3 3" xfId="24340"/>
    <cellStyle name="Normal 67 2 2 2 2 3 4" xfId="34551"/>
    <cellStyle name="Normal 67 2 2 2 2 3 5" xfId="19327"/>
    <cellStyle name="Normal 67 2 2 2 2 4" xfId="5878"/>
    <cellStyle name="Normal 67 2 2 2 2 4 2" xfId="15930"/>
    <cellStyle name="Normal 67 2 2 2 2 4 2 2" xfId="46252"/>
    <cellStyle name="Normal 67 2 2 2 2 4 2 3" xfId="31028"/>
    <cellStyle name="Normal 67 2 2 2 2 4 3" xfId="10910"/>
    <cellStyle name="Normal 67 2 2 2 2 4 3 2" xfId="41235"/>
    <cellStyle name="Normal 67 2 2 2 2 4 3 3" xfId="26011"/>
    <cellStyle name="Normal 67 2 2 2 2 4 4" xfId="36222"/>
    <cellStyle name="Normal 67 2 2 2 2 4 5" xfId="20998"/>
    <cellStyle name="Normal 67 2 2 2 2 5" xfId="12588"/>
    <cellStyle name="Normal 67 2 2 2 2 5 2" xfId="42910"/>
    <cellStyle name="Normal 67 2 2 2 2 5 3" xfId="27686"/>
    <cellStyle name="Normal 67 2 2 2 2 6" xfId="7567"/>
    <cellStyle name="Normal 67 2 2 2 2 6 2" xfId="37893"/>
    <cellStyle name="Normal 67 2 2 2 2 6 3" xfId="22669"/>
    <cellStyle name="Normal 67 2 2 2 2 7" xfId="32881"/>
    <cellStyle name="Normal 67 2 2 2 2 8" xfId="17656"/>
    <cellStyle name="Normal 67 2 2 2 3" xfId="2914"/>
    <cellStyle name="Normal 67 2 2 2 3 2" xfId="4604"/>
    <cellStyle name="Normal 67 2 2 2 3 2 2" xfId="14677"/>
    <cellStyle name="Normal 67 2 2 2 3 2 2 2" xfId="44999"/>
    <cellStyle name="Normal 67 2 2 2 3 2 2 3" xfId="29775"/>
    <cellStyle name="Normal 67 2 2 2 3 2 3" xfId="9657"/>
    <cellStyle name="Normal 67 2 2 2 3 2 3 2" xfId="39982"/>
    <cellStyle name="Normal 67 2 2 2 3 2 3 3" xfId="24758"/>
    <cellStyle name="Normal 67 2 2 2 3 2 4" xfId="34969"/>
    <cellStyle name="Normal 67 2 2 2 3 2 5" xfId="19745"/>
    <cellStyle name="Normal 67 2 2 2 3 3" xfId="6296"/>
    <cellStyle name="Normal 67 2 2 2 3 3 2" xfId="16348"/>
    <cellStyle name="Normal 67 2 2 2 3 3 2 2" xfId="46670"/>
    <cellStyle name="Normal 67 2 2 2 3 3 2 3" xfId="31446"/>
    <cellStyle name="Normal 67 2 2 2 3 3 3" xfId="11328"/>
    <cellStyle name="Normal 67 2 2 2 3 3 3 2" xfId="41653"/>
    <cellStyle name="Normal 67 2 2 2 3 3 3 3" xfId="26429"/>
    <cellStyle name="Normal 67 2 2 2 3 3 4" xfId="36640"/>
    <cellStyle name="Normal 67 2 2 2 3 3 5" xfId="21416"/>
    <cellStyle name="Normal 67 2 2 2 3 4" xfId="13006"/>
    <cellStyle name="Normal 67 2 2 2 3 4 2" xfId="43328"/>
    <cellStyle name="Normal 67 2 2 2 3 4 3" xfId="28104"/>
    <cellStyle name="Normal 67 2 2 2 3 5" xfId="7985"/>
    <cellStyle name="Normal 67 2 2 2 3 5 2" xfId="38311"/>
    <cellStyle name="Normal 67 2 2 2 3 5 3" xfId="23087"/>
    <cellStyle name="Normal 67 2 2 2 3 6" xfId="33299"/>
    <cellStyle name="Normal 67 2 2 2 3 7" xfId="18074"/>
    <cellStyle name="Normal 67 2 2 2 4" xfId="3767"/>
    <cellStyle name="Normal 67 2 2 2 4 2" xfId="13841"/>
    <cellStyle name="Normal 67 2 2 2 4 2 2" xfId="44163"/>
    <cellStyle name="Normal 67 2 2 2 4 2 3" xfId="28939"/>
    <cellStyle name="Normal 67 2 2 2 4 3" xfId="8821"/>
    <cellStyle name="Normal 67 2 2 2 4 3 2" xfId="39146"/>
    <cellStyle name="Normal 67 2 2 2 4 3 3" xfId="23922"/>
    <cellStyle name="Normal 67 2 2 2 4 4" xfId="34133"/>
    <cellStyle name="Normal 67 2 2 2 4 5" xfId="18909"/>
    <cellStyle name="Normal 67 2 2 2 5" xfId="5460"/>
    <cellStyle name="Normal 67 2 2 2 5 2" xfId="15512"/>
    <cellStyle name="Normal 67 2 2 2 5 2 2" xfId="45834"/>
    <cellStyle name="Normal 67 2 2 2 5 2 3" xfId="30610"/>
    <cellStyle name="Normal 67 2 2 2 5 3" xfId="10492"/>
    <cellStyle name="Normal 67 2 2 2 5 3 2" xfId="40817"/>
    <cellStyle name="Normal 67 2 2 2 5 3 3" xfId="25593"/>
    <cellStyle name="Normal 67 2 2 2 5 4" xfId="35804"/>
    <cellStyle name="Normal 67 2 2 2 5 5" xfId="20580"/>
    <cellStyle name="Normal 67 2 2 2 6" xfId="12170"/>
    <cellStyle name="Normal 67 2 2 2 6 2" xfId="42492"/>
    <cellStyle name="Normal 67 2 2 2 6 3" xfId="27268"/>
    <cellStyle name="Normal 67 2 2 2 7" xfId="7149"/>
    <cellStyle name="Normal 67 2 2 2 7 2" xfId="37475"/>
    <cellStyle name="Normal 67 2 2 2 7 3" xfId="22251"/>
    <cellStyle name="Normal 67 2 2 2 8" xfId="32463"/>
    <cellStyle name="Normal 67 2 2 2 9" xfId="17238"/>
    <cellStyle name="Normal 67 2 2 3" xfId="2285"/>
    <cellStyle name="Normal 67 2 2 3 2" xfId="3124"/>
    <cellStyle name="Normal 67 2 2 3 2 2" xfId="4814"/>
    <cellStyle name="Normal 67 2 2 3 2 2 2" xfId="14887"/>
    <cellStyle name="Normal 67 2 2 3 2 2 2 2" xfId="45209"/>
    <cellStyle name="Normal 67 2 2 3 2 2 2 3" xfId="29985"/>
    <cellStyle name="Normal 67 2 2 3 2 2 3" xfId="9867"/>
    <cellStyle name="Normal 67 2 2 3 2 2 3 2" xfId="40192"/>
    <cellStyle name="Normal 67 2 2 3 2 2 3 3" xfId="24968"/>
    <cellStyle name="Normal 67 2 2 3 2 2 4" xfId="35179"/>
    <cellStyle name="Normal 67 2 2 3 2 2 5" xfId="19955"/>
    <cellStyle name="Normal 67 2 2 3 2 3" xfId="6506"/>
    <cellStyle name="Normal 67 2 2 3 2 3 2" xfId="16558"/>
    <cellStyle name="Normal 67 2 2 3 2 3 2 2" xfId="46880"/>
    <cellStyle name="Normal 67 2 2 3 2 3 2 3" xfId="31656"/>
    <cellStyle name="Normal 67 2 2 3 2 3 3" xfId="11538"/>
    <cellStyle name="Normal 67 2 2 3 2 3 3 2" xfId="41863"/>
    <cellStyle name="Normal 67 2 2 3 2 3 3 3" xfId="26639"/>
    <cellStyle name="Normal 67 2 2 3 2 3 4" xfId="36850"/>
    <cellStyle name="Normal 67 2 2 3 2 3 5" xfId="21626"/>
    <cellStyle name="Normal 67 2 2 3 2 4" xfId="13216"/>
    <cellStyle name="Normal 67 2 2 3 2 4 2" xfId="43538"/>
    <cellStyle name="Normal 67 2 2 3 2 4 3" xfId="28314"/>
    <cellStyle name="Normal 67 2 2 3 2 5" xfId="8195"/>
    <cellStyle name="Normal 67 2 2 3 2 5 2" xfId="38521"/>
    <cellStyle name="Normal 67 2 2 3 2 5 3" xfId="23297"/>
    <cellStyle name="Normal 67 2 2 3 2 6" xfId="33509"/>
    <cellStyle name="Normal 67 2 2 3 2 7" xfId="18284"/>
    <cellStyle name="Normal 67 2 2 3 3" xfId="3977"/>
    <cellStyle name="Normal 67 2 2 3 3 2" xfId="14051"/>
    <cellStyle name="Normal 67 2 2 3 3 2 2" xfId="44373"/>
    <cellStyle name="Normal 67 2 2 3 3 2 3" xfId="29149"/>
    <cellStyle name="Normal 67 2 2 3 3 3" xfId="9031"/>
    <cellStyle name="Normal 67 2 2 3 3 3 2" xfId="39356"/>
    <cellStyle name="Normal 67 2 2 3 3 3 3" xfId="24132"/>
    <cellStyle name="Normal 67 2 2 3 3 4" xfId="34343"/>
    <cellStyle name="Normal 67 2 2 3 3 5" xfId="19119"/>
    <cellStyle name="Normal 67 2 2 3 4" xfId="5670"/>
    <cellStyle name="Normal 67 2 2 3 4 2" xfId="15722"/>
    <cellStyle name="Normal 67 2 2 3 4 2 2" xfId="46044"/>
    <cellStyle name="Normal 67 2 2 3 4 2 3" xfId="30820"/>
    <cellStyle name="Normal 67 2 2 3 4 3" xfId="10702"/>
    <cellStyle name="Normal 67 2 2 3 4 3 2" xfId="41027"/>
    <cellStyle name="Normal 67 2 2 3 4 3 3" xfId="25803"/>
    <cellStyle name="Normal 67 2 2 3 4 4" xfId="36014"/>
    <cellStyle name="Normal 67 2 2 3 4 5" xfId="20790"/>
    <cellStyle name="Normal 67 2 2 3 5" xfId="12380"/>
    <cellStyle name="Normal 67 2 2 3 5 2" xfId="42702"/>
    <cellStyle name="Normal 67 2 2 3 5 3" xfId="27478"/>
    <cellStyle name="Normal 67 2 2 3 6" xfId="7359"/>
    <cellStyle name="Normal 67 2 2 3 6 2" xfId="37685"/>
    <cellStyle name="Normal 67 2 2 3 6 3" xfId="22461"/>
    <cellStyle name="Normal 67 2 2 3 7" xfId="32673"/>
    <cellStyle name="Normal 67 2 2 3 8" xfId="17448"/>
    <cellStyle name="Normal 67 2 2 4" xfId="2706"/>
    <cellStyle name="Normal 67 2 2 4 2" xfId="4396"/>
    <cellStyle name="Normal 67 2 2 4 2 2" xfId="14469"/>
    <cellStyle name="Normal 67 2 2 4 2 2 2" xfId="44791"/>
    <cellStyle name="Normal 67 2 2 4 2 2 3" xfId="29567"/>
    <cellStyle name="Normal 67 2 2 4 2 3" xfId="9449"/>
    <cellStyle name="Normal 67 2 2 4 2 3 2" xfId="39774"/>
    <cellStyle name="Normal 67 2 2 4 2 3 3" xfId="24550"/>
    <cellStyle name="Normal 67 2 2 4 2 4" xfId="34761"/>
    <cellStyle name="Normal 67 2 2 4 2 5" xfId="19537"/>
    <cellStyle name="Normal 67 2 2 4 3" xfId="6088"/>
    <cellStyle name="Normal 67 2 2 4 3 2" xfId="16140"/>
    <cellStyle name="Normal 67 2 2 4 3 2 2" xfId="46462"/>
    <cellStyle name="Normal 67 2 2 4 3 2 3" xfId="31238"/>
    <cellStyle name="Normal 67 2 2 4 3 3" xfId="11120"/>
    <cellStyle name="Normal 67 2 2 4 3 3 2" xfId="41445"/>
    <cellStyle name="Normal 67 2 2 4 3 3 3" xfId="26221"/>
    <cellStyle name="Normal 67 2 2 4 3 4" xfId="36432"/>
    <cellStyle name="Normal 67 2 2 4 3 5" xfId="21208"/>
    <cellStyle name="Normal 67 2 2 4 4" xfId="12798"/>
    <cellStyle name="Normal 67 2 2 4 4 2" xfId="43120"/>
    <cellStyle name="Normal 67 2 2 4 4 3" xfId="27896"/>
    <cellStyle name="Normal 67 2 2 4 5" xfId="7777"/>
    <cellStyle name="Normal 67 2 2 4 5 2" xfId="38103"/>
    <cellStyle name="Normal 67 2 2 4 5 3" xfId="22879"/>
    <cellStyle name="Normal 67 2 2 4 6" xfId="33091"/>
    <cellStyle name="Normal 67 2 2 4 7" xfId="17866"/>
    <cellStyle name="Normal 67 2 2 5" xfId="3559"/>
    <cellStyle name="Normal 67 2 2 5 2" xfId="13633"/>
    <cellStyle name="Normal 67 2 2 5 2 2" xfId="43955"/>
    <cellStyle name="Normal 67 2 2 5 2 3" xfId="28731"/>
    <cellStyle name="Normal 67 2 2 5 3" xfId="8613"/>
    <cellStyle name="Normal 67 2 2 5 3 2" xfId="38938"/>
    <cellStyle name="Normal 67 2 2 5 3 3" xfId="23714"/>
    <cellStyle name="Normal 67 2 2 5 4" xfId="33925"/>
    <cellStyle name="Normal 67 2 2 5 5" xfId="18701"/>
    <cellStyle name="Normal 67 2 2 6" xfId="5252"/>
    <cellStyle name="Normal 67 2 2 6 2" xfId="15304"/>
    <cellStyle name="Normal 67 2 2 6 2 2" xfId="45626"/>
    <cellStyle name="Normal 67 2 2 6 2 3" xfId="30402"/>
    <cellStyle name="Normal 67 2 2 6 3" xfId="10284"/>
    <cellStyle name="Normal 67 2 2 6 3 2" xfId="40609"/>
    <cellStyle name="Normal 67 2 2 6 3 3" xfId="25385"/>
    <cellStyle name="Normal 67 2 2 6 4" xfId="35596"/>
    <cellStyle name="Normal 67 2 2 6 5" xfId="20372"/>
    <cellStyle name="Normal 67 2 2 7" xfId="11962"/>
    <cellStyle name="Normal 67 2 2 7 2" xfId="42284"/>
    <cellStyle name="Normal 67 2 2 7 3" xfId="27060"/>
    <cellStyle name="Normal 67 2 2 8" xfId="6941"/>
    <cellStyle name="Normal 67 2 2 8 2" xfId="37267"/>
    <cellStyle name="Normal 67 2 2 8 3" xfId="22043"/>
    <cellStyle name="Normal 67 2 2 9" xfId="32255"/>
    <cellStyle name="Normal 67 2 3" xfId="1968"/>
    <cellStyle name="Normal 67 2 3 2" xfId="2389"/>
    <cellStyle name="Normal 67 2 3 2 2" xfId="3228"/>
    <cellStyle name="Normal 67 2 3 2 2 2" xfId="4918"/>
    <cellStyle name="Normal 67 2 3 2 2 2 2" xfId="14991"/>
    <cellStyle name="Normal 67 2 3 2 2 2 2 2" xfId="45313"/>
    <cellStyle name="Normal 67 2 3 2 2 2 2 3" xfId="30089"/>
    <cellStyle name="Normal 67 2 3 2 2 2 3" xfId="9971"/>
    <cellStyle name="Normal 67 2 3 2 2 2 3 2" xfId="40296"/>
    <cellStyle name="Normal 67 2 3 2 2 2 3 3" xfId="25072"/>
    <cellStyle name="Normal 67 2 3 2 2 2 4" xfId="35283"/>
    <cellStyle name="Normal 67 2 3 2 2 2 5" xfId="20059"/>
    <cellStyle name="Normal 67 2 3 2 2 3" xfId="6610"/>
    <cellStyle name="Normal 67 2 3 2 2 3 2" xfId="16662"/>
    <cellStyle name="Normal 67 2 3 2 2 3 2 2" xfId="46984"/>
    <cellStyle name="Normal 67 2 3 2 2 3 2 3" xfId="31760"/>
    <cellStyle name="Normal 67 2 3 2 2 3 3" xfId="11642"/>
    <cellStyle name="Normal 67 2 3 2 2 3 3 2" xfId="41967"/>
    <cellStyle name="Normal 67 2 3 2 2 3 3 3" xfId="26743"/>
    <cellStyle name="Normal 67 2 3 2 2 3 4" xfId="36954"/>
    <cellStyle name="Normal 67 2 3 2 2 3 5" xfId="21730"/>
    <cellStyle name="Normal 67 2 3 2 2 4" xfId="13320"/>
    <cellStyle name="Normal 67 2 3 2 2 4 2" xfId="43642"/>
    <cellStyle name="Normal 67 2 3 2 2 4 3" xfId="28418"/>
    <cellStyle name="Normal 67 2 3 2 2 5" xfId="8299"/>
    <cellStyle name="Normal 67 2 3 2 2 5 2" xfId="38625"/>
    <cellStyle name="Normal 67 2 3 2 2 5 3" xfId="23401"/>
    <cellStyle name="Normal 67 2 3 2 2 6" xfId="33613"/>
    <cellStyle name="Normal 67 2 3 2 2 7" xfId="18388"/>
    <cellStyle name="Normal 67 2 3 2 3" xfId="4081"/>
    <cellStyle name="Normal 67 2 3 2 3 2" xfId="14155"/>
    <cellStyle name="Normal 67 2 3 2 3 2 2" xfId="44477"/>
    <cellStyle name="Normal 67 2 3 2 3 2 3" xfId="29253"/>
    <cellStyle name="Normal 67 2 3 2 3 3" xfId="9135"/>
    <cellStyle name="Normal 67 2 3 2 3 3 2" xfId="39460"/>
    <cellStyle name="Normal 67 2 3 2 3 3 3" xfId="24236"/>
    <cellStyle name="Normal 67 2 3 2 3 4" xfId="34447"/>
    <cellStyle name="Normal 67 2 3 2 3 5" xfId="19223"/>
    <cellStyle name="Normal 67 2 3 2 4" xfId="5774"/>
    <cellStyle name="Normal 67 2 3 2 4 2" xfId="15826"/>
    <cellStyle name="Normal 67 2 3 2 4 2 2" xfId="46148"/>
    <cellStyle name="Normal 67 2 3 2 4 2 3" xfId="30924"/>
    <cellStyle name="Normal 67 2 3 2 4 3" xfId="10806"/>
    <cellStyle name="Normal 67 2 3 2 4 3 2" xfId="41131"/>
    <cellStyle name="Normal 67 2 3 2 4 3 3" xfId="25907"/>
    <cellStyle name="Normal 67 2 3 2 4 4" xfId="36118"/>
    <cellStyle name="Normal 67 2 3 2 4 5" xfId="20894"/>
    <cellStyle name="Normal 67 2 3 2 5" xfId="12484"/>
    <cellStyle name="Normal 67 2 3 2 5 2" xfId="42806"/>
    <cellStyle name="Normal 67 2 3 2 5 3" xfId="27582"/>
    <cellStyle name="Normal 67 2 3 2 6" xfId="7463"/>
    <cellStyle name="Normal 67 2 3 2 6 2" xfId="37789"/>
    <cellStyle name="Normal 67 2 3 2 6 3" xfId="22565"/>
    <cellStyle name="Normal 67 2 3 2 7" xfId="32777"/>
    <cellStyle name="Normal 67 2 3 2 8" xfId="17552"/>
    <cellStyle name="Normal 67 2 3 3" xfId="2810"/>
    <cellStyle name="Normal 67 2 3 3 2" xfId="4500"/>
    <cellStyle name="Normal 67 2 3 3 2 2" xfId="14573"/>
    <cellStyle name="Normal 67 2 3 3 2 2 2" xfId="44895"/>
    <cellStyle name="Normal 67 2 3 3 2 2 3" xfId="29671"/>
    <cellStyle name="Normal 67 2 3 3 2 3" xfId="9553"/>
    <cellStyle name="Normal 67 2 3 3 2 3 2" xfId="39878"/>
    <cellStyle name="Normal 67 2 3 3 2 3 3" xfId="24654"/>
    <cellStyle name="Normal 67 2 3 3 2 4" xfId="34865"/>
    <cellStyle name="Normal 67 2 3 3 2 5" xfId="19641"/>
    <cellStyle name="Normal 67 2 3 3 3" xfId="6192"/>
    <cellStyle name="Normal 67 2 3 3 3 2" xfId="16244"/>
    <cellStyle name="Normal 67 2 3 3 3 2 2" xfId="46566"/>
    <cellStyle name="Normal 67 2 3 3 3 2 3" xfId="31342"/>
    <cellStyle name="Normal 67 2 3 3 3 3" xfId="11224"/>
    <cellStyle name="Normal 67 2 3 3 3 3 2" xfId="41549"/>
    <cellStyle name="Normal 67 2 3 3 3 3 3" xfId="26325"/>
    <cellStyle name="Normal 67 2 3 3 3 4" xfId="36536"/>
    <cellStyle name="Normal 67 2 3 3 3 5" xfId="21312"/>
    <cellStyle name="Normal 67 2 3 3 4" xfId="12902"/>
    <cellStyle name="Normal 67 2 3 3 4 2" xfId="43224"/>
    <cellStyle name="Normal 67 2 3 3 4 3" xfId="28000"/>
    <cellStyle name="Normal 67 2 3 3 5" xfId="7881"/>
    <cellStyle name="Normal 67 2 3 3 5 2" xfId="38207"/>
    <cellStyle name="Normal 67 2 3 3 5 3" xfId="22983"/>
    <cellStyle name="Normal 67 2 3 3 6" xfId="33195"/>
    <cellStyle name="Normal 67 2 3 3 7" xfId="17970"/>
    <cellStyle name="Normal 67 2 3 4" xfId="3663"/>
    <cellStyle name="Normal 67 2 3 4 2" xfId="13737"/>
    <cellStyle name="Normal 67 2 3 4 2 2" xfId="44059"/>
    <cellStyle name="Normal 67 2 3 4 2 3" xfId="28835"/>
    <cellStyle name="Normal 67 2 3 4 3" xfId="8717"/>
    <cellStyle name="Normal 67 2 3 4 3 2" xfId="39042"/>
    <cellStyle name="Normal 67 2 3 4 3 3" xfId="23818"/>
    <cellStyle name="Normal 67 2 3 4 4" xfId="34029"/>
    <cellStyle name="Normal 67 2 3 4 5" xfId="18805"/>
    <cellStyle name="Normal 67 2 3 5" xfId="5356"/>
    <cellStyle name="Normal 67 2 3 5 2" xfId="15408"/>
    <cellStyle name="Normal 67 2 3 5 2 2" xfId="45730"/>
    <cellStyle name="Normal 67 2 3 5 2 3" xfId="30506"/>
    <cellStyle name="Normal 67 2 3 5 3" xfId="10388"/>
    <cellStyle name="Normal 67 2 3 5 3 2" xfId="40713"/>
    <cellStyle name="Normal 67 2 3 5 3 3" xfId="25489"/>
    <cellStyle name="Normal 67 2 3 5 4" xfId="35700"/>
    <cellStyle name="Normal 67 2 3 5 5" xfId="20476"/>
    <cellStyle name="Normal 67 2 3 6" xfId="12066"/>
    <cellStyle name="Normal 67 2 3 6 2" xfId="42388"/>
    <cellStyle name="Normal 67 2 3 6 3" xfId="27164"/>
    <cellStyle name="Normal 67 2 3 7" xfId="7045"/>
    <cellStyle name="Normal 67 2 3 7 2" xfId="37371"/>
    <cellStyle name="Normal 67 2 3 7 3" xfId="22147"/>
    <cellStyle name="Normal 67 2 3 8" xfId="32359"/>
    <cellStyle name="Normal 67 2 3 9" xfId="17134"/>
    <cellStyle name="Normal 67 2 4" xfId="2181"/>
    <cellStyle name="Normal 67 2 4 2" xfId="3020"/>
    <cellStyle name="Normal 67 2 4 2 2" xfId="4710"/>
    <cellStyle name="Normal 67 2 4 2 2 2" xfId="14783"/>
    <cellStyle name="Normal 67 2 4 2 2 2 2" xfId="45105"/>
    <cellStyle name="Normal 67 2 4 2 2 2 3" xfId="29881"/>
    <cellStyle name="Normal 67 2 4 2 2 3" xfId="9763"/>
    <cellStyle name="Normal 67 2 4 2 2 3 2" xfId="40088"/>
    <cellStyle name="Normal 67 2 4 2 2 3 3" xfId="24864"/>
    <cellStyle name="Normal 67 2 4 2 2 4" xfId="35075"/>
    <cellStyle name="Normal 67 2 4 2 2 5" xfId="19851"/>
    <cellStyle name="Normal 67 2 4 2 3" xfId="6402"/>
    <cellStyle name="Normal 67 2 4 2 3 2" xfId="16454"/>
    <cellStyle name="Normal 67 2 4 2 3 2 2" xfId="46776"/>
    <cellStyle name="Normal 67 2 4 2 3 2 3" xfId="31552"/>
    <cellStyle name="Normal 67 2 4 2 3 3" xfId="11434"/>
    <cellStyle name="Normal 67 2 4 2 3 3 2" xfId="41759"/>
    <cellStyle name="Normal 67 2 4 2 3 3 3" xfId="26535"/>
    <cellStyle name="Normal 67 2 4 2 3 4" xfId="36746"/>
    <cellStyle name="Normal 67 2 4 2 3 5" xfId="21522"/>
    <cellStyle name="Normal 67 2 4 2 4" xfId="13112"/>
    <cellStyle name="Normal 67 2 4 2 4 2" xfId="43434"/>
    <cellStyle name="Normal 67 2 4 2 4 3" xfId="28210"/>
    <cellStyle name="Normal 67 2 4 2 5" xfId="8091"/>
    <cellStyle name="Normal 67 2 4 2 5 2" xfId="38417"/>
    <cellStyle name="Normal 67 2 4 2 5 3" xfId="23193"/>
    <cellStyle name="Normal 67 2 4 2 6" xfId="33405"/>
    <cellStyle name="Normal 67 2 4 2 7" xfId="18180"/>
    <cellStyle name="Normal 67 2 4 3" xfId="3873"/>
    <cellStyle name="Normal 67 2 4 3 2" xfId="13947"/>
    <cellStyle name="Normal 67 2 4 3 2 2" xfId="44269"/>
    <cellStyle name="Normal 67 2 4 3 2 3" xfId="29045"/>
    <cellStyle name="Normal 67 2 4 3 3" xfId="8927"/>
    <cellStyle name="Normal 67 2 4 3 3 2" xfId="39252"/>
    <cellStyle name="Normal 67 2 4 3 3 3" xfId="24028"/>
    <cellStyle name="Normal 67 2 4 3 4" xfId="34239"/>
    <cellStyle name="Normal 67 2 4 3 5" xfId="19015"/>
    <cellStyle name="Normal 67 2 4 4" xfId="5566"/>
    <cellStyle name="Normal 67 2 4 4 2" xfId="15618"/>
    <cellStyle name="Normal 67 2 4 4 2 2" xfId="45940"/>
    <cellStyle name="Normal 67 2 4 4 2 3" xfId="30716"/>
    <cellStyle name="Normal 67 2 4 4 3" xfId="10598"/>
    <cellStyle name="Normal 67 2 4 4 3 2" xfId="40923"/>
    <cellStyle name="Normal 67 2 4 4 3 3" xfId="25699"/>
    <cellStyle name="Normal 67 2 4 4 4" xfId="35910"/>
    <cellStyle name="Normal 67 2 4 4 5" xfId="20686"/>
    <cellStyle name="Normal 67 2 4 5" xfId="12276"/>
    <cellStyle name="Normal 67 2 4 5 2" xfId="42598"/>
    <cellStyle name="Normal 67 2 4 5 3" xfId="27374"/>
    <cellStyle name="Normal 67 2 4 6" xfId="7255"/>
    <cellStyle name="Normal 67 2 4 6 2" xfId="37581"/>
    <cellStyle name="Normal 67 2 4 6 3" xfId="22357"/>
    <cellStyle name="Normal 67 2 4 7" xfId="32569"/>
    <cellStyle name="Normal 67 2 4 8" xfId="17344"/>
    <cellStyle name="Normal 67 2 5" xfId="2602"/>
    <cellStyle name="Normal 67 2 5 2" xfId="4292"/>
    <cellStyle name="Normal 67 2 5 2 2" xfId="14365"/>
    <cellStyle name="Normal 67 2 5 2 2 2" xfId="44687"/>
    <cellStyle name="Normal 67 2 5 2 2 3" xfId="29463"/>
    <cellStyle name="Normal 67 2 5 2 3" xfId="9345"/>
    <cellStyle name="Normal 67 2 5 2 3 2" xfId="39670"/>
    <cellStyle name="Normal 67 2 5 2 3 3" xfId="24446"/>
    <cellStyle name="Normal 67 2 5 2 4" xfId="34657"/>
    <cellStyle name="Normal 67 2 5 2 5" xfId="19433"/>
    <cellStyle name="Normal 67 2 5 3" xfId="5984"/>
    <cellStyle name="Normal 67 2 5 3 2" xfId="16036"/>
    <cellStyle name="Normal 67 2 5 3 2 2" xfId="46358"/>
    <cellStyle name="Normal 67 2 5 3 2 3" xfId="31134"/>
    <cellStyle name="Normal 67 2 5 3 3" xfId="11016"/>
    <cellStyle name="Normal 67 2 5 3 3 2" xfId="41341"/>
    <cellStyle name="Normal 67 2 5 3 3 3" xfId="26117"/>
    <cellStyle name="Normal 67 2 5 3 4" xfId="36328"/>
    <cellStyle name="Normal 67 2 5 3 5" xfId="21104"/>
    <cellStyle name="Normal 67 2 5 4" xfId="12694"/>
    <cellStyle name="Normal 67 2 5 4 2" xfId="43016"/>
    <cellStyle name="Normal 67 2 5 4 3" xfId="27792"/>
    <cellStyle name="Normal 67 2 5 5" xfId="7673"/>
    <cellStyle name="Normal 67 2 5 5 2" xfId="37999"/>
    <cellStyle name="Normal 67 2 5 5 3" xfId="22775"/>
    <cellStyle name="Normal 67 2 5 6" xfId="32987"/>
    <cellStyle name="Normal 67 2 5 7" xfId="17762"/>
    <cellStyle name="Normal 67 2 6" xfId="3455"/>
    <cellStyle name="Normal 67 2 6 2" xfId="13529"/>
    <cellStyle name="Normal 67 2 6 2 2" xfId="43851"/>
    <cellStyle name="Normal 67 2 6 2 3" xfId="28627"/>
    <cellStyle name="Normal 67 2 6 3" xfId="8509"/>
    <cellStyle name="Normal 67 2 6 3 2" xfId="38834"/>
    <cellStyle name="Normal 67 2 6 3 3" xfId="23610"/>
    <cellStyle name="Normal 67 2 6 4" xfId="33821"/>
    <cellStyle name="Normal 67 2 6 5" xfId="18597"/>
    <cellStyle name="Normal 67 2 7" xfId="5148"/>
    <cellStyle name="Normal 67 2 7 2" xfId="15200"/>
    <cellStyle name="Normal 67 2 7 2 2" xfId="45522"/>
    <cellStyle name="Normal 67 2 7 2 3" xfId="30298"/>
    <cellStyle name="Normal 67 2 7 3" xfId="10180"/>
    <cellStyle name="Normal 67 2 7 3 2" xfId="40505"/>
    <cellStyle name="Normal 67 2 7 3 3" xfId="25281"/>
    <cellStyle name="Normal 67 2 7 4" xfId="35492"/>
    <cellStyle name="Normal 67 2 7 5" xfId="20268"/>
    <cellStyle name="Normal 67 2 8" xfId="11858"/>
    <cellStyle name="Normal 67 2 8 2" xfId="42180"/>
    <cellStyle name="Normal 67 2 8 3" xfId="26956"/>
    <cellStyle name="Normal 67 2 9" xfId="6837"/>
    <cellStyle name="Normal 67 2 9 2" xfId="37163"/>
    <cellStyle name="Normal 67 2 9 3" xfId="21939"/>
    <cellStyle name="Normal 67 3" xfId="1801"/>
    <cellStyle name="Normal 67 3 10" xfId="16978"/>
    <cellStyle name="Normal 67 3 2" xfId="2020"/>
    <cellStyle name="Normal 67 3 2 2" xfId="2441"/>
    <cellStyle name="Normal 67 3 2 2 2" xfId="3280"/>
    <cellStyle name="Normal 67 3 2 2 2 2" xfId="4970"/>
    <cellStyle name="Normal 67 3 2 2 2 2 2" xfId="15043"/>
    <cellStyle name="Normal 67 3 2 2 2 2 2 2" xfId="45365"/>
    <cellStyle name="Normal 67 3 2 2 2 2 2 3" xfId="30141"/>
    <cellStyle name="Normal 67 3 2 2 2 2 3" xfId="10023"/>
    <cellStyle name="Normal 67 3 2 2 2 2 3 2" xfId="40348"/>
    <cellStyle name="Normal 67 3 2 2 2 2 3 3" xfId="25124"/>
    <cellStyle name="Normal 67 3 2 2 2 2 4" xfId="35335"/>
    <cellStyle name="Normal 67 3 2 2 2 2 5" xfId="20111"/>
    <cellStyle name="Normal 67 3 2 2 2 3" xfId="6662"/>
    <cellStyle name="Normal 67 3 2 2 2 3 2" xfId="16714"/>
    <cellStyle name="Normal 67 3 2 2 2 3 2 2" xfId="47036"/>
    <cellStyle name="Normal 67 3 2 2 2 3 2 3" xfId="31812"/>
    <cellStyle name="Normal 67 3 2 2 2 3 3" xfId="11694"/>
    <cellStyle name="Normal 67 3 2 2 2 3 3 2" xfId="42019"/>
    <cellStyle name="Normal 67 3 2 2 2 3 3 3" xfId="26795"/>
    <cellStyle name="Normal 67 3 2 2 2 3 4" xfId="37006"/>
    <cellStyle name="Normal 67 3 2 2 2 3 5" xfId="21782"/>
    <cellStyle name="Normal 67 3 2 2 2 4" xfId="13372"/>
    <cellStyle name="Normal 67 3 2 2 2 4 2" xfId="43694"/>
    <cellStyle name="Normal 67 3 2 2 2 4 3" xfId="28470"/>
    <cellStyle name="Normal 67 3 2 2 2 5" xfId="8351"/>
    <cellStyle name="Normal 67 3 2 2 2 5 2" xfId="38677"/>
    <cellStyle name="Normal 67 3 2 2 2 5 3" xfId="23453"/>
    <cellStyle name="Normal 67 3 2 2 2 6" xfId="33665"/>
    <cellStyle name="Normal 67 3 2 2 2 7" xfId="18440"/>
    <cellStyle name="Normal 67 3 2 2 3" xfId="4133"/>
    <cellStyle name="Normal 67 3 2 2 3 2" xfId="14207"/>
    <cellStyle name="Normal 67 3 2 2 3 2 2" xfId="44529"/>
    <cellStyle name="Normal 67 3 2 2 3 2 3" xfId="29305"/>
    <cellStyle name="Normal 67 3 2 2 3 3" xfId="9187"/>
    <cellStyle name="Normal 67 3 2 2 3 3 2" xfId="39512"/>
    <cellStyle name="Normal 67 3 2 2 3 3 3" xfId="24288"/>
    <cellStyle name="Normal 67 3 2 2 3 4" xfId="34499"/>
    <cellStyle name="Normal 67 3 2 2 3 5" xfId="19275"/>
    <cellStyle name="Normal 67 3 2 2 4" xfId="5826"/>
    <cellStyle name="Normal 67 3 2 2 4 2" xfId="15878"/>
    <cellStyle name="Normal 67 3 2 2 4 2 2" xfId="46200"/>
    <cellStyle name="Normal 67 3 2 2 4 2 3" xfId="30976"/>
    <cellStyle name="Normal 67 3 2 2 4 3" xfId="10858"/>
    <cellStyle name="Normal 67 3 2 2 4 3 2" xfId="41183"/>
    <cellStyle name="Normal 67 3 2 2 4 3 3" xfId="25959"/>
    <cellStyle name="Normal 67 3 2 2 4 4" xfId="36170"/>
    <cellStyle name="Normal 67 3 2 2 4 5" xfId="20946"/>
    <cellStyle name="Normal 67 3 2 2 5" xfId="12536"/>
    <cellStyle name="Normal 67 3 2 2 5 2" xfId="42858"/>
    <cellStyle name="Normal 67 3 2 2 5 3" xfId="27634"/>
    <cellStyle name="Normal 67 3 2 2 6" xfId="7515"/>
    <cellStyle name="Normal 67 3 2 2 6 2" xfId="37841"/>
    <cellStyle name="Normal 67 3 2 2 6 3" xfId="22617"/>
    <cellStyle name="Normal 67 3 2 2 7" xfId="32829"/>
    <cellStyle name="Normal 67 3 2 2 8" xfId="17604"/>
    <cellStyle name="Normal 67 3 2 3" xfId="2862"/>
    <cellStyle name="Normal 67 3 2 3 2" xfId="4552"/>
    <cellStyle name="Normal 67 3 2 3 2 2" xfId="14625"/>
    <cellStyle name="Normal 67 3 2 3 2 2 2" xfId="44947"/>
    <cellStyle name="Normal 67 3 2 3 2 2 3" xfId="29723"/>
    <cellStyle name="Normal 67 3 2 3 2 3" xfId="9605"/>
    <cellStyle name="Normal 67 3 2 3 2 3 2" xfId="39930"/>
    <cellStyle name="Normal 67 3 2 3 2 3 3" xfId="24706"/>
    <cellStyle name="Normal 67 3 2 3 2 4" xfId="34917"/>
    <cellStyle name="Normal 67 3 2 3 2 5" xfId="19693"/>
    <cellStyle name="Normal 67 3 2 3 3" xfId="6244"/>
    <cellStyle name="Normal 67 3 2 3 3 2" xfId="16296"/>
    <cellStyle name="Normal 67 3 2 3 3 2 2" xfId="46618"/>
    <cellStyle name="Normal 67 3 2 3 3 2 3" xfId="31394"/>
    <cellStyle name="Normal 67 3 2 3 3 3" xfId="11276"/>
    <cellStyle name="Normal 67 3 2 3 3 3 2" xfId="41601"/>
    <cellStyle name="Normal 67 3 2 3 3 3 3" xfId="26377"/>
    <cellStyle name="Normal 67 3 2 3 3 4" xfId="36588"/>
    <cellStyle name="Normal 67 3 2 3 3 5" xfId="21364"/>
    <cellStyle name="Normal 67 3 2 3 4" xfId="12954"/>
    <cellStyle name="Normal 67 3 2 3 4 2" xfId="43276"/>
    <cellStyle name="Normal 67 3 2 3 4 3" xfId="28052"/>
    <cellStyle name="Normal 67 3 2 3 5" xfId="7933"/>
    <cellStyle name="Normal 67 3 2 3 5 2" xfId="38259"/>
    <cellStyle name="Normal 67 3 2 3 5 3" xfId="23035"/>
    <cellStyle name="Normal 67 3 2 3 6" xfId="33247"/>
    <cellStyle name="Normal 67 3 2 3 7" xfId="18022"/>
    <cellStyle name="Normal 67 3 2 4" xfId="3715"/>
    <cellStyle name="Normal 67 3 2 4 2" xfId="13789"/>
    <cellStyle name="Normal 67 3 2 4 2 2" xfId="44111"/>
    <cellStyle name="Normal 67 3 2 4 2 3" xfId="28887"/>
    <cellStyle name="Normal 67 3 2 4 3" xfId="8769"/>
    <cellStyle name="Normal 67 3 2 4 3 2" xfId="39094"/>
    <cellStyle name="Normal 67 3 2 4 3 3" xfId="23870"/>
    <cellStyle name="Normal 67 3 2 4 4" xfId="34081"/>
    <cellStyle name="Normal 67 3 2 4 5" xfId="18857"/>
    <cellStyle name="Normal 67 3 2 5" xfId="5408"/>
    <cellStyle name="Normal 67 3 2 5 2" xfId="15460"/>
    <cellStyle name="Normal 67 3 2 5 2 2" xfId="45782"/>
    <cellStyle name="Normal 67 3 2 5 2 3" xfId="30558"/>
    <cellStyle name="Normal 67 3 2 5 3" xfId="10440"/>
    <cellStyle name="Normal 67 3 2 5 3 2" xfId="40765"/>
    <cellStyle name="Normal 67 3 2 5 3 3" xfId="25541"/>
    <cellStyle name="Normal 67 3 2 5 4" xfId="35752"/>
    <cellStyle name="Normal 67 3 2 5 5" xfId="20528"/>
    <cellStyle name="Normal 67 3 2 6" xfId="12118"/>
    <cellStyle name="Normal 67 3 2 6 2" xfId="42440"/>
    <cellStyle name="Normal 67 3 2 6 3" xfId="27216"/>
    <cellStyle name="Normal 67 3 2 7" xfId="7097"/>
    <cellStyle name="Normal 67 3 2 7 2" xfId="37423"/>
    <cellStyle name="Normal 67 3 2 7 3" xfId="22199"/>
    <cellStyle name="Normal 67 3 2 8" xfId="32411"/>
    <cellStyle name="Normal 67 3 2 9" xfId="17186"/>
    <cellStyle name="Normal 67 3 3" xfId="2233"/>
    <cellStyle name="Normal 67 3 3 2" xfId="3072"/>
    <cellStyle name="Normal 67 3 3 2 2" xfId="4762"/>
    <cellStyle name="Normal 67 3 3 2 2 2" xfId="14835"/>
    <cellStyle name="Normal 67 3 3 2 2 2 2" xfId="45157"/>
    <cellStyle name="Normal 67 3 3 2 2 2 3" xfId="29933"/>
    <cellStyle name="Normal 67 3 3 2 2 3" xfId="9815"/>
    <cellStyle name="Normal 67 3 3 2 2 3 2" xfId="40140"/>
    <cellStyle name="Normal 67 3 3 2 2 3 3" xfId="24916"/>
    <cellStyle name="Normal 67 3 3 2 2 4" xfId="35127"/>
    <cellStyle name="Normal 67 3 3 2 2 5" xfId="19903"/>
    <cellStyle name="Normal 67 3 3 2 3" xfId="6454"/>
    <cellStyle name="Normal 67 3 3 2 3 2" xfId="16506"/>
    <cellStyle name="Normal 67 3 3 2 3 2 2" xfId="46828"/>
    <cellStyle name="Normal 67 3 3 2 3 2 3" xfId="31604"/>
    <cellStyle name="Normal 67 3 3 2 3 3" xfId="11486"/>
    <cellStyle name="Normal 67 3 3 2 3 3 2" xfId="41811"/>
    <cellStyle name="Normal 67 3 3 2 3 3 3" xfId="26587"/>
    <cellStyle name="Normal 67 3 3 2 3 4" xfId="36798"/>
    <cellStyle name="Normal 67 3 3 2 3 5" xfId="21574"/>
    <cellStyle name="Normal 67 3 3 2 4" xfId="13164"/>
    <cellStyle name="Normal 67 3 3 2 4 2" xfId="43486"/>
    <cellStyle name="Normal 67 3 3 2 4 3" xfId="28262"/>
    <cellStyle name="Normal 67 3 3 2 5" xfId="8143"/>
    <cellStyle name="Normal 67 3 3 2 5 2" xfId="38469"/>
    <cellStyle name="Normal 67 3 3 2 5 3" xfId="23245"/>
    <cellStyle name="Normal 67 3 3 2 6" xfId="33457"/>
    <cellStyle name="Normal 67 3 3 2 7" xfId="18232"/>
    <cellStyle name="Normal 67 3 3 3" xfId="3925"/>
    <cellStyle name="Normal 67 3 3 3 2" xfId="13999"/>
    <cellStyle name="Normal 67 3 3 3 2 2" xfId="44321"/>
    <cellStyle name="Normal 67 3 3 3 2 3" xfId="29097"/>
    <cellStyle name="Normal 67 3 3 3 3" xfId="8979"/>
    <cellStyle name="Normal 67 3 3 3 3 2" xfId="39304"/>
    <cellStyle name="Normal 67 3 3 3 3 3" xfId="24080"/>
    <cellStyle name="Normal 67 3 3 3 4" xfId="34291"/>
    <cellStyle name="Normal 67 3 3 3 5" xfId="19067"/>
    <cellStyle name="Normal 67 3 3 4" xfId="5618"/>
    <cellStyle name="Normal 67 3 3 4 2" xfId="15670"/>
    <cellStyle name="Normal 67 3 3 4 2 2" xfId="45992"/>
    <cellStyle name="Normal 67 3 3 4 2 3" xfId="30768"/>
    <cellStyle name="Normal 67 3 3 4 3" xfId="10650"/>
    <cellStyle name="Normal 67 3 3 4 3 2" xfId="40975"/>
    <cellStyle name="Normal 67 3 3 4 3 3" xfId="25751"/>
    <cellStyle name="Normal 67 3 3 4 4" xfId="35962"/>
    <cellStyle name="Normal 67 3 3 4 5" xfId="20738"/>
    <cellStyle name="Normal 67 3 3 5" xfId="12328"/>
    <cellStyle name="Normal 67 3 3 5 2" xfId="42650"/>
    <cellStyle name="Normal 67 3 3 5 3" xfId="27426"/>
    <cellStyle name="Normal 67 3 3 6" xfId="7307"/>
    <cellStyle name="Normal 67 3 3 6 2" xfId="37633"/>
    <cellStyle name="Normal 67 3 3 6 3" xfId="22409"/>
    <cellStyle name="Normal 67 3 3 7" xfId="32621"/>
    <cellStyle name="Normal 67 3 3 8" xfId="17396"/>
    <cellStyle name="Normal 67 3 4" xfId="2654"/>
    <cellStyle name="Normal 67 3 4 2" xfId="4344"/>
    <cellStyle name="Normal 67 3 4 2 2" xfId="14417"/>
    <cellStyle name="Normal 67 3 4 2 2 2" xfId="44739"/>
    <cellStyle name="Normal 67 3 4 2 2 3" xfId="29515"/>
    <cellStyle name="Normal 67 3 4 2 3" xfId="9397"/>
    <cellStyle name="Normal 67 3 4 2 3 2" xfId="39722"/>
    <cellStyle name="Normal 67 3 4 2 3 3" xfId="24498"/>
    <cellStyle name="Normal 67 3 4 2 4" xfId="34709"/>
    <cellStyle name="Normal 67 3 4 2 5" xfId="19485"/>
    <cellStyle name="Normal 67 3 4 3" xfId="6036"/>
    <cellStyle name="Normal 67 3 4 3 2" xfId="16088"/>
    <cellStyle name="Normal 67 3 4 3 2 2" xfId="46410"/>
    <cellStyle name="Normal 67 3 4 3 2 3" xfId="31186"/>
    <cellStyle name="Normal 67 3 4 3 3" xfId="11068"/>
    <cellStyle name="Normal 67 3 4 3 3 2" xfId="41393"/>
    <cellStyle name="Normal 67 3 4 3 3 3" xfId="26169"/>
    <cellStyle name="Normal 67 3 4 3 4" xfId="36380"/>
    <cellStyle name="Normal 67 3 4 3 5" xfId="21156"/>
    <cellStyle name="Normal 67 3 4 4" xfId="12746"/>
    <cellStyle name="Normal 67 3 4 4 2" xfId="43068"/>
    <cellStyle name="Normal 67 3 4 4 3" xfId="27844"/>
    <cellStyle name="Normal 67 3 4 5" xfId="7725"/>
    <cellStyle name="Normal 67 3 4 5 2" xfId="38051"/>
    <cellStyle name="Normal 67 3 4 5 3" xfId="22827"/>
    <cellStyle name="Normal 67 3 4 6" xfId="33039"/>
    <cellStyle name="Normal 67 3 4 7" xfId="17814"/>
    <cellStyle name="Normal 67 3 5" xfId="3507"/>
    <cellStyle name="Normal 67 3 5 2" xfId="13581"/>
    <cellStyle name="Normal 67 3 5 2 2" xfId="43903"/>
    <cellStyle name="Normal 67 3 5 2 3" xfId="28679"/>
    <cellStyle name="Normal 67 3 5 3" xfId="8561"/>
    <cellStyle name="Normal 67 3 5 3 2" xfId="38886"/>
    <cellStyle name="Normal 67 3 5 3 3" xfId="23662"/>
    <cellStyle name="Normal 67 3 5 4" xfId="33873"/>
    <cellStyle name="Normal 67 3 5 5" xfId="18649"/>
    <cellStyle name="Normal 67 3 6" xfId="5200"/>
    <cellStyle name="Normal 67 3 6 2" xfId="15252"/>
    <cellStyle name="Normal 67 3 6 2 2" xfId="45574"/>
    <cellStyle name="Normal 67 3 6 2 3" xfId="30350"/>
    <cellStyle name="Normal 67 3 6 3" xfId="10232"/>
    <cellStyle name="Normal 67 3 6 3 2" xfId="40557"/>
    <cellStyle name="Normal 67 3 6 3 3" xfId="25333"/>
    <cellStyle name="Normal 67 3 6 4" xfId="35544"/>
    <cellStyle name="Normal 67 3 6 5" xfId="20320"/>
    <cellStyle name="Normal 67 3 7" xfId="11910"/>
    <cellStyle name="Normal 67 3 7 2" xfId="42232"/>
    <cellStyle name="Normal 67 3 7 3" xfId="27008"/>
    <cellStyle name="Normal 67 3 8" xfId="6889"/>
    <cellStyle name="Normal 67 3 8 2" xfId="37215"/>
    <cellStyle name="Normal 67 3 8 3" xfId="21991"/>
    <cellStyle name="Normal 67 3 9" xfId="32204"/>
    <cellStyle name="Normal 67 4" xfId="1914"/>
    <cellStyle name="Normal 67 4 2" xfId="2337"/>
    <cellStyle name="Normal 67 4 2 2" xfId="3176"/>
    <cellStyle name="Normal 67 4 2 2 2" xfId="4866"/>
    <cellStyle name="Normal 67 4 2 2 2 2" xfId="14939"/>
    <cellStyle name="Normal 67 4 2 2 2 2 2" xfId="45261"/>
    <cellStyle name="Normal 67 4 2 2 2 2 3" xfId="30037"/>
    <cellStyle name="Normal 67 4 2 2 2 3" xfId="9919"/>
    <cellStyle name="Normal 67 4 2 2 2 3 2" xfId="40244"/>
    <cellStyle name="Normal 67 4 2 2 2 3 3" xfId="25020"/>
    <cellStyle name="Normal 67 4 2 2 2 4" xfId="35231"/>
    <cellStyle name="Normal 67 4 2 2 2 5" xfId="20007"/>
    <cellStyle name="Normal 67 4 2 2 3" xfId="6558"/>
    <cellStyle name="Normal 67 4 2 2 3 2" xfId="16610"/>
    <cellStyle name="Normal 67 4 2 2 3 2 2" xfId="46932"/>
    <cellStyle name="Normal 67 4 2 2 3 2 3" xfId="31708"/>
    <cellStyle name="Normal 67 4 2 2 3 3" xfId="11590"/>
    <cellStyle name="Normal 67 4 2 2 3 3 2" xfId="41915"/>
    <cellStyle name="Normal 67 4 2 2 3 3 3" xfId="26691"/>
    <cellStyle name="Normal 67 4 2 2 3 4" xfId="36902"/>
    <cellStyle name="Normal 67 4 2 2 3 5" xfId="21678"/>
    <cellStyle name="Normal 67 4 2 2 4" xfId="13268"/>
    <cellStyle name="Normal 67 4 2 2 4 2" xfId="43590"/>
    <cellStyle name="Normal 67 4 2 2 4 3" xfId="28366"/>
    <cellStyle name="Normal 67 4 2 2 5" xfId="8247"/>
    <cellStyle name="Normal 67 4 2 2 5 2" xfId="38573"/>
    <cellStyle name="Normal 67 4 2 2 5 3" xfId="23349"/>
    <cellStyle name="Normal 67 4 2 2 6" xfId="33561"/>
    <cellStyle name="Normal 67 4 2 2 7" xfId="18336"/>
    <cellStyle name="Normal 67 4 2 3" xfId="4029"/>
    <cellStyle name="Normal 67 4 2 3 2" xfId="14103"/>
    <cellStyle name="Normal 67 4 2 3 2 2" xfId="44425"/>
    <cellStyle name="Normal 67 4 2 3 2 3" xfId="29201"/>
    <cellStyle name="Normal 67 4 2 3 3" xfId="9083"/>
    <cellStyle name="Normal 67 4 2 3 3 2" xfId="39408"/>
    <cellStyle name="Normal 67 4 2 3 3 3" xfId="24184"/>
    <cellStyle name="Normal 67 4 2 3 4" xfId="34395"/>
    <cellStyle name="Normal 67 4 2 3 5" xfId="19171"/>
    <cellStyle name="Normal 67 4 2 4" xfId="5722"/>
    <cellStyle name="Normal 67 4 2 4 2" xfId="15774"/>
    <cellStyle name="Normal 67 4 2 4 2 2" xfId="46096"/>
    <cellStyle name="Normal 67 4 2 4 2 3" xfId="30872"/>
    <cellStyle name="Normal 67 4 2 4 3" xfId="10754"/>
    <cellStyle name="Normal 67 4 2 4 3 2" xfId="41079"/>
    <cellStyle name="Normal 67 4 2 4 3 3" xfId="25855"/>
    <cellStyle name="Normal 67 4 2 4 4" xfId="36066"/>
    <cellStyle name="Normal 67 4 2 4 5" xfId="20842"/>
    <cellStyle name="Normal 67 4 2 5" xfId="12432"/>
    <cellStyle name="Normal 67 4 2 5 2" xfId="42754"/>
    <cellStyle name="Normal 67 4 2 5 3" xfId="27530"/>
    <cellStyle name="Normal 67 4 2 6" xfId="7411"/>
    <cellStyle name="Normal 67 4 2 6 2" xfId="37737"/>
    <cellStyle name="Normal 67 4 2 6 3" xfId="22513"/>
    <cellStyle name="Normal 67 4 2 7" xfId="32725"/>
    <cellStyle name="Normal 67 4 2 8" xfId="17500"/>
    <cellStyle name="Normal 67 4 3" xfId="2758"/>
    <cellStyle name="Normal 67 4 3 2" xfId="4448"/>
    <cellStyle name="Normal 67 4 3 2 2" xfId="14521"/>
    <cellStyle name="Normal 67 4 3 2 2 2" xfId="44843"/>
    <cellStyle name="Normal 67 4 3 2 2 3" xfId="29619"/>
    <cellStyle name="Normal 67 4 3 2 3" xfId="9501"/>
    <cellStyle name="Normal 67 4 3 2 3 2" xfId="39826"/>
    <cellStyle name="Normal 67 4 3 2 3 3" xfId="24602"/>
    <cellStyle name="Normal 67 4 3 2 4" xfId="34813"/>
    <cellStyle name="Normal 67 4 3 2 5" xfId="19589"/>
    <cellStyle name="Normal 67 4 3 3" xfId="6140"/>
    <cellStyle name="Normal 67 4 3 3 2" xfId="16192"/>
    <cellStyle name="Normal 67 4 3 3 2 2" xfId="46514"/>
    <cellStyle name="Normal 67 4 3 3 2 3" xfId="31290"/>
    <cellStyle name="Normal 67 4 3 3 3" xfId="11172"/>
    <cellStyle name="Normal 67 4 3 3 3 2" xfId="41497"/>
    <cellStyle name="Normal 67 4 3 3 3 3" xfId="26273"/>
    <cellStyle name="Normal 67 4 3 3 4" xfId="36484"/>
    <cellStyle name="Normal 67 4 3 3 5" xfId="21260"/>
    <cellStyle name="Normal 67 4 3 4" xfId="12850"/>
    <cellStyle name="Normal 67 4 3 4 2" xfId="43172"/>
    <cellStyle name="Normal 67 4 3 4 3" xfId="27948"/>
    <cellStyle name="Normal 67 4 3 5" xfId="7829"/>
    <cellStyle name="Normal 67 4 3 5 2" xfId="38155"/>
    <cellStyle name="Normal 67 4 3 5 3" xfId="22931"/>
    <cellStyle name="Normal 67 4 3 6" xfId="33143"/>
    <cellStyle name="Normal 67 4 3 7" xfId="17918"/>
    <cellStyle name="Normal 67 4 4" xfId="3611"/>
    <cellStyle name="Normal 67 4 4 2" xfId="13685"/>
    <cellStyle name="Normal 67 4 4 2 2" xfId="44007"/>
    <cellStyle name="Normal 67 4 4 2 3" xfId="28783"/>
    <cellStyle name="Normal 67 4 4 3" xfId="8665"/>
    <cellStyle name="Normal 67 4 4 3 2" xfId="38990"/>
    <cellStyle name="Normal 67 4 4 3 3" xfId="23766"/>
    <cellStyle name="Normal 67 4 4 4" xfId="33977"/>
    <cellStyle name="Normal 67 4 4 5" xfId="18753"/>
    <cellStyle name="Normal 67 4 5" xfId="5304"/>
    <cellStyle name="Normal 67 4 5 2" xfId="15356"/>
    <cellStyle name="Normal 67 4 5 2 2" xfId="45678"/>
    <cellStyle name="Normal 67 4 5 2 3" xfId="30454"/>
    <cellStyle name="Normal 67 4 5 3" xfId="10336"/>
    <cellStyle name="Normal 67 4 5 3 2" xfId="40661"/>
    <cellStyle name="Normal 67 4 5 3 3" xfId="25437"/>
    <cellStyle name="Normal 67 4 5 4" xfId="35648"/>
    <cellStyle name="Normal 67 4 5 5" xfId="20424"/>
    <cellStyle name="Normal 67 4 6" xfId="12014"/>
    <cellStyle name="Normal 67 4 6 2" xfId="42336"/>
    <cellStyle name="Normal 67 4 6 3" xfId="27112"/>
    <cellStyle name="Normal 67 4 7" xfId="6993"/>
    <cellStyle name="Normal 67 4 7 2" xfId="37319"/>
    <cellStyle name="Normal 67 4 7 3" xfId="22095"/>
    <cellStyle name="Normal 67 4 8" xfId="32307"/>
    <cellStyle name="Normal 67 4 9" xfId="17082"/>
    <cellStyle name="Normal 67 5" xfId="2127"/>
    <cellStyle name="Normal 67 5 2" xfId="2968"/>
    <cellStyle name="Normal 67 5 2 2" xfId="4658"/>
    <cellStyle name="Normal 67 5 2 2 2" xfId="14731"/>
    <cellStyle name="Normal 67 5 2 2 2 2" xfId="45053"/>
    <cellStyle name="Normal 67 5 2 2 2 3" xfId="29829"/>
    <cellStyle name="Normal 67 5 2 2 3" xfId="9711"/>
    <cellStyle name="Normal 67 5 2 2 3 2" xfId="40036"/>
    <cellStyle name="Normal 67 5 2 2 3 3" xfId="24812"/>
    <cellStyle name="Normal 67 5 2 2 4" xfId="35023"/>
    <cellStyle name="Normal 67 5 2 2 5" xfId="19799"/>
    <cellStyle name="Normal 67 5 2 3" xfId="6350"/>
    <cellStyle name="Normal 67 5 2 3 2" xfId="16402"/>
    <cellStyle name="Normal 67 5 2 3 2 2" xfId="46724"/>
    <cellStyle name="Normal 67 5 2 3 2 3" xfId="31500"/>
    <cellStyle name="Normal 67 5 2 3 3" xfId="11382"/>
    <cellStyle name="Normal 67 5 2 3 3 2" xfId="41707"/>
    <cellStyle name="Normal 67 5 2 3 3 3" xfId="26483"/>
    <cellStyle name="Normal 67 5 2 3 4" xfId="36694"/>
    <cellStyle name="Normal 67 5 2 3 5" xfId="21470"/>
    <cellStyle name="Normal 67 5 2 4" xfId="13060"/>
    <cellStyle name="Normal 67 5 2 4 2" xfId="43382"/>
    <cellStyle name="Normal 67 5 2 4 3" xfId="28158"/>
    <cellStyle name="Normal 67 5 2 5" xfId="8039"/>
    <cellStyle name="Normal 67 5 2 5 2" xfId="38365"/>
    <cellStyle name="Normal 67 5 2 5 3" xfId="23141"/>
    <cellStyle name="Normal 67 5 2 6" xfId="33353"/>
    <cellStyle name="Normal 67 5 2 7" xfId="18128"/>
    <cellStyle name="Normal 67 5 3" xfId="3821"/>
    <cellStyle name="Normal 67 5 3 2" xfId="13895"/>
    <cellStyle name="Normal 67 5 3 2 2" xfId="44217"/>
    <cellStyle name="Normal 67 5 3 2 3" xfId="28993"/>
    <cellStyle name="Normal 67 5 3 3" xfId="8875"/>
    <cellStyle name="Normal 67 5 3 3 2" xfId="39200"/>
    <cellStyle name="Normal 67 5 3 3 3" xfId="23976"/>
    <cellStyle name="Normal 67 5 3 4" xfId="34187"/>
    <cellStyle name="Normal 67 5 3 5" xfId="18963"/>
    <cellStyle name="Normal 67 5 4" xfId="5514"/>
    <cellStyle name="Normal 67 5 4 2" xfId="15566"/>
    <cellStyle name="Normal 67 5 4 2 2" xfId="45888"/>
    <cellStyle name="Normal 67 5 4 2 3" xfId="30664"/>
    <cellStyle name="Normal 67 5 4 3" xfId="10546"/>
    <cellStyle name="Normal 67 5 4 3 2" xfId="40871"/>
    <cellStyle name="Normal 67 5 4 3 3" xfId="25647"/>
    <cellStyle name="Normal 67 5 4 4" xfId="35858"/>
    <cellStyle name="Normal 67 5 4 5" xfId="20634"/>
    <cellStyle name="Normal 67 5 5" xfId="12224"/>
    <cellStyle name="Normal 67 5 5 2" xfId="42546"/>
    <cellStyle name="Normal 67 5 5 3" xfId="27322"/>
    <cellStyle name="Normal 67 5 6" xfId="7203"/>
    <cellStyle name="Normal 67 5 6 2" xfId="37529"/>
    <cellStyle name="Normal 67 5 6 3" xfId="22305"/>
    <cellStyle name="Normal 67 5 7" xfId="32517"/>
    <cellStyle name="Normal 67 5 8" xfId="17292"/>
    <cellStyle name="Normal 67 6" xfId="2548"/>
    <cellStyle name="Normal 67 6 2" xfId="4240"/>
    <cellStyle name="Normal 67 6 2 2" xfId="14313"/>
    <cellStyle name="Normal 67 6 2 2 2" xfId="44635"/>
    <cellStyle name="Normal 67 6 2 2 3" xfId="29411"/>
    <cellStyle name="Normal 67 6 2 3" xfId="9293"/>
    <cellStyle name="Normal 67 6 2 3 2" xfId="39618"/>
    <cellStyle name="Normal 67 6 2 3 3" xfId="24394"/>
    <cellStyle name="Normal 67 6 2 4" xfId="34605"/>
    <cellStyle name="Normal 67 6 2 5" xfId="19381"/>
    <cellStyle name="Normal 67 6 3" xfId="5932"/>
    <cellStyle name="Normal 67 6 3 2" xfId="15984"/>
    <cellStyle name="Normal 67 6 3 2 2" xfId="46306"/>
    <cellStyle name="Normal 67 6 3 2 3" xfId="31082"/>
    <cellStyle name="Normal 67 6 3 3" xfId="10964"/>
    <cellStyle name="Normal 67 6 3 3 2" xfId="41289"/>
    <cellStyle name="Normal 67 6 3 3 3" xfId="26065"/>
    <cellStyle name="Normal 67 6 3 4" xfId="36276"/>
    <cellStyle name="Normal 67 6 3 5" xfId="21052"/>
    <cellStyle name="Normal 67 6 4" xfId="12642"/>
    <cellStyle name="Normal 67 6 4 2" xfId="42964"/>
    <cellStyle name="Normal 67 6 4 3" xfId="27740"/>
    <cellStyle name="Normal 67 6 5" xfId="7621"/>
    <cellStyle name="Normal 67 6 5 2" xfId="37947"/>
    <cellStyle name="Normal 67 6 5 3" xfId="22723"/>
    <cellStyle name="Normal 67 6 6" xfId="32935"/>
    <cellStyle name="Normal 67 6 7" xfId="17710"/>
    <cellStyle name="Normal 67 7" xfId="3400"/>
    <cellStyle name="Normal 67 7 2" xfId="13477"/>
    <cellStyle name="Normal 67 7 2 2" xfId="43799"/>
    <cellStyle name="Normal 67 7 2 3" xfId="28575"/>
    <cellStyle name="Normal 67 7 3" xfId="8457"/>
    <cellStyle name="Normal 67 7 3 2" xfId="38782"/>
    <cellStyle name="Normal 67 7 3 3" xfId="23558"/>
    <cellStyle name="Normal 67 7 4" xfId="33769"/>
    <cellStyle name="Normal 67 7 5" xfId="18545"/>
    <cellStyle name="Normal 67 8" xfId="5094"/>
    <cellStyle name="Normal 67 8 2" xfId="15148"/>
    <cellStyle name="Normal 67 8 2 2" xfId="45470"/>
    <cellStyle name="Normal 67 8 2 3" xfId="30246"/>
    <cellStyle name="Normal 67 8 3" xfId="10128"/>
    <cellStyle name="Normal 67 8 3 2" xfId="40453"/>
    <cellStyle name="Normal 67 8 3 3" xfId="25229"/>
    <cellStyle name="Normal 67 8 4" xfId="35440"/>
    <cellStyle name="Normal 67 8 5" xfId="20216"/>
    <cellStyle name="Normal 67 9" xfId="11804"/>
    <cellStyle name="Normal 67 9 2" xfId="42128"/>
    <cellStyle name="Normal 67 9 3" xfId="26904"/>
    <cellStyle name="Normal 68" xfId="1479"/>
    <cellStyle name="Normal 69" xfId="1480"/>
    <cellStyle name="Normal 7" xfId="130"/>
    <cellStyle name="Normal 7 10" xfId="32017"/>
    <cellStyle name="Normal 7 11" xfId="973"/>
    <cellStyle name="Normal 7 12" xfId="412"/>
    <cellStyle name="Normal 7 13" xfId="47423"/>
    <cellStyle name="Normal 7 14" xfId="47428"/>
    <cellStyle name="Normal 7 2" xfId="782"/>
    <cellStyle name="Normal 7 2 2" xfId="1482"/>
    <cellStyle name="Normal 7 3" xfId="663"/>
    <cellStyle name="Normal 7 4" xfId="1483"/>
    <cellStyle name="Normal 7 5" xfId="1484"/>
    <cellStyle name="Normal 7 6" xfId="1485"/>
    <cellStyle name="Normal 7 6 10" xfId="6784"/>
    <cellStyle name="Normal 7 6 10 2" xfId="37112"/>
    <cellStyle name="Normal 7 6 10 3" xfId="21888"/>
    <cellStyle name="Normal 7 6 11" xfId="32103"/>
    <cellStyle name="Normal 7 6 12" xfId="16873"/>
    <cellStyle name="Normal 7 6 13" xfId="47314"/>
    <cellStyle name="Normal 7 6 2" xfId="1748"/>
    <cellStyle name="Normal 7 6 2 10" xfId="32154"/>
    <cellStyle name="Normal 7 6 2 11" xfId="16927"/>
    <cellStyle name="Normal 7 6 2 2" xfId="1856"/>
    <cellStyle name="Normal 7 6 2 2 10" xfId="17031"/>
    <cellStyle name="Normal 7 6 2 2 2" xfId="2073"/>
    <cellStyle name="Normal 7 6 2 2 2 2" xfId="2494"/>
    <cellStyle name="Normal 7 6 2 2 2 2 2" xfId="3333"/>
    <cellStyle name="Normal 7 6 2 2 2 2 2 2" xfId="5023"/>
    <cellStyle name="Normal 7 6 2 2 2 2 2 2 2" xfId="15096"/>
    <cellStyle name="Normal 7 6 2 2 2 2 2 2 2 2" xfId="45418"/>
    <cellStyle name="Normal 7 6 2 2 2 2 2 2 2 3" xfId="30194"/>
    <cellStyle name="Normal 7 6 2 2 2 2 2 2 3" xfId="10076"/>
    <cellStyle name="Normal 7 6 2 2 2 2 2 2 3 2" xfId="40401"/>
    <cellStyle name="Normal 7 6 2 2 2 2 2 2 3 3" xfId="25177"/>
    <cellStyle name="Normal 7 6 2 2 2 2 2 2 4" xfId="35388"/>
    <cellStyle name="Normal 7 6 2 2 2 2 2 2 5" xfId="20164"/>
    <cellStyle name="Normal 7 6 2 2 2 2 2 3" xfId="6715"/>
    <cellStyle name="Normal 7 6 2 2 2 2 2 3 2" xfId="16767"/>
    <cellStyle name="Normal 7 6 2 2 2 2 2 3 2 2" xfId="47089"/>
    <cellStyle name="Normal 7 6 2 2 2 2 2 3 2 3" xfId="31865"/>
    <cellStyle name="Normal 7 6 2 2 2 2 2 3 3" xfId="11747"/>
    <cellStyle name="Normal 7 6 2 2 2 2 2 3 3 2" xfId="42072"/>
    <cellStyle name="Normal 7 6 2 2 2 2 2 3 3 3" xfId="26848"/>
    <cellStyle name="Normal 7 6 2 2 2 2 2 3 4" xfId="37059"/>
    <cellStyle name="Normal 7 6 2 2 2 2 2 3 5" xfId="21835"/>
    <cellStyle name="Normal 7 6 2 2 2 2 2 4" xfId="13425"/>
    <cellStyle name="Normal 7 6 2 2 2 2 2 4 2" xfId="43747"/>
    <cellStyle name="Normal 7 6 2 2 2 2 2 4 3" xfId="28523"/>
    <cellStyle name="Normal 7 6 2 2 2 2 2 5" xfId="8404"/>
    <cellStyle name="Normal 7 6 2 2 2 2 2 5 2" xfId="38730"/>
    <cellStyle name="Normal 7 6 2 2 2 2 2 5 3" xfId="23506"/>
    <cellStyle name="Normal 7 6 2 2 2 2 2 6" xfId="33718"/>
    <cellStyle name="Normal 7 6 2 2 2 2 2 7" xfId="18493"/>
    <cellStyle name="Normal 7 6 2 2 2 2 3" xfId="4186"/>
    <cellStyle name="Normal 7 6 2 2 2 2 3 2" xfId="14260"/>
    <cellStyle name="Normal 7 6 2 2 2 2 3 2 2" xfId="44582"/>
    <cellStyle name="Normal 7 6 2 2 2 2 3 2 3" xfId="29358"/>
    <cellStyle name="Normal 7 6 2 2 2 2 3 3" xfId="9240"/>
    <cellStyle name="Normal 7 6 2 2 2 2 3 3 2" xfId="39565"/>
    <cellStyle name="Normal 7 6 2 2 2 2 3 3 3" xfId="24341"/>
    <cellStyle name="Normal 7 6 2 2 2 2 3 4" xfId="34552"/>
    <cellStyle name="Normal 7 6 2 2 2 2 3 5" xfId="19328"/>
    <cellStyle name="Normal 7 6 2 2 2 2 4" xfId="5879"/>
    <cellStyle name="Normal 7 6 2 2 2 2 4 2" xfId="15931"/>
    <cellStyle name="Normal 7 6 2 2 2 2 4 2 2" xfId="46253"/>
    <cellStyle name="Normal 7 6 2 2 2 2 4 2 3" xfId="31029"/>
    <cellStyle name="Normal 7 6 2 2 2 2 4 3" xfId="10911"/>
    <cellStyle name="Normal 7 6 2 2 2 2 4 3 2" xfId="41236"/>
    <cellStyle name="Normal 7 6 2 2 2 2 4 3 3" xfId="26012"/>
    <cellStyle name="Normal 7 6 2 2 2 2 4 4" xfId="36223"/>
    <cellStyle name="Normal 7 6 2 2 2 2 4 5" xfId="20999"/>
    <cellStyle name="Normal 7 6 2 2 2 2 5" xfId="12589"/>
    <cellStyle name="Normal 7 6 2 2 2 2 5 2" xfId="42911"/>
    <cellStyle name="Normal 7 6 2 2 2 2 5 3" xfId="27687"/>
    <cellStyle name="Normal 7 6 2 2 2 2 6" xfId="7568"/>
    <cellStyle name="Normal 7 6 2 2 2 2 6 2" xfId="37894"/>
    <cellStyle name="Normal 7 6 2 2 2 2 6 3" xfId="22670"/>
    <cellStyle name="Normal 7 6 2 2 2 2 7" xfId="32882"/>
    <cellStyle name="Normal 7 6 2 2 2 2 8" xfId="17657"/>
    <cellStyle name="Normal 7 6 2 2 2 3" xfId="2915"/>
    <cellStyle name="Normal 7 6 2 2 2 3 2" xfId="4605"/>
    <cellStyle name="Normal 7 6 2 2 2 3 2 2" xfId="14678"/>
    <cellStyle name="Normal 7 6 2 2 2 3 2 2 2" xfId="45000"/>
    <cellStyle name="Normal 7 6 2 2 2 3 2 2 3" xfId="29776"/>
    <cellStyle name="Normal 7 6 2 2 2 3 2 3" xfId="9658"/>
    <cellStyle name="Normal 7 6 2 2 2 3 2 3 2" xfId="39983"/>
    <cellStyle name="Normal 7 6 2 2 2 3 2 3 3" xfId="24759"/>
    <cellStyle name="Normal 7 6 2 2 2 3 2 4" xfId="34970"/>
    <cellStyle name="Normal 7 6 2 2 2 3 2 5" xfId="19746"/>
    <cellStyle name="Normal 7 6 2 2 2 3 3" xfId="6297"/>
    <cellStyle name="Normal 7 6 2 2 2 3 3 2" xfId="16349"/>
    <cellStyle name="Normal 7 6 2 2 2 3 3 2 2" xfId="46671"/>
    <cellStyle name="Normal 7 6 2 2 2 3 3 2 3" xfId="31447"/>
    <cellStyle name="Normal 7 6 2 2 2 3 3 3" xfId="11329"/>
    <cellStyle name="Normal 7 6 2 2 2 3 3 3 2" xfId="41654"/>
    <cellStyle name="Normal 7 6 2 2 2 3 3 3 3" xfId="26430"/>
    <cellStyle name="Normal 7 6 2 2 2 3 3 4" xfId="36641"/>
    <cellStyle name="Normal 7 6 2 2 2 3 3 5" xfId="21417"/>
    <cellStyle name="Normal 7 6 2 2 2 3 4" xfId="13007"/>
    <cellStyle name="Normal 7 6 2 2 2 3 4 2" xfId="43329"/>
    <cellStyle name="Normal 7 6 2 2 2 3 4 3" xfId="28105"/>
    <cellStyle name="Normal 7 6 2 2 2 3 5" xfId="7986"/>
    <cellStyle name="Normal 7 6 2 2 2 3 5 2" xfId="38312"/>
    <cellStyle name="Normal 7 6 2 2 2 3 5 3" xfId="23088"/>
    <cellStyle name="Normal 7 6 2 2 2 3 6" xfId="33300"/>
    <cellStyle name="Normal 7 6 2 2 2 3 7" xfId="18075"/>
    <cellStyle name="Normal 7 6 2 2 2 4" xfId="3768"/>
    <cellStyle name="Normal 7 6 2 2 2 4 2" xfId="13842"/>
    <cellStyle name="Normal 7 6 2 2 2 4 2 2" xfId="44164"/>
    <cellStyle name="Normal 7 6 2 2 2 4 2 3" xfId="28940"/>
    <cellStyle name="Normal 7 6 2 2 2 4 3" xfId="8822"/>
    <cellStyle name="Normal 7 6 2 2 2 4 3 2" xfId="39147"/>
    <cellStyle name="Normal 7 6 2 2 2 4 3 3" xfId="23923"/>
    <cellStyle name="Normal 7 6 2 2 2 4 4" xfId="34134"/>
    <cellStyle name="Normal 7 6 2 2 2 4 5" xfId="18910"/>
    <cellStyle name="Normal 7 6 2 2 2 5" xfId="5461"/>
    <cellStyle name="Normal 7 6 2 2 2 5 2" xfId="15513"/>
    <cellStyle name="Normal 7 6 2 2 2 5 2 2" xfId="45835"/>
    <cellStyle name="Normal 7 6 2 2 2 5 2 3" xfId="30611"/>
    <cellStyle name="Normal 7 6 2 2 2 5 3" xfId="10493"/>
    <cellStyle name="Normal 7 6 2 2 2 5 3 2" xfId="40818"/>
    <cellStyle name="Normal 7 6 2 2 2 5 3 3" xfId="25594"/>
    <cellStyle name="Normal 7 6 2 2 2 5 4" xfId="35805"/>
    <cellStyle name="Normal 7 6 2 2 2 5 5" xfId="20581"/>
    <cellStyle name="Normal 7 6 2 2 2 6" xfId="12171"/>
    <cellStyle name="Normal 7 6 2 2 2 6 2" xfId="42493"/>
    <cellStyle name="Normal 7 6 2 2 2 6 3" xfId="27269"/>
    <cellStyle name="Normal 7 6 2 2 2 7" xfId="7150"/>
    <cellStyle name="Normal 7 6 2 2 2 7 2" xfId="37476"/>
    <cellStyle name="Normal 7 6 2 2 2 7 3" xfId="22252"/>
    <cellStyle name="Normal 7 6 2 2 2 8" xfId="32464"/>
    <cellStyle name="Normal 7 6 2 2 2 9" xfId="17239"/>
    <cellStyle name="Normal 7 6 2 2 3" xfId="2286"/>
    <cellStyle name="Normal 7 6 2 2 3 2" xfId="3125"/>
    <cellStyle name="Normal 7 6 2 2 3 2 2" xfId="4815"/>
    <cellStyle name="Normal 7 6 2 2 3 2 2 2" xfId="14888"/>
    <cellStyle name="Normal 7 6 2 2 3 2 2 2 2" xfId="45210"/>
    <cellStyle name="Normal 7 6 2 2 3 2 2 2 3" xfId="29986"/>
    <cellStyle name="Normal 7 6 2 2 3 2 2 3" xfId="9868"/>
    <cellStyle name="Normal 7 6 2 2 3 2 2 3 2" xfId="40193"/>
    <cellStyle name="Normal 7 6 2 2 3 2 2 3 3" xfId="24969"/>
    <cellStyle name="Normal 7 6 2 2 3 2 2 4" xfId="35180"/>
    <cellStyle name="Normal 7 6 2 2 3 2 2 5" xfId="19956"/>
    <cellStyle name="Normal 7 6 2 2 3 2 3" xfId="6507"/>
    <cellStyle name="Normal 7 6 2 2 3 2 3 2" xfId="16559"/>
    <cellStyle name="Normal 7 6 2 2 3 2 3 2 2" xfId="46881"/>
    <cellStyle name="Normal 7 6 2 2 3 2 3 2 3" xfId="31657"/>
    <cellStyle name="Normal 7 6 2 2 3 2 3 3" xfId="11539"/>
    <cellStyle name="Normal 7 6 2 2 3 2 3 3 2" xfId="41864"/>
    <cellStyle name="Normal 7 6 2 2 3 2 3 3 3" xfId="26640"/>
    <cellStyle name="Normal 7 6 2 2 3 2 3 4" xfId="36851"/>
    <cellStyle name="Normal 7 6 2 2 3 2 3 5" xfId="21627"/>
    <cellStyle name="Normal 7 6 2 2 3 2 4" xfId="13217"/>
    <cellStyle name="Normal 7 6 2 2 3 2 4 2" xfId="43539"/>
    <cellStyle name="Normal 7 6 2 2 3 2 4 3" xfId="28315"/>
    <cellStyle name="Normal 7 6 2 2 3 2 5" xfId="8196"/>
    <cellStyle name="Normal 7 6 2 2 3 2 5 2" xfId="38522"/>
    <cellStyle name="Normal 7 6 2 2 3 2 5 3" xfId="23298"/>
    <cellStyle name="Normal 7 6 2 2 3 2 6" xfId="33510"/>
    <cellStyle name="Normal 7 6 2 2 3 2 7" xfId="18285"/>
    <cellStyle name="Normal 7 6 2 2 3 3" xfId="3978"/>
    <cellStyle name="Normal 7 6 2 2 3 3 2" xfId="14052"/>
    <cellStyle name="Normal 7 6 2 2 3 3 2 2" xfId="44374"/>
    <cellStyle name="Normal 7 6 2 2 3 3 2 3" xfId="29150"/>
    <cellStyle name="Normal 7 6 2 2 3 3 3" xfId="9032"/>
    <cellStyle name="Normal 7 6 2 2 3 3 3 2" xfId="39357"/>
    <cellStyle name="Normal 7 6 2 2 3 3 3 3" xfId="24133"/>
    <cellStyle name="Normal 7 6 2 2 3 3 4" xfId="34344"/>
    <cellStyle name="Normal 7 6 2 2 3 3 5" xfId="19120"/>
    <cellStyle name="Normal 7 6 2 2 3 4" xfId="5671"/>
    <cellStyle name="Normal 7 6 2 2 3 4 2" xfId="15723"/>
    <cellStyle name="Normal 7 6 2 2 3 4 2 2" xfId="46045"/>
    <cellStyle name="Normal 7 6 2 2 3 4 2 3" xfId="30821"/>
    <cellStyle name="Normal 7 6 2 2 3 4 3" xfId="10703"/>
    <cellStyle name="Normal 7 6 2 2 3 4 3 2" xfId="41028"/>
    <cellStyle name="Normal 7 6 2 2 3 4 3 3" xfId="25804"/>
    <cellStyle name="Normal 7 6 2 2 3 4 4" xfId="36015"/>
    <cellStyle name="Normal 7 6 2 2 3 4 5" xfId="20791"/>
    <cellStyle name="Normal 7 6 2 2 3 5" xfId="12381"/>
    <cellStyle name="Normal 7 6 2 2 3 5 2" xfId="42703"/>
    <cellStyle name="Normal 7 6 2 2 3 5 3" xfId="27479"/>
    <cellStyle name="Normal 7 6 2 2 3 6" xfId="7360"/>
    <cellStyle name="Normal 7 6 2 2 3 6 2" xfId="37686"/>
    <cellStyle name="Normal 7 6 2 2 3 6 3" xfId="22462"/>
    <cellStyle name="Normal 7 6 2 2 3 7" xfId="32674"/>
    <cellStyle name="Normal 7 6 2 2 3 8" xfId="17449"/>
    <cellStyle name="Normal 7 6 2 2 4" xfId="2707"/>
    <cellStyle name="Normal 7 6 2 2 4 2" xfId="4397"/>
    <cellStyle name="Normal 7 6 2 2 4 2 2" xfId="14470"/>
    <cellStyle name="Normal 7 6 2 2 4 2 2 2" xfId="44792"/>
    <cellStyle name="Normal 7 6 2 2 4 2 2 3" xfId="29568"/>
    <cellStyle name="Normal 7 6 2 2 4 2 3" xfId="9450"/>
    <cellStyle name="Normal 7 6 2 2 4 2 3 2" xfId="39775"/>
    <cellStyle name="Normal 7 6 2 2 4 2 3 3" xfId="24551"/>
    <cellStyle name="Normal 7 6 2 2 4 2 4" xfId="34762"/>
    <cellStyle name="Normal 7 6 2 2 4 2 5" xfId="19538"/>
    <cellStyle name="Normal 7 6 2 2 4 3" xfId="6089"/>
    <cellStyle name="Normal 7 6 2 2 4 3 2" xfId="16141"/>
    <cellStyle name="Normal 7 6 2 2 4 3 2 2" xfId="46463"/>
    <cellStyle name="Normal 7 6 2 2 4 3 2 3" xfId="31239"/>
    <cellStyle name="Normal 7 6 2 2 4 3 3" xfId="11121"/>
    <cellStyle name="Normal 7 6 2 2 4 3 3 2" xfId="41446"/>
    <cellStyle name="Normal 7 6 2 2 4 3 3 3" xfId="26222"/>
    <cellStyle name="Normal 7 6 2 2 4 3 4" xfId="36433"/>
    <cellStyle name="Normal 7 6 2 2 4 3 5" xfId="21209"/>
    <cellStyle name="Normal 7 6 2 2 4 4" xfId="12799"/>
    <cellStyle name="Normal 7 6 2 2 4 4 2" xfId="43121"/>
    <cellStyle name="Normal 7 6 2 2 4 4 3" xfId="27897"/>
    <cellStyle name="Normal 7 6 2 2 4 5" xfId="7778"/>
    <cellStyle name="Normal 7 6 2 2 4 5 2" xfId="38104"/>
    <cellStyle name="Normal 7 6 2 2 4 5 3" xfId="22880"/>
    <cellStyle name="Normal 7 6 2 2 4 6" xfId="33092"/>
    <cellStyle name="Normal 7 6 2 2 4 7" xfId="17867"/>
    <cellStyle name="Normal 7 6 2 2 5" xfId="3560"/>
    <cellStyle name="Normal 7 6 2 2 5 2" xfId="13634"/>
    <cellStyle name="Normal 7 6 2 2 5 2 2" xfId="43956"/>
    <cellStyle name="Normal 7 6 2 2 5 2 3" xfId="28732"/>
    <cellStyle name="Normal 7 6 2 2 5 3" xfId="8614"/>
    <cellStyle name="Normal 7 6 2 2 5 3 2" xfId="38939"/>
    <cellStyle name="Normal 7 6 2 2 5 3 3" xfId="23715"/>
    <cellStyle name="Normal 7 6 2 2 5 4" xfId="33926"/>
    <cellStyle name="Normal 7 6 2 2 5 5" xfId="18702"/>
    <cellStyle name="Normal 7 6 2 2 6" xfId="5253"/>
    <cellStyle name="Normal 7 6 2 2 6 2" xfId="15305"/>
    <cellStyle name="Normal 7 6 2 2 6 2 2" xfId="45627"/>
    <cellStyle name="Normal 7 6 2 2 6 2 3" xfId="30403"/>
    <cellStyle name="Normal 7 6 2 2 6 3" xfId="10285"/>
    <cellStyle name="Normal 7 6 2 2 6 3 2" xfId="40610"/>
    <cellStyle name="Normal 7 6 2 2 6 3 3" xfId="25386"/>
    <cellStyle name="Normal 7 6 2 2 6 4" xfId="35597"/>
    <cellStyle name="Normal 7 6 2 2 6 5" xfId="20373"/>
    <cellStyle name="Normal 7 6 2 2 7" xfId="11963"/>
    <cellStyle name="Normal 7 6 2 2 7 2" xfId="42285"/>
    <cellStyle name="Normal 7 6 2 2 7 3" xfId="27061"/>
    <cellStyle name="Normal 7 6 2 2 8" xfId="6942"/>
    <cellStyle name="Normal 7 6 2 2 8 2" xfId="37268"/>
    <cellStyle name="Normal 7 6 2 2 8 3" xfId="22044"/>
    <cellStyle name="Normal 7 6 2 2 9" xfId="32256"/>
    <cellStyle name="Normal 7 6 2 3" xfId="1969"/>
    <cellStyle name="Normal 7 6 2 3 2" xfId="2390"/>
    <cellStyle name="Normal 7 6 2 3 2 2" xfId="3229"/>
    <cellStyle name="Normal 7 6 2 3 2 2 2" xfId="4919"/>
    <cellStyle name="Normal 7 6 2 3 2 2 2 2" xfId="14992"/>
    <cellStyle name="Normal 7 6 2 3 2 2 2 2 2" xfId="45314"/>
    <cellStyle name="Normal 7 6 2 3 2 2 2 2 3" xfId="30090"/>
    <cellStyle name="Normal 7 6 2 3 2 2 2 3" xfId="9972"/>
    <cellStyle name="Normal 7 6 2 3 2 2 2 3 2" xfId="40297"/>
    <cellStyle name="Normal 7 6 2 3 2 2 2 3 3" xfId="25073"/>
    <cellStyle name="Normal 7 6 2 3 2 2 2 4" xfId="35284"/>
    <cellStyle name="Normal 7 6 2 3 2 2 2 5" xfId="20060"/>
    <cellStyle name="Normal 7 6 2 3 2 2 3" xfId="6611"/>
    <cellStyle name="Normal 7 6 2 3 2 2 3 2" xfId="16663"/>
    <cellStyle name="Normal 7 6 2 3 2 2 3 2 2" xfId="46985"/>
    <cellStyle name="Normal 7 6 2 3 2 2 3 2 3" xfId="31761"/>
    <cellStyle name="Normal 7 6 2 3 2 2 3 3" xfId="11643"/>
    <cellStyle name="Normal 7 6 2 3 2 2 3 3 2" xfId="41968"/>
    <cellStyle name="Normal 7 6 2 3 2 2 3 3 3" xfId="26744"/>
    <cellStyle name="Normal 7 6 2 3 2 2 3 4" xfId="36955"/>
    <cellStyle name="Normal 7 6 2 3 2 2 3 5" xfId="21731"/>
    <cellStyle name="Normal 7 6 2 3 2 2 4" xfId="13321"/>
    <cellStyle name="Normal 7 6 2 3 2 2 4 2" xfId="43643"/>
    <cellStyle name="Normal 7 6 2 3 2 2 4 3" xfId="28419"/>
    <cellStyle name="Normal 7 6 2 3 2 2 5" xfId="8300"/>
    <cellStyle name="Normal 7 6 2 3 2 2 5 2" xfId="38626"/>
    <cellStyle name="Normal 7 6 2 3 2 2 5 3" xfId="23402"/>
    <cellStyle name="Normal 7 6 2 3 2 2 6" xfId="33614"/>
    <cellStyle name="Normal 7 6 2 3 2 2 7" xfId="18389"/>
    <cellStyle name="Normal 7 6 2 3 2 3" xfId="4082"/>
    <cellStyle name="Normal 7 6 2 3 2 3 2" xfId="14156"/>
    <cellStyle name="Normal 7 6 2 3 2 3 2 2" xfId="44478"/>
    <cellStyle name="Normal 7 6 2 3 2 3 2 3" xfId="29254"/>
    <cellStyle name="Normal 7 6 2 3 2 3 3" xfId="9136"/>
    <cellStyle name="Normal 7 6 2 3 2 3 3 2" xfId="39461"/>
    <cellStyle name="Normal 7 6 2 3 2 3 3 3" xfId="24237"/>
    <cellStyle name="Normal 7 6 2 3 2 3 4" xfId="34448"/>
    <cellStyle name="Normal 7 6 2 3 2 3 5" xfId="19224"/>
    <cellStyle name="Normal 7 6 2 3 2 4" xfId="5775"/>
    <cellStyle name="Normal 7 6 2 3 2 4 2" xfId="15827"/>
    <cellStyle name="Normal 7 6 2 3 2 4 2 2" xfId="46149"/>
    <cellStyle name="Normal 7 6 2 3 2 4 2 3" xfId="30925"/>
    <cellStyle name="Normal 7 6 2 3 2 4 3" xfId="10807"/>
    <cellStyle name="Normal 7 6 2 3 2 4 3 2" xfId="41132"/>
    <cellStyle name="Normal 7 6 2 3 2 4 3 3" xfId="25908"/>
    <cellStyle name="Normal 7 6 2 3 2 4 4" xfId="36119"/>
    <cellStyle name="Normal 7 6 2 3 2 4 5" xfId="20895"/>
    <cellStyle name="Normal 7 6 2 3 2 5" xfId="12485"/>
    <cellStyle name="Normal 7 6 2 3 2 5 2" xfId="42807"/>
    <cellStyle name="Normal 7 6 2 3 2 5 3" xfId="27583"/>
    <cellStyle name="Normal 7 6 2 3 2 6" xfId="7464"/>
    <cellStyle name="Normal 7 6 2 3 2 6 2" xfId="37790"/>
    <cellStyle name="Normal 7 6 2 3 2 6 3" xfId="22566"/>
    <cellStyle name="Normal 7 6 2 3 2 7" xfId="32778"/>
    <cellStyle name="Normal 7 6 2 3 2 8" xfId="17553"/>
    <cellStyle name="Normal 7 6 2 3 3" xfId="2811"/>
    <cellStyle name="Normal 7 6 2 3 3 2" xfId="4501"/>
    <cellStyle name="Normal 7 6 2 3 3 2 2" xfId="14574"/>
    <cellStyle name="Normal 7 6 2 3 3 2 2 2" xfId="44896"/>
    <cellStyle name="Normal 7 6 2 3 3 2 2 3" xfId="29672"/>
    <cellStyle name="Normal 7 6 2 3 3 2 3" xfId="9554"/>
    <cellStyle name="Normal 7 6 2 3 3 2 3 2" xfId="39879"/>
    <cellStyle name="Normal 7 6 2 3 3 2 3 3" xfId="24655"/>
    <cellStyle name="Normal 7 6 2 3 3 2 4" xfId="34866"/>
    <cellStyle name="Normal 7 6 2 3 3 2 5" xfId="19642"/>
    <cellStyle name="Normal 7 6 2 3 3 3" xfId="6193"/>
    <cellStyle name="Normal 7 6 2 3 3 3 2" xfId="16245"/>
    <cellStyle name="Normal 7 6 2 3 3 3 2 2" xfId="46567"/>
    <cellStyle name="Normal 7 6 2 3 3 3 2 3" xfId="31343"/>
    <cellStyle name="Normal 7 6 2 3 3 3 3" xfId="11225"/>
    <cellStyle name="Normal 7 6 2 3 3 3 3 2" xfId="41550"/>
    <cellStyle name="Normal 7 6 2 3 3 3 3 3" xfId="26326"/>
    <cellStyle name="Normal 7 6 2 3 3 3 4" xfId="36537"/>
    <cellStyle name="Normal 7 6 2 3 3 3 5" xfId="21313"/>
    <cellStyle name="Normal 7 6 2 3 3 4" xfId="12903"/>
    <cellStyle name="Normal 7 6 2 3 3 4 2" xfId="43225"/>
    <cellStyle name="Normal 7 6 2 3 3 4 3" xfId="28001"/>
    <cellStyle name="Normal 7 6 2 3 3 5" xfId="7882"/>
    <cellStyle name="Normal 7 6 2 3 3 5 2" xfId="38208"/>
    <cellStyle name="Normal 7 6 2 3 3 5 3" xfId="22984"/>
    <cellStyle name="Normal 7 6 2 3 3 6" xfId="33196"/>
    <cellStyle name="Normal 7 6 2 3 3 7" xfId="17971"/>
    <cellStyle name="Normal 7 6 2 3 4" xfId="3664"/>
    <cellStyle name="Normal 7 6 2 3 4 2" xfId="13738"/>
    <cellStyle name="Normal 7 6 2 3 4 2 2" xfId="44060"/>
    <cellStyle name="Normal 7 6 2 3 4 2 3" xfId="28836"/>
    <cellStyle name="Normal 7 6 2 3 4 3" xfId="8718"/>
    <cellStyle name="Normal 7 6 2 3 4 3 2" xfId="39043"/>
    <cellStyle name="Normal 7 6 2 3 4 3 3" xfId="23819"/>
    <cellStyle name="Normal 7 6 2 3 4 4" xfId="34030"/>
    <cellStyle name="Normal 7 6 2 3 4 5" xfId="18806"/>
    <cellStyle name="Normal 7 6 2 3 5" xfId="5357"/>
    <cellStyle name="Normal 7 6 2 3 5 2" xfId="15409"/>
    <cellStyle name="Normal 7 6 2 3 5 2 2" xfId="45731"/>
    <cellStyle name="Normal 7 6 2 3 5 2 3" xfId="30507"/>
    <cellStyle name="Normal 7 6 2 3 5 3" xfId="10389"/>
    <cellStyle name="Normal 7 6 2 3 5 3 2" xfId="40714"/>
    <cellStyle name="Normal 7 6 2 3 5 3 3" xfId="25490"/>
    <cellStyle name="Normal 7 6 2 3 5 4" xfId="35701"/>
    <cellStyle name="Normal 7 6 2 3 5 5" xfId="20477"/>
    <cellStyle name="Normal 7 6 2 3 6" xfId="12067"/>
    <cellStyle name="Normal 7 6 2 3 6 2" xfId="42389"/>
    <cellStyle name="Normal 7 6 2 3 6 3" xfId="27165"/>
    <cellStyle name="Normal 7 6 2 3 7" xfId="7046"/>
    <cellStyle name="Normal 7 6 2 3 7 2" xfId="37372"/>
    <cellStyle name="Normal 7 6 2 3 7 3" xfId="22148"/>
    <cellStyle name="Normal 7 6 2 3 8" xfId="32360"/>
    <cellStyle name="Normal 7 6 2 3 9" xfId="17135"/>
    <cellStyle name="Normal 7 6 2 4" xfId="2182"/>
    <cellStyle name="Normal 7 6 2 4 2" xfId="3021"/>
    <cellStyle name="Normal 7 6 2 4 2 2" xfId="4711"/>
    <cellStyle name="Normal 7 6 2 4 2 2 2" xfId="14784"/>
    <cellStyle name="Normal 7 6 2 4 2 2 2 2" xfId="45106"/>
    <cellStyle name="Normal 7 6 2 4 2 2 2 3" xfId="29882"/>
    <cellStyle name="Normal 7 6 2 4 2 2 3" xfId="9764"/>
    <cellStyle name="Normal 7 6 2 4 2 2 3 2" xfId="40089"/>
    <cellStyle name="Normal 7 6 2 4 2 2 3 3" xfId="24865"/>
    <cellStyle name="Normal 7 6 2 4 2 2 4" xfId="35076"/>
    <cellStyle name="Normal 7 6 2 4 2 2 5" xfId="19852"/>
    <cellStyle name="Normal 7 6 2 4 2 3" xfId="6403"/>
    <cellStyle name="Normal 7 6 2 4 2 3 2" xfId="16455"/>
    <cellStyle name="Normal 7 6 2 4 2 3 2 2" xfId="46777"/>
    <cellStyle name="Normal 7 6 2 4 2 3 2 3" xfId="31553"/>
    <cellStyle name="Normal 7 6 2 4 2 3 3" xfId="11435"/>
    <cellStyle name="Normal 7 6 2 4 2 3 3 2" xfId="41760"/>
    <cellStyle name="Normal 7 6 2 4 2 3 3 3" xfId="26536"/>
    <cellStyle name="Normal 7 6 2 4 2 3 4" xfId="36747"/>
    <cellStyle name="Normal 7 6 2 4 2 3 5" xfId="21523"/>
    <cellStyle name="Normal 7 6 2 4 2 4" xfId="13113"/>
    <cellStyle name="Normal 7 6 2 4 2 4 2" xfId="43435"/>
    <cellStyle name="Normal 7 6 2 4 2 4 3" xfId="28211"/>
    <cellStyle name="Normal 7 6 2 4 2 5" xfId="8092"/>
    <cellStyle name="Normal 7 6 2 4 2 5 2" xfId="38418"/>
    <cellStyle name="Normal 7 6 2 4 2 5 3" xfId="23194"/>
    <cellStyle name="Normal 7 6 2 4 2 6" xfId="33406"/>
    <cellStyle name="Normal 7 6 2 4 2 7" xfId="18181"/>
    <cellStyle name="Normal 7 6 2 4 3" xfId="3874"/>
    <cellStyle name="Normal 7 6 2 4 3 2" xfId="13948"/>
    <cellStyle name="Normal 7 6 2 4 3 2 2" xfId="44270"/>
    <cellStyle name="Normal 7 6 2 4 3 2 3" xfId="29046"/>
    <cellStyle name="Normal 7 6 2 4 3 3" xfId="8928"/>
    <cellStyle name="Normal 7 6 2 4 3 3 2" xfId="39253"/>
    <cellStyle name="Normal 7 6 2 4 3 3 3" xfId="24029"/>
    <cellStyle name="Normal 7 6 2 4 3 4" xfId="34240"/>
    <cellStyle name="Normal 7 6 2 4 3 5" xfId="19016"/>
    <cellStyle name="Normal 7 6 2 4 4" xfId="5567"/>
    <cellStyle name="Normal 7 6 2 4 4 2" xfId="15619"/>
    <cellStyle name="Normal 7 6 2 4 4 2 2" xfId="45941"/>
    <cellStyle name="Normal 7 6 2 4 4 2 3" xfId="30717"/>
    <cellStyle name="Normal 7 6 2 4 4 3" xfId="10599"/>
    <cellStyle name="Normal 7 6 2 4 4 3 2" xfId="40924"/>
    <cellStyle name="Normal 7 6 2 4 4 3 3" xfId="25700"/>
    <cellStyle name="Normal 7 6 2 4 4 4" xfId="35911"/>
    <cellStyle name="Normal 7 6 2 4 4 5" xfId="20687"/>
    <cellStyle name="Normal 7 6 2 4 5" xfId="12277"/>
    <cellStyle name="Normal 7 6 2 4 5 2" xfId="42599"/>
    <cellStyle name="Normal 7 6 2 4 5 3" xfId="27375"/>
    <cellStyle name="Normal 7 6 2 4 6" xfId="7256"/>
    <cellStyle name="Normal 7 6 2 4 6 2" xfId="37582"/>
    <cellStyle name="Normal 7 6 2 4 6 3" xfId="22358"/>
    <cellStyle name="Normal 7 6 2 4 7" xfId="32570"/>
    <cellStyle name="Normal 7 6 2 4 8" xfId="17345"/>
    <cellStyle name="Normal 7 6 2 5" xfId="2603"/>
    <cellStyle name="Normal 7 6 2 5 2" xfId="4293"/>
    <cellStyle name="Normal 7 6 2 5 2 2" xfId="14366"/>
    <cellStyle name="Normal 7 6 2 5 2 2 2" xfId="44688"/>
    <cellStyle name="Normal 7 6 2 5 2 2 3" xfId="29464"/>
    <cellStyle name="Normal 7 6 2 5 2 3" xfId="9346"/>
    <cellStyle name="Normal 7 6 2 5 2 3 2" xfId="39671"/>
    <cellStyle name="Normal 7 6 2 5 2 3 3" xfId="24447"/>
    <cellStyle name="Normal 7 6 2 5 2 4" xfId="34658"/>
    <cellStyle name="Normal 7 6 2 5 2 5" xfId="19434"/>
    <cellStyle name="Normal 7 6 2 5 3" xfId="5985"/>
    <cellStyle name="Normal 7 6 2 5 3 2" xfId="16037"/>
    <cellStyle name="Normal 7 6 2 5 3 2 2" xfId="46359"/>
    <cellStyle name="Normal 7 6 2 5 3 2 3" xfId="31135"/>
    <cellStyle name="Normal 7 6 2 5 3 3" xfId="11017"/>
    <cellStyle name="Normal 7 6 2 5 3 3 2" xfId="41342"/>
    <cellStyle name="Normal 7 6 2 5 3 3 3" xfId="26118"/>
    <cellStyle name="Normal 7 6 2 5 3 4" xfId="36329"/>
    <cellStyle name="Normal 7 6 2 5 3 5" xfId="21105"/>
    <cellStyle name="Normal 7 6 2 5 4" xfId="12695"/>
    <cellStyle name="Normal 7 6 2 5 4 2" xfId="43017"/>
    <cellStyle name="Normal 7 6 2 5 4 3" xfId="27793"/>
    <cellStyle name="Normal 7 6 2 5 5" xfId="7674"/>
    <cellStyle name="Normal 7 6 2 5 5 2" xfId="38000"/>
    <cellStyle name="Normal 7 6 2 5 5 3" xfId="22776"/>
    <cellStyle name="Normal 7 6 2 5 6" xfId="32988"/>
    <cellStyle name="Normal 7 6 2 5 7" xfId="17763"/>
    <cellStyle name="Normal 7 6 2 6" xfId="3456"/>
    <cellStyle name="Normal 7 6 2 6 2" xfId="13530"/>
    <cellStyle name="Normal 7 6 2 6 2 2" xfId="43852"/>
    <cellStyle name="Normal 7 6 2 6 2 3" xfId="28628"/>
    <cellStyle name="Normal 7 6 2 6 3" xfId="8510"/>
    <cellStyle name="Normal 7 6 2 6 3 2" xfId="38835"/>
    <cellStyle name="Normal 7 6 2 6 3 3" xfId="23611"/>
    <cellStyle name="Normal 7 6 2 6 4" xfId="33822"/>
    <cellStyle name="Normal 7 6 2 6 5" xfId="18598"/>
    <cellStyle name="Normal 7 6 2 7" xfId="5149"/>
    <cellStyle name="Normal 7 6 2 7 2" xfId="15201"/>
    <cellStyle name="Normal 7 6 2 7 2 2" xfId="45523"/>
    <cellStyle name="Normal 7 6 2 7 2 3" xfId="30299"/>
    <cellStyle name="Normal 7 6 2 7 3" xfId="10181"/>
    <cellStyle name="Normal 7 6 2 7 3 2" xfId="40506"/>
    <cellStyle name="Normal 7 6 2 7 3 3" xfId="25282"/>
    <cellStyle name="Normal 7 6 2 7 4" xfId="35493"/>
    <cellStyle name="Normal 7 6 2 7 5" xfId="20269"/>
    <cellStyle name="Normal 7 6 2 8" xfId="11859"/>
    <cellStyle name="Normal 7 6 2 8 2" xfId="42181"/>
    <cellStyle name="Normal 7 6 2 8 3" xfId="26957"/>
    <cellStyle name="Normal 7 6 2 9" xfId="6838"/>
    <cellStyle name="Normal 7 6 2 9 2" xfId="37164"/>
    <cellStyle name="Normal 7 6 2 9 3" xfId="21940"/>
    <cellStyle name="Normal 7 6 3" xfId="1802"/>
    <cellStyle name="Normal 7 6 3 10" xfId="16979"/>
    <cellStyle name="Normal 7 6 3 2" xfId="2021"/>
    <cellStyle name="Normal 7 6 3 2 2" xfId="2442"/>
    <cellStyle name="Normal 7 6 3 2 2 2" xfId="3281"/>
    <cellStyle name="Normal 7 6 3 2 2 2 2" xfId="4971"/>
    <cellStyle name="Normal 7 6 3 2 2 2 2 2" xfId="15044"/>
    <cellStyle name="Normal 7 6 3 2 2 2 2 2 2" xfId="45366"/>
    <cellStyle name="Normal 7 6 3 2 2 2 2 2 3" xfId="30142"/>
    <cellStyle name="Normal 7 6 3 2 2 2 2 3" xfId="10024"/>
    <cellStyle name="Normal 7 6 3 2 2 2 2 3 2" xfId="40349"/>
    <cellStyle name="Normal 7 6 3 2 2 2 2 3 3" xfId="25125"/>
    <cellStyle name="Normal 7 6 3 2 2 2 2 4" xfId="35336"/>
    <cellStyle name="Normal 7 6 3 2 2 2 2 5" xfId="20112"/>
    <cellStyle name="Normal 7 6 3 2 2 2 3" xfId="6663"/>
    <cellStyle name="Normal 7 6 3 2 2 2 3 2" xfId="16715"/>
    <cellStyle name="Normal 7 6 3 2 2 2 3 2 2" xfId="47037"/>
    <cellStyle name="Normal 7 6 3 2 2 2 3 2 3" xfId="31813"/>
    <cellStyle name="Normal 7 6 3 2 2 2 3 3" xfId="11695"/>
    <cellStyle name="Normal 7 6 3 2 2 2 3 3 2" xfId="42020"/>
    <cellStyle name="Normal 7 6 3 2 2 2 3 3 3" xfId="26796"/>
    <cellStyle name="Normal 7 6 3 2 2 2 3 4" xfId="37007"/>
    <cellStyle name="Normal 7 6 3 2 2 2 3 5" xfId="21783"/>
    <cellStyle name="Normal 7 6 3 2 2 2 4" xfId="13373"/>
    <cellStyle name="Normal 7 6 3 2 2 2 4 2" xfId="43695"/>
    <cellStyle name="Normal 7 6 3 2 2 2 4 3" xfId="28471"/>
    <cellStyle name="Normal 7 6 3 2 2 2 5" xfId="8352"/>
    <cellStyle name="Normal 7 6 3 2 2 2 5 2" xfId="38678"/>
    <cellStyle name="Normal 7 6 3 2 2 2 5 3" xfId="23454"/>
    <cellStyle name="Normal 7 6 3 2 2 2 6" xfId="33666"/>
    <cellStyle name="Normal 7 6 3 2 2 2 7" xfId="18441"/>
    <cellStyle name="Normal 7 6 3 2 2 3" xfId="4134"/>
    <cellStyle name="Normal 7 6 3 2 2 3 2" xfId="14208"/>
    <cellStyle name="Normal 7 6 3 2 2 3 2 2" xfId="44530"/>
    <cellStyle name="Normal 7 6 3 2 2 3 2 3" xfId="29306"/>
    <cellStyle name="Normal 7 6 3 2 2 3 3" xfId="9188"/>
    <cellStyle name="Normal 7 6 3 2 2 3 3 2" xfId="39513"/>
    <cellStyle name="Normal 7 6 3 2 2 3 3 3" xfId="24289"/>
    <cellStyle name="Normal 7 6 3 2 2 3 4" xfId="34500"/>
    <cellStyle name="Normal 7 6 3 2 2 3 5" xfId="19276"/>
    <cellStyle name="Normal 7 6 3 2 2 4" xfId="5827"/>
    <cellStyle name="Normal 7 6 3 2 2 4 2" xfId="15879"/>
    <cellStyle name="Normal 7 6 3 2 2 4 2 2" xfId="46201"/>
    <cellStyle name="Normal 7 6 3 2 2 4 2 3" xfId="30977"/>
    <cellStyle name="Normal 7 6 3 2 2 4 3" xfId="10859"/>
    <cellStyle name="Normal 7 6 3 2 2 4 3 2" xfId="41184"/>
    <cellStyle name="Normal 7 6 3 2 2 4 3 3" xfId="25960"/>
    <cellStyle name="Normal 7 6 3 2 2 4 4" xfId="36171"/>
    <cellStyle name="Normal 7 6 3 2 2 4 5" xfId="20947"/>
    <cellStyle name="Normal 7 6 3 2 2 5" xfId="12537"/>
    <cellStyle name="Normal 7 6 3 2 2 5 2" xfId="42859"/>
    <cellStyle name="Normal 7 6 3 2 2 5 3" xfId="27635"/>
    <cellStyle name="Normal 7 6 3 2 2 6" xfId="7516"/>
    <cellStyle name="Normal 7 6 3 2 2 6 2" xfId="37842"/>
    <cellStyle name="Normal 7 6 3 2 2 6 3" xfId="22618"/>
    <cellStyle name="Normal 7 6 3 2 2 7" xfId="32830"/>
    <cellStyle name="Normal 7 6 3 2 2 8" xfId="17605"/>
    <cellStyle name="Normal 7 6 3 2 3" xfId="2863"/>
    <cellStyle name="Normal 7 6 3 2 3 2" xfId="4553"/>
    <cellStyle name="Normal 7 6 3 2 3 2 2" xfId="14626"/>
    <cellStyle name="Normal 7 6 3 2 3 2 2 2" xfId="44948"/>
    <cellStyle name="Normal 7 6 3 2 3 2 2 3" xfId="29724"/>
    <cellStyle name="Normal 7 6 3 2 3 2 3" xfId="9606"/>
    <cellStyle name="Normal 7 6 3 2 3 2 3 2" xfId="39931"/>
    <cellStyle name="Normal 7 6 3 2 3 2 3 3" xfId="24707"/>
    <cellStyle name="Normal 7 6 3 2 3 2 4" xfId="34918"/>
    <cellStyle name="Normal 7 6 3 2 3 2 5" xfId="19694"/>
    <cellStyle name="Normal 7 6 3 2 3 3" xfId="6245"/>
    <cellStyle name="Normal 7 6 3 2 3 3 2" xfId="16297"/>
    <cellStyle name="Normal 7 6 3 2 3 3 2 2" xfId="46619"/>
    <cellStyle name="Normal 7 6 3 2 3 3 2 3" xfId="31395"/>
    <cellStyle name="Normal 7 6 3 2 3 3 3" xfId="11277"/>
    <cellStyle name="Normal 7 6 3 2 3 3 3 2" xfId="41602"/>
    <cellStyle name="Normal 7 6 3 2 3 3 3 3" xfId="26378"/>
    <cellStyle name="Normal 7 6 3 2 3 3 4" xfId="36589"/>
    <cellStyle name="Normal 7 6 3 2 3 3 5" xfId="21365"/>
    <cellStyle name="Normal 7 6 3 2 3 4" xfId="12955"/>
    <cellStyle name="Normal 7 6 3 2 3 4 2" xfId="43277"/>
    <cellStyle name="Normal 7 6 3 2 3 4 3" xfId="28053"/>
    <cellStyle name="Normal 7 6 3 2 3 5" xfId="7934"/>
    <cellStyle name="Normal 7 6 3 2 3 5 2" xfId="38260"/>
    <cellStyle name="Normal 7 6 3 2 3 5 3" xfId="23036"/>
    <cellStyle name="Normal 7 6 3 2 3 6" xfId="33248"/>
    <cellStyle name="Normal 7 6 3 2 3 7" xfId="18023"/>
    <cellStyle name="Normal 7 6 3 2 4" xfId="3716"/>
    <cellStyle name="Normal 7 6 3 2 4 2" xfId="13790"/>
    <cellStyle name="Normal 7 6 3 2 4 2 2" xfId="44112"/>
    <cellStyle name="Normal 7 6 3 2 4 2 3" xfId="28888"/>
    <cellStyle name="Normal 7 6 3 2 4 3" xfId="8770"/>
    <cellStyle name="Normal 7 6 3 2 4 3 2" xfId="39095"/>
    <cellStyle name="Normal 7 6 3 2 4 3 3" xfId="23871"/>
    <cellStyle name="Normal 7 6 3 2 4 4" xfId="34082"/>
    <cellStyle name="Normal 7 6 3 2 4 5" xfId="18858"/>
    <cellStyle name="Normal 7 6 3 2 5" xfId="5409"/>
    <cellStyle name="Normal 7 6 3 2 5 2" xfId="15461"/>
    <cellStyle name="Normal 7 6 3 2 5 2 2" xfId="45783"/>
    <cellStyle name="Normal 7 6 3 2 5 2 3" xfId="30559"/>
    <cellStyle name="Normal 7 6 3 2 5 3" xfId="10441"/>
    <cellStyle name="Normal 7 6 3 2 5 3 2" xfId="40766"/>
    <cellStyle name="Normal 7 6 3 2 5 3 3" xfId="25542"/>
    <cellStyle name="Normal 7 6 3 2 5 4" xfId="35753"/>
    <cellStyle name="Normal 7 6 3 2 5 5" xfId="20529"/>
    <cellStyle name="Normal 7 6 3 2 6" xfId="12119"/>
    <cellStyle name="Normal 7 6 3 2 6 2" xfId="42441"/>
    <cellStyle name="Normal 7 6 3 2 6 3" xfId="27217"/>
    <cellStyle name="Normal 7 6 3 2 7" xfId="7098"/>
    <cellStyle name="Normal 7 6 3 2 7 2" xfId="37424"/>
    <cellStyle name="Normal 7 6 3 2 7 3" xfId="22200"/>
    <cellStyle name="Normal 7 6 3 2 8" xfId="32412"/>
    <cellStyle name="Normal 7 6 3 2 9" xfId="17187"/>
    <cellStyle name="Normal 7 6 3 3" xfId="2234"/>
    <cellStyle name="Normal 7 6 3 3 2" xfId="3073"/>
    <cellStyle name="Normal 7 6 3 3 2 2" xfId="4763"/>
    <cellStyle name="Normal 7 6 3 3 2 2 2" xfId="14836"/>
    <cellStyle name="Normal 7 6 3 3 2 2 2 2" xfId="45158"/>
    <cellStyle name="Normal 7 6 3 3 2 2 2 3" xfId="29934"/>
    <cellStyle name="Normal 7 6 3 3 2 2 3" xfId="9816"/>
    <cellStyle name="Normal 7 6 3 3 2 2 3 2" xfId="40141"/>
    <cellStyle name="Normal 7 6 3 3 2 2 3 3" xfId="24917"/>
    <cellStyle name="Normal 7 6 3 3 2 2 4" xfId="35128"/>
    <cellStyle name="Normal 7 6 3 3 2 2 5" xfId="19904"/>
    <cellStyle name="Normal 7 6 3 3 2 3" xfId="6455"/>
    <cellStyle name="Normal 7 6 3 3 2 3 2" xfId="16507"/>
    <cellStyle name="Normal 7 6 3 3 2 3 2 2" xfId="46829"/>
    <cellStyle name="Normal 7 6 3 3 2 3 2 3" xfId="31605"/>
    <cellStyle name="Normal 7 6 3 3 2 3 3" xfId="11487"/>
    <cellStyle name="Normal 7 6 3 3 2 3 3 2" xfId="41812"/>
    <cellStyle name="Normal 7 6 3 3 2 3 3 3" xfId="26588"/>
    <cellStyle name="Normal 7 6 3 3 2 3 4" xfId="36799"/>
    <cellStyle name="Normal 7 6 3 3 2 3 5" xfId="21575"/>
    <cellStyle name="Normal 7 6 3 3 2 4" xfId="13165"/>
    <cellStyle name="Normal 7 6 3 3 2 4 2" xfId="43487"/>
    <cellStyle name="Normal 7 6 3 3 2 4 3" xfId="28263"/>
    <cellStyle name="Normal 7 6 3 3 2 5" xfId="8144"/>
    <cellStyle name="Normal 7 6 3 3 2 5 2" xfId="38470"/>
    <cellStyle name="Normal 7 6 3 3 2 5 3" xfId="23246"/>
    <cellStyle name="Normal 7 6 3 3 2 6" xfId="33458"/>
    <cellStyle name="Normal 7 6 3 3 2 7" xfId="18233"/>
    <cellStyle name="Normal 7 6 3 3 3" xfId="3926"/>
    <cellStyle name="Normal 7 6 3 3 3 2" xfId="14000"/>
    <cellStyle name="Normal 7 6 3 3 3 2 2" xfId="44322"/>
    <cellStyle name="Normal 7 6 3 3 3 2 3" xfId="29098"/>
    <cellStyle name="Normal 7 6 3 3 3 3" xfId="8980"/>
    <cellStyle name="Normal 7 6 3 3 3 3 2" xfId="39305"/>
    <cellStyle name="Normal 7 6 3 3 3 3 3" xfId="24081"/>
    <cellStyle name="Normal 7 6 3 3 3 4" xfId="34292"/>
    <cellStyle name="Normal 7 6 3 3 3 5" xfId="19068"/>
    <cellStyle name="Normal 7 6 3 3 4" xfId="5619"/>
    <cellStyle name="Normal 7 6 3 3 4 2" xfId="15671"/>
    <cellStyle name="Normal 7 6 3 3 4 2 2" xfId="45993"/>
    <cellStyle name="Normal 7 6 3 3 4 2 3" xfId="30769"/>
    <cellStyle name="Normal 7 6 3 3 4 3" xfId="10651"/>
    <cellStyle name="Normal 7 6 3 3 4 3 2" xfId="40976"/>
    <cellStyle name="Normal 7 6 3 3 4 3 3" xfId="25752"/>
    <cellStyle name="Normal 7 6 3 3 4 4" xfId="35963"/>
    <cellStyle name="Normal 7 6 3 3 4 5" xfId="20739"/>
    <cellStyle name="Normal 7 6 3 3 5" xfId="12329"/>
    <cellStyle name="Normal 7 6 3 3 5 2" xfId="42651"/>
    <cellStyle name="Normal 7 6 3 3 5 3" xfId="27427"/>
    <cellStyle name="Normal 7 6 3 3 6" xfId="7308"/>
    <cellStyle name="Normal 7 6 3 3 6 2" xfId="37634"/>
    <cellStyle name="Normal 7 6 3 3 6 3" xfId="22410"/>
    <cellStyle name="Normal 7 6 3 3 7" xfId="32622"/>
    <cellStyle name="Normal 7 6 3 3 8" xfId="17397"/>
    <cellStyle name="Normal 7 6 3 4" xfId="2655"/>
    <cellStyle name="Normal 7 6 3 4 2" xfId="4345"/>
    <cellStyle name="Normal 7 6 3 4 2 2" xfId="14418"/>
    <cellStyle name="Normal 7 6 3 4 2 2 2" xfId="44740"/>
    <cellStyle name="Normal 7 6 3 4 2 2 3" xfId="29516"/>
    <cellStyle name="Normal 7 6 3 4 2 3" xfId="9398"/>
    <cellStyle name="Normal 7 6 3 4 2 3 2" xfId="39723"/>
    <cellStyle name="Normal 7 6 3 4 2 3 3" xfId="24499"/>
    <cellStyle name="Normal 7 6 3 4 2 4" xfId="34710"/>
    <cellStyle name="Normal 7 6 3 4 2 5" xfId="19486"/>
    <cellStyle name="Normal 7 6 3 4 3" xfId="6037"/>
    <cellStyle name="Normal 7 6 3 4 3 2" xfId="16089"/>
    <cellStyle name="Normal 7 6 3 4 3 2 2" xfId="46411"/>
    <cellStyle name="Normal 7 6 3 4 3 2 3" xfId="31187"/>
    <cellStyle name="Normal 7 6 3 4 3 3" xfId="11069"/>
    <cellStyle name="Normal 7 6 3 4 3 3 2" xfId="41394"/>
    <cellStyle name="Normal 7 6 3 4 3 3 3" xfId="26170"/>
    <cellStyle name="Normal 7 6 3 4 3 4" xfId="36381"/>
    <cellStyle name="Normal 7 6 3 4 3 5" xfId="21157"/>
    <cellStyle name="Normal 7 6 3 4 4" xfId="12747"/>
    <cellStyle name="Normal 7 6 3 4 4 2" xfId="43069"/>
    <cellStyle name="Normal 7 6 3 4 4 3" xfId="27845"/>
    <cellStyle name="Normal 7 6 3 4 5" xfId="7726"/>
    <cellStyle name="Normal 7 6 3 4 5 2" xfId="38052"/>
    <cellStyle name="Normal 7 6 3 4 5 3" xfId="22828"/>
    <cellStyle name="Normal 7 6 3 4 6" xfId="33040"/>
    <cellStyle name="Normal 7 6 3 4 7" xfId="17815"/>
    <cellStyle name="Normal 7 6 3 5" xfId="3508"/>
    <cellStyle name="Normal 7 6 3 5 2" xfId="13582"/>
    <cellStyle name="Normal 7 6 3 5 2 2" xfId="43904"/>
    <cellStyle name="Normal 7 6 3 5 2 3" xfId="28680"/>
    <cellStyle name="Normal 7 6 3 5 3" xfId="8562"/>
    <cellStyle name="Normal 7 6 3 5 3 2" xfId="38887"/>
    <cellStyle name="Normal 7 6 3 5 3 3" xfId="23663"/>
    <cellStyle name="Normal 7 6 3 5 4" xfId="33874"/>
    <cellStyle name="Normal 7 6 3 5 5" xfId="18650"/>
    <cellStyle name="Normal 7 6 3 6" xfId="5201"/>
    <cellStyle name="Normal 7 6 3 6 2" xfId="15253"/>
    <cellStyle name="Normal 7 6 3 6 2 2" xfId="45575"/>
    <cellStyle name="Normal 7 6 3 6 2 3" xfId="30351"/>
    <cellStyle name="Normal 7 6 3 6 3" xfId="10233"/>
    <cellStyle name="Normal 7 6 3 6 3 2" xfId="40558"/>
    <cellStyle name="Normal 7 6 3 6 3 3" xfId="25334"/>
    <cellStyle name="Normal 7 6 3 6 4" xfId="35545"/>
    <cellStyle name="Normal 7 6 3 6 5" xfId="20321"/>
    <cellStyle name="Normal 7 6 3 7" xfId="11911"/>
    <cellStyle name="Normal 7 6 3 7 2" xfId="42233"/>
    <cellStyle name="Normal 7 6 3 7 3" xfId="27009"/>
    <cellStyle name="Normal 7 6 3 8" xfId="6890"/>
    <cellStyle name="Normal 7 6 3 8 2" xfId="37216"/>
    <cellStyle name="Normal 7 6 3 8 3" xfId="21992"/>
    <cellStyle name="Normal 7 6 3 9" xfId="32205"/>
    <cellStyle name="Normal 7 6 4" xfId="1915"/>
    <cellStyle name="Normal 7 6 4 2" xfId="2338"/>
    <cellStyle name="Normal 7 6 4 2 2" xfId="3177"/>
    <cellStyle name="Normal 7 6 4 2 2 2" xfId="4867"/>
    <cellStyle name="Normal 7 6 4 2 2 2 2" xfId="14940"/>
    <cellStyle name="Normal 7 6 4 2 2 2 2 2" xfId="45262"/>
    <cellStyle name="Normal 7 6 4 2 2 2 2 3" xfId="30038"/>
    <cellStyle name="Normal 7 6 4 2 2 2 3" xfId="9920"/>
    <cellStyle name="Normal 7 6 4 2 2 2 3 2" xfId="40245"/>
    <cellStyle name="Normal 7 6 4 2 2 2 3 3" xfId="25021"/>
    <cellStyle name="Normal 7 6 4 2 2 2 4" xfId="35232"/>
    <cellStyle name="Normal 7 6 4 2 2 2 5" xfId="20008"/>
    <cellStyle name="Normal 7 6 4 2 2 3" xfId="6559"/>
    <cellStyle name="Normal 7 6 4 2 2 3 2" xfId="16611"/>
    <cellStyle name="Normal 7 6 4 2 2 3 2 2" xfId="46933"/>
    <cellStyle name="Normal 7 6 4 2 2 3 2 3" xfId="31709"/>
    <cellStyle name="Normal 7 6 4 2 2 3 3" xfId="11591"/>
    <cellStyle name="Normal 7 6 4 2 2 3 3 2" xfId="41916"/>
    <cellStyle name="Normal 7 6 4 2 2 3 3 3" xfId="26692"/>
    <cellStyle name="Normal 7 6 4 2 2 3 4" xfId="36903"/>
    <cellStyle name="Normal 7 6 4 2 2 3 5" xfId="21679"/>
    <cellStyle name="Normal 7 6 4 2 2 4" xfId="13269"/>
    <cellStyle name="Normal 7 6 4 2 2 4 2" xfId="43591"/>
    <cellStyle name="Normal 7 6 4 2 2 4 3" xfId="28367"/>
    <cellStyle name="Normal 7 6 4 2 2 5" xfId="8248"/>
    <cellStyle name="Normal 7 6 4 2 2 5 2" xfId="38574"/>
    <cellStyle name="Normal 7 6 4 2 2 5 3" xfId="23350"/>
    <cellStyle name="Normal 7 6 4 2 2 6" xfId="33562"/>
    <cellStyle name="Normal 7 6 4 2 2 7" xfId="18337"/>
    <cellStyle name="Normal 7 6 4 2 3" xfId="4030"/>
    <cellStyle name="Normal 7 6 4 2 3 2" xfId="14104"/>
    <cellStyle name="Normal 7 6 4 2 3 2 2" xfId="44426"/>
    <cellStyle name="Normal 7 6 4 2 3 2 3" xfId="29202"/>
    <cellStyle name="Normal 7 6 4 2 3 3" xfId="9084"/>
    <cellStyle name="Normal 7 6 4 2 3 3 2" xfId="39409"/>
    <cellStyle name="Normal 7 6 4 2 3 3 3" xfId="24185"/>
    <cellStyle name="Normal 7 6 4 2 3 4" xfId="34396"/>
    <cellStyle name="Normal 7 6 4 2 3 5" xfId="19172"/>
    <cellStyle name="Normal 7 6 4 2 4" xfId="5723"/>
    <cellStyle name="Normal 7 6 4 2 4 2" xfId="15775"/>
    <cellStyle name="Normal 7 6 4 2 4 2 2" xfId="46097"/>
    <cellStyle name="Normal 7 6 4 2 4 2 3" xfId="30873"/>
    <cellStyle name="Normal 7 6 4 2 4 3" xfId="10755"/>
    <cellStyle name="Normal 7 6 4 2 4 3 2" xfId="41080"/>
    <cellStyle name="Normal 7 6 4 2 4 3 3" xfId="25856"/>
    <cellStyle name="Normal 7 6 4 2 4 4" xfId="36067"/>
    <cellStyle name="Normal 7 6 4 2 4 5" xfId="20843"/>
    <cellStyle name="Normal 7 6 4 2 5" xfId="12433"/>
    <cellStyle name="Normal 7 6 4 2 5 2" xfId="42755"/>
    <cellStyle name="Normal 7 6 4 2 5 3" xfId="27531"/>
    <cellStyle name="Normal 7 6 4 2 6" xfId="7412"/>
    <cellStyle name="Normal 7 6 4 2 6 2" xfId="37738"/>
    <cellStyle name="Normal 7 6 4 2 6 3" xfId="22514"/>
    <cellStyle name="Normal 7 6 4 2 7" xfId="32726"/>
    <cellStyle name="Normal 7 6 4 2 8" xfId="17501"/>
    <cellStyle name="Normal 7 6 4 3" xfId="2759"/>
    <cellStyle name="Normal 7 6 4 3 2" xfId="4449"/>
    <cellStyle name="Normal 7 6 4 3 2 2" xfId="14522"/>
    <cellStyle name="Normal 7 6 4 3 2 2 2" xfId="44844"/>
    <cellStyle name="Normal 7 6 4 3 2 2 3" xfId="29620"/>
    <cellStyle name="Normal 7 6 4 3 2 3" xfId="9502"/>
    <cellStyle name="Normal 7 6 4 3 2 3 2" xfId="39827"/>
    <cellStyle name="Normal 7 6 4 3 2 3 3" xfId="24603"/>
    <cellStyle name="Normal 7 6 4 3 2 4" xfId="34814"/>
    <cellStyle name="Normal 7 6 4 3 2 5" xfId="19590"/>
    <cellStyle name="Normal 7 6 4 3 3" xfId="6141"/>
    <cellStyle name="Normal 7 6 4 3 3 2" xfId="16193"/>
    <cellStyle name="Normal 7 6 4 3 3 2 2" xfId="46515"/>
    <cellStyle name="Normal 7 6 4 3 3 2 3" xfId="31291"/>
    <cellStyle name="Normal 7 6 4 3 3 3" xfId="11173"/>
    <cellStyle name="Normal 7 6 4 3 3 3 2" xfId="41498"/>
    <cellStyle name="Normal 7 6 4 3 3 3 3" xfId="26274"/>
    <cellStyle name="Normal 7 6 4 3 3 4" xfId="36485"/>
    <cellStyle name="Normal 7 6 4 3 3 5" xfId="21261"/>
    <cellStyle name="Normal 7 6 4 3 4" xfId="12851"/>
    <cellStyle name="Normal 7 6 4 3 4 2" xfId="43173"/>
    <cellStyle name="Normal 7 6 4 3 4 3" xfId="27949"/>
    <cellStyle name="Normal 7 6 4 3 5" xfId="7830"/>
    <cellStyle name="Normal 7 6 4 3 5 2" xfId="38156"/>
    <cellStyle name="Normal 7 6 4 3 5 3" xfId="22932"/>
    <cellStyle name="Normal 7 6 4 3 6" xfId="33144"/>
    <cellStyle name="Normal 7 6 4 3 7" xfId="17919"/>
    <cellStyle name="Normal 7 6 4 4" xfId="3612"/>
    <cellStyle name="Normal 7 6 4 4 2" xfId="13686"/>
    <cellStyle name="Normal 7 6 4 4 2 2" xfId="44008"/>
    <cellStyle name="Normal 7 6 4 4 2 3" xfId="28784"/>
    <cellStyle name="Normal 7 6 4 4 3" xfId="8666"/>
    <cellStyle name="Normal 7 6 4 4 3 2" xfId="38991"/>
    <cellStyle name="Normal 7 6 4 4 3 3" xfId="23767"/>
    <cellStyle name="Normal 7 6 4 4 4" xfId="33978"/>
    <cellStyle name="Normal 7 6 4 4 5" xfId="18754"/>
    <cellStyle name="Normal 7 6 4 5" xfId="5305"/>
    <cellStyle name="Normal 7 6 4 5 2" xfId="15357"/>
    <cellStyle name="Normal 7 6 4 5 2 2" xfId="45679"/>
    <cellStyle name="Normal 7 6 4 5 2 3" xfId="30455"/>
    <cellStyle name="Normal 7 6 4 5 3" xfId="10337"/>
    <cellStyle name="Normal 7 6 4 5 3 2" xfId="40662"/>
    <cellStyle name="Normal 7 6 4 5 3 3" xfId="25438"/>
    <cellStyle name="Normal 7 6 4 5 4" xfId="35649"/>
    <cellStyle name="Normal 7 6 4 5 5" xfId="20425"/>
    <cellStyle name="Normal 7 6 4 6" xfId="12015"/>
    <cellStyle name="Normal 7 6 4 6 2" xfId="42337"/>
    <cellStyle name="Normal 7 6 4 6 3" xfId="27113"/>
    <cellStyle name="Normal 7 6 4 7" xfId="6994"/>
    <cellStyle name="Normal 7 6 4 7 2" xfId="37320"/>
    <cellStyle name="Normal 7 6 4 7 3" xfId="22096"/>
    <cellStyle name="Normal 7 6 4 8" xfId="32308"/>
    <cellStyle name="Normal 7 6 4 9" xfId="17083"/>
    <cellStyle name="Normal 7 6 5" xfId="2128"/>
    <cellStyle name="Normal 7 6 5 2" xfId="2969"/>
    <cellStyle name="Normal 7 6 5 2 2" xfId="4659"/>
    <cellStyle name="Normal 7 6 5 2 2 2" xfId="14732"/>
    <cellStyle name="Normal 7 6 5 2 2 2 2" xfId="45054"/>
    <cellStyle name="Normal 7 6 5 2 2 2 3" xfId="29830"/>
    <cellStyle name="Normal 7 6 5 2 2 3" xfId="9712"/>
    <cellStyle name="Normal 7 6 5 2 2 3 2" xfId="40037"/>
    <cellStyle name="Normal 7 6 5 2 2 3 3" xfId="24813"/>
    <cellStyle name="Normal 7 6 5 2 2 4" xfId="35024"/>
    <cellStyle name="Normal 7 6 5 2 2 5" xfId="19800"/>
    <cellStyle name="Normal 7 6 5 2 3" xfId="6351"/>
    <cellStyle name="Normal 7 6 5 2 3 2" xfId="16403"/>
    <cellStyle name="Normal 7 6 5 2 3 2 2" xfId="46725"/>
    <cellStyle name="Normal 7 6 5 2 3 2 3" xfId="31501"/>
    <cellStyle name="Normal 7 6 5 2 3 3" xfId="11383"/>
    <cellStyle name="Normal 7 6 5 2 3 3 2" xfId="41708"/>
    <cellStyle name="Normal 7 6 5 2 3 3 3" xfId="26484"/>
    <cellStyle name="Normal 7 6 5 2 3 4" xfId="36695"/>
    <cellStyle name="Normal 7 6 5 2 3 5" xfId="21471"/>
    <cellStyle name="Normal 7 6 5 2 4" xfId="13061"/>
    <cellStyle name="Normal 7 6 5 2 4 2" xfId="43383"/>
    <cellStyle name="Normal 7 6 5 2 4 3" xfId="28159"/>
    <cellStyle name="Normal 7 6 5 2 5" xfId="8040"/>
    <cellStyle name="Normal 7 6 5 2 5 2" xfId="38366"/>
    <cellStyle name="Normal 7 6 5 2 5 3" xfId="23142"/>
    <cellStyle name="Normal 7 6 5 2 6" xfId="33354"/>
    <cellStyle name="Normal 7 6 5 2 7" xfId="18129"/>
    <cellStyle name="Normal 7 6 5 3" xfId="3822"/>
    <cellStyle name="Normal 7 6 5 3 2" xfId="13896"/>
    <cellStyle name="Normal 7 6 5 3 2 2" xfId="44218"/>
    <cellStyle name="Normal 7 6 5 3 2 3" xfId="28994"/>
    <cellStyle name="Normal 7 6 5 3 3" xfId="8876"/>
    <cellStyle name="Normal 7 6 5 3 3 2" xfId="39201"/>
    <cellStyle name="Normal 7 6 5 3 3 3" xfId="23977"/>
    <cellStyle name="Normal 7 6 5 3 4" xfId="34188"/>
    <cellStyle name="Normal 7 6 5 3 5" xfId="18964"/>
    <cellStyle name="Normal 7 6 5 4" xfId="5515"/>
    <cellStyle name="Normal 7 6 5 4 2" xfId="15567"/>
    <cellStyle name="Normal 7 6 5 4 2 2" xfId="45889"/>
    <cellStyle name="Normal 7 6 5 4 2 3" xfId="30665"/>
    <cellStyle name="Normal 7 6 5 4 3" xfId="10547"/>
    <cellStyle name="Normal 7 6 5 4 3 2" xfId="40872"/>
    <cellStyle name="Normal 7 6 5 4 3 3" xfId="25648"/>
    <cellStyle name="Normal 7 6 5 4 4" xfId="35859"/>
    <cellStyle name="Normal 7 6 5 4 5" xfId="20635"/>
    <cellStyle name="Normal 7 6 5 5" xfId="12225"/>
    <cellStyle name="Normal 7 6 5 5 2" xfId="42547"/>
    <cellStyle name="Normal 7 6 5 5 3" xfId="27323"/>
    <cellStyle name="Normal 7 6 5 6" xfId="7204"/>
    <cellStyle name="Normal 7 6 5 6 2" xfId="37530"/>
    <cellStyle name="Normal 7 6 5 6 3" xfId="22306"/>
    <cellStyle name="Normal 7 6 5 7" xfId="32518"/>
    <cellStyle name="Normal 7 6 5 8" xfId="17293"/>
    <cellStyle name="Normal 7 6 6" xfId="2549"/>
    <cellStyle name="Normal 7 6 6 2" xfId="4241"/>
    <cellStyle name="Normal 7 6 6 2 2" xfId="14314"/>
    <cellStyle name="Normal 7 6 6 2 2 2" xfId="44636"/>
    <cellStyle name="Normal 7 6 6 2 2 3" xfId="29412"/>
    <cellStyle name="Normal 7 6 6 2 3" xfId="9294"/>
    <cellStyle name="Normal 7 6 6 2 3 2" xfId="39619"/>
    <cellStyle name="Normal 7 6 6 2 3 3" xfId="24395"/>
    <cellStyle name="Normal 7 6 6 2 4" xfId="34606"/>
    <cellStyle name="Normal 7 6 6 2 5" xfId="19382"/>
    <cellStyle name="Normal 7 6 6 3" xfId="5933"/>
    <cellStyle name="Normal 7 6 6 3 2" xfId="15985"/>
    <cellStyle name="Normal 7 6 6 3 2 2" xfId="46307"/>
    <cellStyle name="Normal 7 6 6 3 2 3" xfId="31083"/>
    <cellStyle name="Normal 7 6 6 3 3" xfId="10965"/>
    <cellStyle name="Normal 7 6 6 3 3 2" xfId="41290"/>
    <cellStyle name="Normal 7 6 6 3 3 3" xfId="26066"/>
    <cellStyle name="Normal 7 6 6 3 4" xfId="36277"/>
    <cellStyle name="Normal 7 6 6 3 5" xfId="21053"/>
    <cellStyle name="Normal 7 6 6 4" xfId="12643"/>
    <cellStyle name="Normal 7 6 6 4 2" xfId="42965"/>
    <cellStyle name="Normal 7 6 6 4 3" xfId="27741"/>
    <cellStyle name="Normal 7 6 6 5" xfId="7622"/>
    <cellStyle name="Normal 7 6 6 5 2" xfId="37948"/>
    <cellStyle name="Normal 7 6 6 5 3" xfId="22724"/>
    <cellStyle name="Normal 7 6 6 6" xfId="32936"/>
    <cellStyle name="Normal 7 6 6 7" xfId="17711"/>
    <cellStyle name="Normal 7 6 7" xfId="3401"/>
    <cellStyle name="Normal 7 6 7 2" xfId="13478"/>
    <cellStyle name="Normal 7 6 7 2 2" xfId="43800"/>
    <cellStyle name="Normal 7 6 7 2 3" xfId="28576"/>
    <cellStyle name="Normal 7 6 7 3" xfId="8458"/>
    <cellStyle name="Normal 7 6 7 3 2" xfId="38783"/>
    <cellStyle name="Normal 7 6 7 3 3" xfId="23559"/>
    <cellStyle name="Normal 7 6 7 4" xfId="33770"/>
    <cellStyle name="Normal 7 6 7 5" xfId="18546"/>
    <cellStyle name="Normal 7 6 8" xfId="5095"/>
    <cellStyle name="Normal 7 6 8 2" xfId="15149"/>
    <cellStyle name="Normal 7 6 8 2 2" xfId="45471"/>
    <cellStyle name="Normal 7 6 8 2 3" xfId="30247"/>
    <cellStyle name="Normal 7 6 8 3" xfId="10129"/>
    <cellStyle name="Normal 7 6 8 3 2" xfId="40454"/>
    <cellStyle name="Normal 7 6 8 3 3" xfId="25230"/>
    <cellStyle name="Normal 7 6 8 4" xfId="35441"/>
    <cellStyle name="Normal 7 6 8 5" xfId="20217"/>
    <cellStyle name="Normal 7 6 9" xfId="11805"/>
    <cellStyle name="Normal 7 6 9 2" xfId="42129"/>
    <cellStyle name="Normal 7 6 9 3" xfId="26905"/>
    <cellStyle name="Normal 7 7" xfId="1486"/>
    <cellStyle name="Normal 7 8" xfId="1481"/>
    <cellStyle name="Normal 7 9" xfId="1054"/>
    <cellStyle name="Normal 70" xfId="1487"/>
    <cellStyle name="Normal 71" xfId="1488"/>
    <cellStyle name="Normal 71 10" xfId="6785"/>
    <cellStyle name="Normal 71 10 2" xfId="37113"/>
    <cellStyle name="Normal 71 10 3" xfId="21889"/>
    <cellStyle name="Normal 71 11" xfId="32104"/>
    <cellStyle name="Normal 71 12" xfId="16874"/>
    <cellStyle name="Normal 71 13" xfId="47315"/>
    <cellStyle name="Normal 71 2" xfId="1749"/>
    <cellStyle name="Normal 71 2 10" xfId="32155"/>
    <cellStyle name="Normal 71 2 11" xfId="16928"/>
    <cellStyle name="Normal 71 2 2" xfId="1857"/>
    <cellStyle name="Normal 71 2 2 10" xfId="17032"/>
    <cellStyle name="Normal 71 2 2 2" xfId="2074"/>
    <cellStyle name="Normal 71 2 2 2 2" xfId="2495"/>
    <cellStyle name="Normal 71 2 2 2 2 2" xfId="3334"/>
    <cellStyle name="Normal 71 2 2 2 2 2 2" xfId="5024"/>
    <cellStyle name="Normal 71 2 2 2 2 2 2 2" xfId="15097"/>
    <cellStyle name="Normal 71 2 2 2 2 2 2 2 2" xfId="45419"/>
    <cellStyle name="Normal 71 2 2 2 2 2 2 2 3" xfId="30195"/>
    <cellStyle name="Normal 71 2 2 2 2 2 2 3" xfId="10077"/>
    <cellStyle name="Normal 71 2 2 2 2 2 2 3 2" xfId="40402"/>
    <cellStyle name="Normal 71 2 2 2 2 2 2 3 3" xfId="25178"/>
    <cellStyle name="Normal 71 2 2 2 2 2 2 4" xfId="35389"/>
    <cellStyle name="Normal 71 2 2 2 2 2 2 5" xfId="20165"/>
    <cellStyle name="Normal 71 2 2 2 2 2 3" xfId="6716"/>
    <cellStyle name="Normal 71 2 2 2 2 2 3 2" xfId="16768"/>
    <cellStyle name="Normal 71 2 2 2 2 2 3 2 2" xfId="47090"/>
    <cellStyle name="Normal 71 2 2 2 2 2 3 2 3" xfId="31866"/>
    <cellStyle name="Normal 71 2 2 2 2 2 3 3" xfId="11748"/>
    <cellStyle name="Normal 71 2 2 2 2 2 3 3 2" xfId="42073"/>
    <cellStyle name="Normal 71 2 2 2 2 2 3 3 3" xfId="26849"/>
    <cellStyle name="Normal 71 2 2 2 2 2 3 4" xfId="37060"/>
    <cellStyle name="Normal 71 2 2 2 2 2 3 5" xfId="21836"/>
    <cellStyle name="Normal 71 2 2 2 2 2 4" xfId="13426"/>
    <cellStyle name="Normal 71 2 2 2 2 2 4 2" xfId="43748"/>
    <cellStyle name="Normal 71 2 2 2 2 2 4 3" xfId="28524"/>
    <cellStyle name="Normal 71 2 2 2 2 2 5" xfId="8405"/>
    <cellStyle name="Normal 71 2 2 2 2 2 5 2" xfId="38731"/>
    <cellStyle name="Normal 71 2 2 2 2 2 5 3" xfId="23507"/>
    <cellStyle name="Normal 71 2 2 2 2 2 6" xfId="33719"/>
    <cellStyle name="Normal 71 2 2 2 2 2 7" xfId="18494"/>
    <cellStyle name="Normal 71 2 2 2 2 3" xfId="4187"/>
    <cellStyle name="Normal 71 2 2 2 2 3 2" xfId="14261"/>
    <cellStyle name="Normal 71 2 2 2 2 3 2 2" xfId="44583"/>
    <cellStyle name="Normal 71 2 2 2 2 3 2 3" xfId="29359"/>
    <cellStyle name="Normal 71 2 2 2 2 3 3" xfId="9241"/>
    <cellStyle name="Normal 71 2 2 2 2 3 3 2" xfId="39566"/>
    <cellStyle name="Normal 71 2 2 2 2 3 3 3" xfId="24342"/>
    <cellStyle name="Normal 71 2 2 2 2 3 4" xfId="34553"/>
    <cellStyle name="Normal 71 2 2 2 2 3 5" xfId="19329"/>
    <cellStyle name="Normal 71 2 2 2 2 4" xfId="5880"/>
    <cellStyle name="Normal 71 2 2 2 2 4 2" xfId="15932"/>
    <cellStyle name="Normal 71 2 2 2 2 4 2 2" xfId="46254"/>
    <cellStyle name="Normal 71 2 2 2 2 4 2 3" xfId="31030"/>
    <cellStyle name="Normal 71 2 2 2 2 4 3" xfId="10912"/>
    <cellStyle name="Normal 71 2 2 2 2 4 3 2" xfId="41237"/>
    <cellStyle name="Normal 71 2 2 2 2 4 3 3" xfId="26013"/>
    <cellStyle name="Normal 71 2 2 2 2 4 4" xfId="36224"/>
    <cellStyle name="Normal 71 2 2 2 2 4 5" xfId="21000"/>
    <cellStyle name="Normal 71 2 2 2 2 5" xfId="12590"/>
    <cellStyle name="Normal 71 2 2 2 2 5 2" xfId="42912"/>
    <cellStyle name="Normal 71 2 2 2 2 5 3" xfId="27688"/>
    <cellStyle name="Normal 71 2 2 2 2 6" xfId="7569"/>
    <cellStyle name="Normal 71 2 2 2 2 6 2" xfId="37895"/>
    <cellStyle name="Normal 71 2 2 2 2 6 3" xfId="22671"/>
    <cellStyle name="Normal 71 2 2 2 2 7" xfId="32883"/>
    <cellStyle name="Normal 71 2 2 2 2 8" xfId="17658"/>
    <cellStyle name="Normal 71 2 2 2 3" xfId="2916"/>
    <cellStyle name="Normal 71 2 2 2 3 2" xfId="4606"/>
    <cellStyle name="Normal 71 2 2 2 3 2 2" xfId="14679"/>
    <cellStyle name="Normal 71 2 2 2 3 2 2 2" xfId="45001"/>
    <cellStyle name="Normal 71 2 2 2 3 2 2 3" xfId="29777"/>
    <cellStyle name="Normal 71 2 2 2 3 2 3" xfId="9659"/>
    <cellStyle name="Normal 71 2 2 2 3 2 3 2" xfId="39984"/>
    <cellStyle name="Normal 71 2 2 2 3 2 3 3" xfId="24760"/>
    <cellStyle name="Normal 71 2 2 2 3 2 4" xfId="34971"/>
    <cellStyle name="Normal 71 2 2 2 3 2 5" xfId="19747"/>
    <cellStyle name="Normal 71 2 2 2 3 3" xfId="6298"/>
    <cellStyle name="Normal 71 2 2 2 3 3 2" xfId="16350"/>
    <cellStyle name="Normal 71 2 2 2 3 3 2 2" xfId="46672"/>
    <cellStyle name="Normal 71 2 2 2 3 3 2 3" xfId="31448"/>
    <cellStyle name="Normal 71 2 2 2 3 3 3" xfId="11330"/>
    <cellStyle name="Normal 71 2 2 2 3 3 3 2" xfId="41655"/>
    <cellStyle name="Normal 71 2 2 2 3 3 3 3" xfId="26431"/>
    <cellStyle name="Normal 71 2 2 2 3 3 4" xfId="36642"/>
    <cellStyle name="Normal 71 2 2 2 3 3 5" xfId="21418"/>
    <cellStyle name="Normal 71 2 2 2 3 4" xfId="13008"/>
    <cellStyle name="Normal 71 2 2 2 3 4 2" xfId="43330"/>
    <cellStyle name="Normal 71 2 2 2 3 4 3" xfId="28106"/>
    <cellStyle name="Normal 71 2 2 2 3 5" xfId="7987"/>
    <cellStyle name="Normal 71 2 2 2 3 5 2" xfId="38313"/>
    <cellStyle name="Normal 71 2 2 2 3 5 3" xfId="23089"/>
    <cellStyle name="Normal 71 2 2 2 3 6" xfId="33301"/>
    <cellStyle name="Normal 71 2 2 2 3 7" xfId="18076"/>
    <cellStyle name="Normal 71 2 2 2 4" xfId="3769"/>
    <cellStyle name="Normal 71 2 2 2 4 2" xfId="13843"/>
    <cellStyle name="Normal 71 2 2 2 4 2 2" xfId="44165"/>
    <cellStyle name="Normal 71 2 2 2 4 2 3" xfId="28941"/>
    <cellStyle name="Normal 71 2 2 2 4 3" xfId="8823"/>
    <cellStyle name="Normal 71 2 2 2 4 3 2" xfId="39148"/>
    <cellStyle name="Normal 71 2 2 2 4 3 3" xfId="23924"/>
    <cellStyle name="Normal 71 2 2 2 4 4" xfId="34135"/>
    <cellStyle name="Normal 71 2 2 2 4 5" xfId="18911"/>
    <cellStyle name="Normal 71 2 2 2 5" xfId="5462"/>
    <cellStyle name="Normal 71 2 2 2 5 2" xfId="15514"/>
    <cellStyle name="Normal 71 2 2 2 5 2 2" xfId="45836"/>
    <cellStyle name="Normal 71 2 2 2 5 2 3" xfId="30612"/>
    <cellStyle name="Normal 71 2 2 2 5 3" xfId="10494"/>
    <cellStyle name="Normal 71 2 2 2 5 3 2" xfId="40819"/>
    <cellStyle name="Normal 71 2 2 2 5 3 3" xfId="25595"/>
    <cellStyle name="Normal 71 2 2 2 5 4" xfId="35806"/>
    <cellStyle name="Normal 71 2 2 2 5 5" xfId="20582"/>
    <cellStyle name="Normal 71 2 2 2 6" xfId="12172"/>
    <cellStyle name="Normal 71 2 2 2 6 2" xfId="42494"/>
    <cellStyle name="Normal 71 2 2 2 6 3" xfId="27270"/>
    <cellStyle name="Normal 71 2 2 2 7" xfId="7151"/>
    <cellStyle name="Normal 71 2 2 2 7 2" xfId="37477"/>
    <cellStyle name="Normal 71 2 2 2 7 3" xfId="22253"/>
    <cellStyle name="Normal 71 2 2 2 8" xfId="32465"/>
    <cellStyle name="Normal 71 2 2 2 9" xfId="17240"/>
    <cellStyle name="Normal 71 2 2 3" xfId="2287"/>
    <cellStyle name="Normal 71 2 2 3 2" xfId="3126"/>
    <cellStyle name="Normal 71 2 2 3 2 2" xfId="4816"/>
    <cellStyle name="Normal 71 2 2 3 2 2 2" xfId="14889"/>
    <cellStyle name="Normal 71 2 2 3 2 2 2 2" xfId="45211"/>
    <cellStyle name="Normal 71 2 2 3 2 2 2 3" xfId="29987"/>
    <cellStyle name="Normal 71 2 2 3 2 2 3" xfId="9869"/>
    <cellStyle name="Normal 71 2 2 3 2 2 3 2" xfId="40194"/>
    <cellStyle name="Normal 71 2 2 3 2 2 3 3" xfId="24970"/>
    <cellStyle name="Normal 71 2 2 3 2 2 4" xfId="35181"/>
    <cellStyle name="Normal 71 2 2 3 2 2 5" xfId="19957"/>
    <cellStyle name="Normal 71 2 2 3 2 3" xfId="6508"/>
    <cellStyle name="Normal 71 2 2 3 2 3 2" xfId="16560"/>
    <cellStyle name="Normal 71 2 2 3 2 3 2 2" xfId="46882"/>
    <cellStyle name="Normal 71 2 2 3 2 3 2 3" xfId="31658"/>
    <cellStyle name="Normal 71 2 2 3 2 3 3" xfId="11540"/>
    <cellStyle name="Normal 71 2 2 3 2 3 3 2" xfId="41865"/>
    <cellStyle name="Normal 71 2 2 3 2 3 3 3" xfId="26641"/>
    <cellStyle name="Normal 71 2 2 3 2 3 4" xfId="36852"/>
    <cellStyle name="Normal 71 2 2 3 2 3 5" xfId="21628"/>
    <cellStyle name="Normal 71 2 2 3 2 4" xfId="13218"/>
    <cellStyle name="Normal 71 2 2 3 2 4 2" xfId="43540"/>
    <cellStyle name="Normal 71 2 2 3 2 4 3" xfId="28316"/>
    <cellStyle name="Normal 71 2 2 3 2 5" xfId="8197"/>
    <cellStyle name="Normal 71 2 2 3 2 5 2" xfId="38523"/>
    <cellStyle name="Normal 71 2 2 3 2 5 3" xfId="23299"/>
    <cellStyle name="Normal 71 2 2 3 2 6" xfId="33511"/>
    <cellStyle name="Normal 71 2 2 3 2 7" xfId="18286"/>
    <cellStyle name="Normal 71 2 2 3 3" xfId="3979"/>
    <cellStyle name="Normal 71 2 2 3 3 2" xfId="14053"/>
    <cellStyle name="Normal 71 2 2 3 3 2 2" xfId="44375"/>
    <cellStyle name="Normal 71 2 2 3 3 2 3" xfId="29151"/>
    <cellStyle name="Normal 71 2 2 3 3 3" xfId="9033"/>
    <cellStyle name="Normal 71 2 2 3 3 3 2" xfId="39358"/>
    <cellStyle name="Normal 71 2 2 3 3 3 3" xfId="24134"/>
    <cellStyle name="Normal 71 2 2 3 3 4" xfId="34345"/>
    <cellStyle name="Normal 71 2 2 3 3 5" xfId="19121"/>
    <cellStyle name="Normal 71 2 2 3 4" xfId="5672"/>
    <cellStyle name="Normal 71 2 2 3 4 2" xfId="15724"/>
    <cellStyle name="Normal 71 2 2 3 4 2 2" xfId="46046"/>
    <cellStyle name="Normal 71 2 2 3 4 2 3" xfId="30822"/>
    <cellStyle name="Normal 71 2 2 3 4 3" xfId="10704"/>
    <cellStyle name="Normal 71 2 2 3 4 3 2" xfId="41029"/>
    <cellStyle name="Normal 71 2 2 3 4 3 3" xfId="25805"/>
    <cellStyle name="Normal 71 2 2 3 4 4" xfId="36016"/>
    <cellStyle name="Normal 71 2 2 3 4 5" xfId="20792"/>
    <cellStyle name="Normal 71 2 2 3 5" xfId="12382"/>
    <cellStyle name="Normal 71 2 2 3 5 2" xfId="42704"/>
    <cellStyle name="Normal 71 2 2 3 5 3" xfId="27480"/>
    <cellStyle name="Normal 71 2 2 3 6" xfId="7361"/>
    <cellStyle name="Normal 71 2 2 3 6 2" xfId="37687"/>
    <cellStyle name="Normal 71 2 2 3 6 3" xfId="22463"/>
    <cellStyle name="Normal 71 2 2 3 7" xfId="32675"/>
    <cellStyle name="Normal 71 2 2 3 8" xfId="17450"/>
    <cellStyle name="Normal 71 2 2 4" xfId="2708"/>
    <cellStyle name="Normal 71 2 2 4 2" xfId="4398"/>
    <cellStyle name="Normal 71 2 2 4 2 2" xfId="14471"/>
    <cellStyle name="Normal 71 2 2 4 2 2 2" xfId="44793"/>
    <cellStyle name="Normal 71 2 2 4 2 2 3" xfId="29569"/>
    <cellStyle name="Normal 71 2 2 4 2 3" xfId="9451"/>
    <cellStyle name="Normal 71 2 2 4 2 3 2" xfId="39776"/>
    <cellStyle name="Normal 71 2 2 4 2 3 3" xfId="24552"/>
    <cellStyle name="Normal 71 2 2 4 2 4" xfId="34763"/>
    <cellStyle name="Normal 71 2 2 4 2 5" xfId="19539"/>
    <cellStyle name="Normal 71 2 2 4 3" xfId="6090"/>
    <cellStyle name="Normal 71 2 2 4 3 2" xfId="16142"/>
    <cellStyle name="Normal 71 2 2 4 3 2 2" xfId="46464"/>
    <cellStyle name="Normal 71 2 2 4 3 2 3" xfId="31240"/>
    <cellStyle name="Normal 71 2 2 4 3 3" xfId="11122"/>
    <cellStyle name="Normal 71 2 2 4 3 3 2" xfId="41447"/>
    <cellStyle name="Normal 71 2 2 4 3 3 3" xfId="26223"/>
    <cellStyle name="Normal 71 2 2 4 3 4" xfId="36434"/>
    <cellStyle name="Normal 71 2 2 4 3 5" xfId="21210"/>
    <cellStyle name="Normal 71 2 2 4 4" xfId="12800"/>
    <cellStyle name="Normal 71 2 2 4 4 2" xfId="43122"/>
    <cellStyle name="Normal 71 2 2 4 4 3" xfId="27898"/>
    <cellStyle name="Normal 71 2 2 4 5" xfId="7779"/>
    <cellStyle name="Normal 71 2 2 4 5 2" xfId="38105"/>
    <cellStyle name="Normal 71 2 2 4 5 3" xfId="22881"/>
    <cellStyle name="Normal 71 2 2 4 6" xfId="33093"/>
    <cellStyle name="Normal 71 2 2 4 7" xfId="17868"/>
    <cellStyle name="Normal 71 2 2 5" xfId="3561"/>
    <cellStyle name="Normal 71 2 2 5 2" xfId="13635"/>
    <cellStyle name="Normal 71 2 2 5 2 2" xfId="43957"/>
    <cellStyle name="Normal 71 2 2 5 2 3" xfId="28733"/>
    <cellStyle name="Normal 71 2 2 5 3" xfId="8615"/>
    <cellStyle name="Normal 71 2 2 5 3 2" xfId="38940"/>
    <cellStyle name="Normal 71 2 2 5 3 3" xfId="23716"/>
    <cellStyle name="Normal 71 2 2 5 4" xfId="33927"/>
    <cellStyle name="Normal 71 2 2 5 5" xfId="18703"/>
    <cellStyle name="Normal 71 2 2 6" xfId="5254"/>
    <cellStyle name="Normal 71 2 2 6 2" xfId="15306"/>
    <cellStyle name="Normal 71 2 2 6 2 2" xfId="45628"/>
    <cellStyle name="Normal 71 2 2 6 2 3" xfId="30404"/>
    <cellStyle name="Normal 71 2 2 6 3" xfId="10286"/>
    <cellStyle name="Normal 71 2 2 6 3 2" xfId="40611"/>
    <cellStyle name="Normal 71 2 2 6 3 3" xfId="25387"/>
    <cellStyle name="Normal 71 2 2 6 4" xfId="35598"/>
    <cellStyle name="Normal 71 2 2 6 5" xfId="20374"/>
    <cellStyle name="Normal 71 2 2 7" xfId="11964"/>
    <cellStyle name="Normal 71 2 2 7 2" xfId="42286"/>
    <cellStyle name="Normal 71 2 2 7 3" xfId="27062"/>
    <cellStyle name="Normal 71 2 2 8" xfId="6943"/>
    <cellStyle name="Normal 71 2 2 8 2" xfId="37269"/>
    <cellStyle name="Normal 71 2 2 8 3" xfId="22045"/>
    <cellStyle name="Normal 71 2 2 9" xfId="32257"/>
    <cellStyle name="Normal 71 2 3" xfId="1970"/>
    <cellStyle name="Normal 71 2 3 2" xfId="2391"/>
    <cellStyle name="Normal 71 2 3 2 2" xfId="3230"/>
    <cellStyle name="Normal 71 2 3 2 2 2" xfId="4920"/>
    <cellStyle name="Normal 71 2 3 2 2 2 2" xfId="14993"/>
    <cellStyle name="Normal 71 2 3 2 2 2 2 2" xfId="45315"/>
    <cellStyle name="Normal 71 2 3 2 2 2 2 3" xfId="30091"/>
    <cellStyle name="Normal 71 2 3 2 2 2 3" xfId="9973"/>
    <cellStyle name="Normal 71 2 3 2 2 2 3 2" xfId="40298"/>
    <cellStyle name="Normal 71 2 3 2 2 2 3 3" xfId="25074"/>
    <cellStyle name="Normal 71 2 3 2 2 2 4" xfId="35285"/>
    <cellStyle name="Normal 71 2 3 2 2 2 5" xfId="20061"/>
    <cellStyle name="Normal 71 2 3 2 2 3" xfId="6612"/>
    <cellStyle name="Normal 71 2 3 2 2 3 2" xfId="16664"/>
    <cellStyle name="Normal 71 2 3 2 2 3 2 2" xfId="46986"/>
    <cellStyle name="Normal 71 2 3 2 2 3 2 3" xfId="31762"/>
    <cellStyle name="Normal 71 2 3 2 2 3 3" xfId="11644"/>
    <cellStyle name="Normal 71 2 3 2 2 3 3 2" xfId="41969"/>
    <cellStyle name="Normal 71 2 3 2 2 3 3 3" xfId="26745"/>
    <cellStyle name="Normal 71 2 3 2 2 3 4" xfId="36956"/>
    <cellStyle name="Normal 71 2 3 2 2 3 5" xfId="21732"/>
    <cellStyle name="Normal 71 2 3 2 2 4" xfId="13322"/>
    <cellStyle name="Normal 71 2 3 2 2 4 2" xfId="43644"/>
    <cellStyle name="Normal 71 2 3 2 2 4 3" xfId="28420"/>
    <cellStyle name="Normal 71 2 3 2 2 5" xfId="8301"/>
    <cellStyle name="Normal 71 2 3 2 2 5 2" xfId="38627"/>
    <cellStyle name="Normal 71 2 3 2 2 5 3" xfId="23403"/>
    <cellStyle name="Normal 71 2 3 2 2 6" xfId="33615"/>
    <cellStyle name="Normal 71 2 3 2 2 7" xfId="18390"/>
    <cellStyle name="Normal 71 2 3 2 3" xfId="4083"/>
    <cellStyle name="Normal 71 2 3 2 3 2" xfId="14157"/>
    <cellStyle name="Normal 71 2 3 2 3 2 2" xfId="44479"/>
    <cellStyle name="Normal 71 2 3 2 3 2 3" xfId="29255"/>
    <cellStyle name="Normal 71 2 3 2 3 3" xfId="9137"/>
    <cellStyle name="Normal 71 2 3 2 3 3 2" xfId="39462"/>
    <cellStyle name="Normal 71 2 3 2 3 3 3" xfId="24238"/>
    <cellStyle name="Normal 71 2 3 2 3 4" xfId="34449"/>
    <cellStyle name="Normal 71 2 3 2 3 5" xfId="19225"/>
    <cellStyle name="Normal 71 2 3 2 4" xfId="5776"/>
    <cellStyle name="Normal 71 2 3 2 4 2" xfId="15828"/>
    <cellStyle name="Normal 71 2 3 2 4 2 2" xfId="46150"/>
    <cellStyle name="Normal 71 2 3 2 4 2 3" xfId="30926"/>
    <cellStyle name="Normal 71 2 3 2 4 3" xfId="10808"/>
    <cellStyle name="Normal 71 2 3 2 4 3 2" xfId="41133"/>
    <cellStyle name="Normal 71 2 3 2 4 3 3" xfId="25909"/>
    <cellStyle name="Normal 71 2 3 2 4 4" xfId="36120"/>
    <cellStyle name="Normal 71 2 3 2 4 5" xfId="20896"/>
    <cellStyle name="Normal 71 2 3 2 5" xfId="12486"/>
    <cellStyle name="Normal 71 2 3 2 5 2" xfId="42808"/>
    <cellStyle name="Normal 71 2 3 2 5 3" xfId="27584"/>
    <cellStyle name="Normal 71 2 3 2 6" xfId="7465"/>
    <cellStyle name="Normal 71 2 3 2 6 2" xfId="37791"/>
    <cellStyle name="Normal 71 2 3 2 6 3" xfId="22567"/>
    <cellStyle name="Normal 71 2 3 2 7" xfId="32779"/>
    <cellStyle name="Normal 71 2 3 2 8" xfId="17554"/>
    <cellStyle name="Normal 71 2 3 3" xfId="2812"/>
    <cellStyle name="Normal 71 2 3 3 2" xfId="4502"/>
    <cellStyle name="Normal 71 2 3 3 2 2" xfId="14575"/>
    <cellStyle name="Normal 71 2 3 3 2 2 2" xfId="44897"/>
    <cellStyle name="Normal 71 2 3 3 2 2 3" xfId="29673"/>
    <cellStyle name="Normal 71 2 3 3 2 3" xfId="9555"/>
    <cellStyle name="Normal 71 2 3 3 2 3 2" xfId="39880"/>
    <cellStyle name="Normal 71 2 3 3 2 3 3" xfId="24656"/>
    <cellStyle name="Normal 71 2 3 3 2 4" xfId="34867"/>
    <cellStyle name="Normal 71 2 3 3 2 5" xfId="19643"/>
    <cellStyle name="Normal 71 2 3 3 3" xfId="6194"/>
    <cellStyle name="Normal 71 2 3 3 3 2" xfId="16246"/>
    <cellStyle name="Normal 71 2 3 3 3 2 2" xfId="46568"/>
    <cellStyle name="Normal 71 2 3 3 3 2 3" xfId="31344"/>
    <cellStyle name="Normal 71 2 3 3 3 3" xfId="11226"/>
    <cellStyle name="Normal 71 2 3 3 3 3 2" xfId="41551"/>
    <cellStyle name="Normal 71 2 3 3 3 3 3" xfId="26327"/>
    <cellStyle name="Normal 71 2 3 3 3 4" xfId="36538"/>
    <cellStyle name="Normal 71 2 3 3 3 5" xfId="21314"/>
    <cellStyle name="Normal 71 2 3 3 4" xfId="12904"/>
    <cellStyle name="Normal 71 2 3 3 4 2" xfId="43226"/>
    <cellStyle name="Normal 71 2 3 3 4 3" xfId="28002"/>
    <cellStyle name="Normal 71 2 3 3 5" xfId="7883"/>
    <cellStyle name="Normal 71 2 3 3 5 2" xfId="38209"/>
    <cellStyle name="Normal 71 2 3 3 5 3" xfId="22985"/>
    <cellStyle name="Normal 71 2 3 3 6" xfId="33197"/>
    <cellStyle name="Normal 71 2 3 3 7" xfId="17972"/>
    <cellStyle name="Normal 71 2 3 4" xfId="3665"/>
    <cellStyle name="Normal 71 2 3 4 2" xfId="13739"/>
    <cellStyle name="Normal 71 2 3 4 2 2" xfId="44061"/>
    <cellStyle name="Normal 71 2 3 4 2 3" xfId="28837"/>
    <cellStyle name="Normal 71 2 3 4 3" xfId="8719"/>
    <cellStyle name="Normal 71 2 3 4 3 2" xfId="39044"/>
    <cellStyle name="Normal 71 2 3 4 3 3" xfId="23820"/>
    <cellStyle name="Normal 71 2 3 4 4" xfId="34031"/>
    <cellStyle name="Normal 71 2 3 4 5" xfId="18807"/>
    <cellStyle name="Normal 71 2 3 5" xfId="5358"/>
    <cellStyle name="Normal 71 2 3 5 2" xfId="15410"/>
    <cellStyle name="Normal 71 2 3 5 2 2" xfId="45732"/>
    <cellStyle name="Normal 71 2 3 5 2 3" xfId="30508"/>
    <cellStyle name="Normal 71 2 3 5 3" xfId="10390"/>
    <cellStyle name="Normal 71 2 3 5 3 2" xfId="40715"/>
    <cellStyle name="Normal 71 2 3 5 3 3" xfId="25491"/>
    <cellStyle name="Normal 71 2 3 5 4" xfId="35702"/>
    <cellStyle name="Normal 71 2 3 5 5" xfId="20478"/>
    <cellStyle name="Normal 71 2 3 6" xfId="12068"/>
    <cellStyle name="Normal 71 2 3 6 2" xfId="42390"/>
    <cellStyle name="Normal 71 2 3 6 3" xfId="27166"/>
    <cellStyle name="Normal 71 2 3 7" xfId="7047"/>
    <cellStyle name="Normal 71 2 3 7 2" xfId="37373"/>
    <cellStyle name="Normal 71 2 3 7 3" xfId="22149"/>
    <cellStyle name="Normal 71 2 3 8" xfId="32361"/>
    <cellStyle name="Normal 71 2 3 9" xfId="17136"/>
    <cellStyle name="Normal 71 2 4" xfId="2183"/>
    <cellStyle name="Normal 71 2 4 2" xfId="3022"/>
    <cellStyle name="Normal 71 2 4 2 2" xfId="4712"/>
    <cellStyle name="Normal 71 2 4 2 2 2" xfId="14785"/>
    <cellStyle name="Normal 71 2 4 2 2 2 2" xfId="45107"/>
    <cellStyle name="Normal 71 2 4 2 2 2 3" xfId="29883"/>
    <cellStyle name="Normal 71 2 4 2 2 3" xfId="9765"/>
    <cellStyle name="Normal 71 2 4 2 2 3 2" xfId="40090"/>
    <cellStyle name="Normal 71 2 4 2 2 3 3" xfId="24866"/>
    <cellStyle name="Normal 71 2 4 2 2 4" xfId="35077"/>
    <cellStyle name="Normal 71 2 4 2 2 5" xfId="19853"/>
    <cellStyle name="Normal 71 2 4 2 3" xfId="6404"/>
    <cellStyle name="Normal 71 2 4 2 3 2" xfId="16456"/>
    <cellStyle name="Normal 71 2 4 2 3 2 2" xfId="46778"/>
    <cellStyle name="Normal 71 2 4 2 3 2 3" xfId="31554"/>
    <cellStyle name="Normal 71 2 4 2 3 3" xfId="11436"/>
    <cellStyle name="Normal 71 2 4 2 3 3 2" xfId="41761"/>
    <cellStyle name="Normal 71 2 4 2 3 3 3" xfId="26537"/>
    <cellStyle name="Normal 71 2 4 2 3 4" xfId="36748"/>
    <cellStyle name="Normal 71 2 4 2 3 5" xfId="21524"/>
    <cellStyle name="Normal 71 2 4 2 4" xfId="13114"/>
    <cellStyle name="Normal 71 2 4 2 4 2" xfId="43436"/>
    <cellStyle name="Normal 71 2 4 2 4 3" xfId="28212"/>
    <cellStyle name="Normal 71 2 4 2 5" xfId="8093"/>
    <cellStyle name="Normal 71 2 4 2 5 2" xfId="38419"/>
    <cellStyle name="Normal 71 2 4 2 5 3" xfId="23195"/>
    <cellStyle name="Normal 71 2 4 2 6" xfId="33407"/>
    <cellStyle name="Normal 71 2 4 2 7" xfId="18182"/>
    <cellStyle name="Normal 71 2 4 3" xfId="3875"/>
    <cellStyle name="Normal 71 2 4 3 2" xfId="13949"/>
    <cellStyle name="Normal 71 2 4 3 2 2" xfId="44271"/>
    <cellStyle name="Normal 71 2 4 3 2 3" xfId="29047"/>
    <cellStyle name="Normal 71 2 4 3 3" xfId="8929"/>
    <cellStyle name="Normal 71 2 4 3 3 2" xfId="39254"/>
    <cellStyle name="Normal 71 2 4 3 3 3" xfId="24030"/>
    <cellStyle name="Normal 71 2 4 3 4" xfId="34241"/>
    <cellStyle name="Normal 71 2 4 3 5" xfId="19017"/>
    <cellStyle name="Normal 71 2 4 4" xfId="5568"/>
    <cellStyle name="Normal 71 2 4 4 2" xfId="15620"/>
    <cellStyle name="Normal 71 2 4 4 2 2" xfId="45942"/>
    <cellStyle name="Normal 71 2 4 4 2 3" xfId="30718"/>
    <cellStyle name="Normal 71 2 4 4 3" xfId="10600"/>
    <cellStyle name="Normal 71 2 4 4 3 2" xfId="40925"/>
    <cellStyle name="Normal 71 2 4 4 3 3" xfId="25701"/>
    <cellStyle name="Normal 71 2 4 4 4" xfId="35912"/>
    <cellStyle name="Normal 71 2 4 4 5" xfId="20688"/>
    <cellStyle name="Normal 71 2 4 5" xfId="12278"/>
    <cellStyle name="Normal 71 2 4 5 2" xfId="42600"/>
    <cellStyle name="Normal 71 2 4 5 3" xfId="27376"/>
    <cellStyle name="Normal 71 2 4 6" xfId="7257"/>
    <cellStyle name="Normal 71 2 4 6 2" xfId="37583"/>
    <cellStyle name="Normal 71 2 4 6 3" xfId="22359"/>
    <cellStyle name="Normal 71 2 4 7" xfId="32571"/>
    <cellStyle name="Normal 71 2 4 8" xfId="17346"/>
    <cellStyle name="Normal 71 2 5" xfId="2604"/>
    <cellStyle name="Normal 71 2 5 2" xfId="4294"/>
    <cellStyle name="Normal 71 2 5 2 2" xfId="14367"/>
    <cellStyle name="Normal 71 2 5 2 2 2" xfId="44689"/>
    <cellStyle name="Normal 71 2 5 2 2 3" xfId="29465"/>
    <cellStyle name="Normal 71 2 5 2 3" xfId="9347"/>
    <cellStyle name="Normal 71 2 5 2 3 2" xfId="39672"/>
    <cellStyle name="Normal 71 2 5 2 3 3" xfId="24448"/>
    <cellStyle name="Normal 71 2 5 2 4" xfId="34659"/>
    <cellStyle name="Normal 71 2 5 2 5" xfId="19435"/>
    <cellStyle name="Normal 71 2 5 3" xfId="5986"/>
    <cellStyle name="Normal 71 2 5 3 2" xfId="16038"/>
    <cellStyle name="Normal 71 2 5 3 2 2" xfId="46360"/>
    <cellStyle name="Normal 71 2 5 3 2 3" xfId="31136"/>
    <cellStyle name="Normal 71 2 5 3 3" xfId="11018"/>
    <cellStyle name="Normal 71 2 5 3 3 2" xfId="41343"/>
    <cellStyle name="Normal 71 2 5 3 3 3" xfId="26119"/>
    <cellStyle name="Normal 71 2 5 3 4" xfId="36330"/>
    <cellStyle name="Normal 71 2 5 3 5" xfId="21106"/>
    <cellStyle name="Normal 71 2 5 4" xfId="12696"/>
    <cellStyle name="Normal 71 2 5 4 2" xfId="43018"/>
    <cellStyle name="Normal 71 2 5 4 3" xfId="27794"/>
    <cellStyle name="Normal 71 2 5 5" xfId="7675"/>
    <cellStyle name="Normal 71 2 5 5 2" xfId="38001"/>
    <cellStyle name="Normal 71 2 5 5 3" xfId="22777"/>
    <cellStyle name="Normal 71 2 5 6" xfId="32989"/>
    <cellStyle name="Normal 71 2 5 7" xfId="17764"/>
    <cellStyle name="Normal 71 2 6" xfId="3457"/>
    <cellStyle name="Normal 71 2 6 2" xfId="13531"/>
    <cellStyle name="Normal 71 2 6 2 2" xfId="43853"/>
    <cellStyle name="Normal 71 2 6 2 3" xfId="28629"/>
    <cellStyle name="Normal 71 2 6 3" xfId="8511"/>
    <cellStyle name="Normal 71 2 6 3 2" xfId="38836"/>
    <cellStyle name="Normal 71 2 6 3 3" xfId="23612"/>
    <cellStyle name="Normal 71 2 6 4" xfId="33823"/>
    <cellStyle name="Normal 71 2 6 5" xfId="18599"/>
    <cellStyle name="Normal 71 2 7" xfId="5150"/>
    <cellStyle name="Normal 71 2 7 2" xfId="15202"/>
    <cellStyle name="Normal 71 2 7 2 2" xfId="45524"/>
    <cellStyle name="Normal 71 2 7 2 3" xfId="30300"/>
    <cellStyle name="Normal 71 2 7 3" xfId="10182"/>
    <cellStyle name="Normal 71 2 7 3 2" xfId="40507"/>
    <cellStyle name="Normal 71 2 7 3 3" xfId="25283"/>
    <cellStyle name="Normal 71 2 7 4" xfId="35494"/>
    <cellStyle name="Normal 71 2 7 5" xfId="20270"/>
    <cellStyle name="Normal 71 2 8" xfId="11860"/>
    <cellStyle name="Normal 71 2 8 2" xfId="42182"/>
    <cellStyle name="Normal 71 2 8 3" xfId="26958"/>
    <cellStyle name="Normal 71 2 9" xfId="6839"/>
    <cellStyle name="Normal 71 2 9 2" xfId="37165"/>
    <cellStyle name="Normal 71 2 9 3" xfId="21941"/>
    <cellStyle name="Normal 71 3" xfId="1803"/>
    <cellStyle name="Normal 71 3 10" xfId="16980"/>
    <cellStyle name="Normal 71 3 2" xfId="2022"/>
    <cellStyle name="Normal 71 3 2 2" xfId="2443"/>
    <cellStyle name="Normal 71 3 2 2 2" xfId="3282"/>
    <cellStyle name="Normal 71 3 2 2 2 2" xfId="4972"/>
    <cellStyle name="Normal 71 3 2 2 2 2 2" xfId="15045"/>
    <cellStyle name="Normal 71 3 2 2 2 2 2 2" xfId="45367"/>
    <cellStyle name="Normal 71 3 2 2 2 2 2 3" xfId="30143"/>
    <cellStyle name="Normal 71 3 2 2 2 2 3" xfId="10025"/>
    <cellStyle name="Normal 71 3 2 2 2 2 3 2" xfId="40350"/>
    <cellStyle name="Normal 71 3 2 2 2 2 3 3" xfId="25126"/>
    <cellStyle name="Normal 71 3 2 2 2 2 4" xfId="35337"/>
    <cellStyle name="Normal 71 3 2 2 2 2 5" xfId="20113"/>
    <cellStyle name="Normal 71 3 2 2 2 3" xfId="6664"/>
    <cellStyle name="Normal 71 3 2 2 2 3 2" xfId="16716"/>
    <cellStyle name="Normal 71 3 2 2 2 3 2 2" xfId="47038"/>
    <cellStyle name="Normal 71 3 2 2 2 3 2 3" xfId="31814"/>
    <cellStyle name="Normal 71 3 2 2 2 3 3" xfId="11696"/>
    <cellStyle name="Normal 71 3 2 2 2 3 3 2" xfId="42021"/>
    <cellStyle name="Normal 71 3 2 2 2 3 3 3" xfId="26797"/>
    <cellStyle name="Normal 71 3 2 2 2 3 4" xfId="37008"/>
    <cellStyle name="Normal 71 3 2 2 2 3 5" xfId="21784"/>
    <cellStyle name="Normal 71 3 2 2 2 4" xfId="13374"/>
    <cellStyle name="Normal 71 3 2 2 2 4 2" xfId="43696"/>
    <cellStyle name="Normal 71 3 2 2 2 4 3" xfId="28472"/>
    <cellStyle name="Normal 71 3 2 2 2 5" xfId="8353"/>
    <cellStyle name="Normal 71 3 2 2 2 5 2" xfId="38679"/>
    <cellStyle name="Normal 71 3 2 2 2 5 3" xfId="23455"/>
    <cellStyle name="Normal 71 3 2 2 2 6" xfId="33667"/>
    <cellStyle name="Normal 71 3 2 2 2 7" xfId="18442"/>
    <cellStyle name="Normal 71 3 2 2 3" xfId="4135"/>
    <cellStyle name="Normal 71 3 2 2 3 2" xfId="14209"/>
    <cellStyle name="Normal 71 3 2 2 3 2 2" xfId="44531"/>
    <cellStyle name="Normal 71 3 2 2 3 2 3" xfId="29307"/>
    <cellStyle name="Normal 71 3 2 2 3 3" xfId="9189"/>
    <cellStyle name="Normal 71 3 2 2 3 3 2" xfId="39514"/>
    <cellStyle name="Normal 71 3 2 2 3 3 3" xfId="24290"/>
    <cellStyle name="Normal 71 3 2 2 3 4" xfId="34501"/>
    <cellStyle name="Normal 71 3 2 2 3 5" xfId="19277"/>
    <cellStyle name="Normal 71 3 2 2 4" xfId="5828"/>
    <cellStyle name="Normal 71 3 2 2 4 2" xfId="15880"/>
    <cellStyle name="Normal 71 3 2 2 4 2 2" xfId="46202"/>
    <cellStyle name="Normal 71 3 2 2 4 2 3" xfId="30978"/>
    <cellStyle name="Normal 71 3 2 2 4 3" xfId="10860"/>
    <cellStyle name="Normal 71 3 2 2 4 3 2" xfId="41185"/>
    <cellStyle name="Normal 71 3 2 2 4 3 3" xfId="25961"/>
    <cellStyle name="Normal 71 3 2 2 4 4" xfId="36172"/>
    <cellStyle name="Normal 71 3 2 2 4 5" xfId="20948"/>
    <cellStyle name="Normal 71 3 2 2 5" xfId="12538"/>
    <cellStyle name="Normal 71 3 2 2 5 2" xfId="42860"/>
    <cellStyle name="Normal 71 3 2 2 5 3" xfId="27636"/>
    <cellStyle name="Normal 71 3 2 2 6" xfId="7517"/>
    <cellStyle name="Normal 71 3 2 2 6 2" xfId="37843"/>
    <cellStyle name="Normal 71 3 2 2 6 3" xfId="22619"/>
    <cellStyle name="Normal 71 3 2 2 7" xfId="32831"/>
    <cellStyle name="Normal 71 3 2 2 8" xfId="17606"/>
    <cellStyle name="Normal 71 3 2 3" xfId="2864"/>
    <cellStyle name="Normal 71 3 2 3 2" xfId="4554"/>
    <cellStyle name="Normal 71 3 2 3 2 2" xfId="14627"/>
    <cellStyle name="Normal 71 3 2 3 2 2 2" xfId="44949"/>
    <cellStyle name="Normal 71 3 2 3 2 2 3" xfId="29725"/>
    <cellStyle name="Normal 71 3 2 3 2 3" xfId="9607"/>
    <cellStyle name="Normal 71 3 2 3 2 3 2" xfId="39932"/>
    <cellStyle name="Normal 71 3 2 3 2 3 3" xfId="24708"/>
    <cellStyle name="Normal 71 3 2 3 2 4" xfId="34919"/>
    <cellStyle name="Normal 71 3 2 3 2 5" xfId="19695"/>
    <cellStyle name="Normal 71 3 2 3 3" xfId="6246"/>
    <cellStyle name="Normal 71 3 2 3 3 2" xfId="16298"/>
    <cellStyle name="Normal 71 3 2 3 3 2 2" xfId="46620"/>
    <cellStyle name="Normal 71 3 2 3 3 2 3" xfId="31396"/>
    <cellStyle name="Normal 71 3 2 3 3 3" xfId="11278"/>
    <cellStyle name="Normal 71 3 2 3 3 3 2" xfId="41603"/>
    <cellStyle name="Normal 71 3 2 3 3 3 3" xfId="26379"/>
    <cellStyle name="Normal 71 3 2 3 3 4" xfId="36590"/>
    <cellStyle name="Normal 71 3 2 3 3 5" xfId="21366"/>
    <cellStyle name="Normal 71 3 2 3 4" xfId="12956"/>
    <cellStyle name="Normal 71 3 2 3 4 2" xfId="43278"/>
    <cellStyle name="Normal 71 3 2 3 4 3" xfId="28054"/>
    <cellStyle name="Normal 71 3 2 3 5" xfId="7935"/>
    <cellStyle name="Normal 71 3 2 3 5 2" xfId="38261"/>
    <cellStyle name="Normal 71 3 2 3 5 3" xfId="23037"/>
    <cellStyle name="Normal 71 3 2 3 6" xfId="33249"/>
    <cellStyle name="Normal 71 3 2 3 7" xfId="18024"/>
    <cellStyle name="Normal 71 3 2 4" xfId="3717"/>
    <cellStyle name="Normal 71 3 2 4 2" xfId="13791"/>
    <cellStyle name="Normal 71 3 2 4 2 2" xfId="44113"/>
    <cellStyle name="Normal 71 3 2 4 2 3" xfId="28889"/>
    <cellStyle name="Normal 71 3 2 4 3" xfId="8771"/>
    <cellStyle name="Normal 71 3 2 4 3 2" xfId="39096"/>
    <cellStyle name="Normal 71 3 2 4 3 3" xfId="23872"/>
    <cellStyle name="Normal 71 3 2 4 4" xfId="34083"/>
    <cellStyle name="Normal 71 3 2 4 5" xfId="18859"/>
    <cellStyle name="Normal 71 3 2 5" xfId="5410"/>
    <cellStyle name="Normal 71 3 2 5 2" xfId="15462"/>
    <cellStyle name="Normal 71 3 2 5 2 2" xfId="45784"/>
    <cellStyle name="Normal 71 3 2 5 2 3" xfId="30560"/>
    <cellStyle name="Normal 71 3 2 5 3" xfId="10442"/>
    <cellStyle name="Normal 71 3 2 5 3 2" xfId="40767"/>
    <cellStyle name="Normal 71 3 2 5 3 3" xfId="25543"/>
    <cellStyle name="Normal 71 3 2 5 4" xfId="35754"/>
    <cellStyle name="Normal 71 3 2 5 5" xfId="20530"/>
    <cellStyle name="Normal 71 3 2 6" xfId="12120"/>
    <cellStyle name="Normal 71 3 2 6 2" xfId="42442"/>
    <cellStyle name="Normal 71 3 2 6 3" xfId="27218"/>
    <cellStyle name="Normal 71 3 2 7" xfId="7099"/>
    <cellStyle name="Normal 71 3 2 7 2" xfId="37425"/>
    <cellStyle name="Normal 71 3 2 7 3" xfId="22201"/>
    <cellStyle name="Normal 71 3 2 8" xfId="32413"/>
    <cellStyle name="Normal 71 3 2 9" xfId="17188"/>
    <cellStyle name="Normal 71 3 3" xfId="2235"/>
    <cellStyle name="Normal 71 3 3 2" xfId="3074"/>
    <cellStyle name="Normal 71 3 3 2 2" xfId="4764"/>
    <cellStyle name="Normal 71 3 3 2 2 2" xfId="14837"/>
    <cellStyle name="Normal 71 3 3 2 2 2 2" xfId="45159"/>
    <cellStyle name="Normal 71 3 3 2 2 2 3" xfId="29935"/>
    <cellStyle name="Normal 71 3 3 2 2 3" xfId="9817"/>
    <cellStyle name="Normal 71 3 3 2 2 3 2" xfId="40142"/>
    <cellStyle name="Normal 71 3 3 2 2 3 3" xfId="24918"/>
    <cellStyle name="Normal 71 3 3 2 2 4" xfId="35129"/>
    <cellStyle name="Normal 71 3 3 2 2 5" xfId="19905"/>
    <cellStyle name="Normal 71 3 3 2 3" xfId="6456"/>
    <cellStyle name="Normal 71 3 3 2 3 2" xfId="16508"/>
    <cellStyle name="Normal 71 3 3 2 3 2 2" xfId="46830"/>
    <cellStyle name="Normal 71 3 3 2 3 2 3" xfId="31606"/>
    <cellStyle name="Normal 71 3 3 2 3 3" xfId="11488"/>
    <cellStyle name="Normal 71 3 3 2 3 3 2" xfId="41813"/>
    <cellStyle name="Normal 71 3 3 2 3 3 3" xfId="26589"/>
    <cellStyle name="Normal 71 3 3 2 3 4" xfId="36800"/>
    <cellStyle name="Normal 71 3 3 2 3 5" xfId="21576"/>
    <cellStyle name="Normal 71 3 3 2 4" xfId="13166"/>
    <cellStyle name="Normal 71 3 3 2 4 2" xfId="43488"/>
    <cellStyle name="Normal 71 3 3 2 4 3" xfId="28264"/>
    <cellStyle name="Normal 71 3 3 2 5" xfId="8145"/>
    <cellStyle name="Normal 71 3 3 2 5 2" xfId="38471"/>
    <cellStyle name="Normal 71 3 3 2 5 3" xfId="23247"/>
    <cellStyle name="Normal 71 3 3 2 6" xfId="33459"/>
    <cellStyle name="Normal 71 3 3 2 7" xfId="18234"/>
    <cellStyle name="Normal 71 3 3 3" xfId="3927"/>
    <cellStyle name="Normal 71 3 3 3 2" xfId="14001"/>
    <cellStyle name="Normal 71 3 3 3 2 2" xfId="44323"/>
    <cellStyle name="Normal 71 3 3 3 2 3" xfId="29099"/>
    <cellStyle name="Normal 71 3 3 3 3" xfId="8981"/>
    <cellStyle name="Normal 71 3 3 3 3 2" xfId="39306"/>
    <cellStyle name="Normal 71 3 3 3 3 3" xfId="24082"/>
    <cellStyle name="Normal 71 3 3 3 4" xfId="34293"/>
    <cellStyle name="Normal 71 3 3 3 5" xfId="19069"/>
    <cellStyle name="Normal 71 3 3 4" xfId="5620"/>
    <cellStyle name="Normal 71 3 3 4 2" xfId="15672"/>
    <cellStyle name="Normal 71 3 3 4 2 2" xfId="45994"/>
    <cellStyle name="Normal 71 3 3 4 2 3" xfId="30770"/>
    <cellStyle name="Normal 71 3 3 4 3" xfId="10652"/>
    <cellStyle name="Normal 71 3 3 4 3 2" xfId="40977"/>
    <cellStyle name="Normal 71 3 3 4 3 3" xfId="25753"/>
    <cellStyle name="Normal 71 3 3 4 4" xfId="35964"/>
    <cellStyle name="Normal 71 3 3 4 5" xfId="20740"/>
    <cellStyle name="Normal 71 3 3 5" xfId="12330"/>
    <cellStyle name="Normal 71 3 3 5 2" xfId="42652"/>
    <cellStyle name="Normal 71 3 3 5 3" xfId="27428"/>
    <cellStyle name="Normal 71 3 3 6" xfId="7309"/>
    <cellStyle name="Normal 71 3 3 6 2" xfId="37635"/>
    <cellStyle name="Normal 71 3 3 6 3" xfId="22411"/>
    <cellStyle name="Normal 71 3 3 7" xfId="32623"/>
    <cellStyle name="Normal 71 3 3 8" xfId="17398"/>
    <cellStyle name="Normal 71 3 4" xfId="2656"/>
    <cellStyle name="Normal 71 3 4 2" xfId="4346"/>
    <cellStyle name="Normal 71 3 4 2 2" xfId="14419"/>
    <cellStyle name="Normal 71 3 4 2 2 2" xfId="44741"/>
    <cellStyle name="Normal 71 3 4 2 2 3" xfId="29517"/>
    <cellStyle name="Normal 71 3 4 2 3" xfId="9399"/>
    <cellStyle name="Normal 71 3 4 2 3 2" xfId="39724"/>
    <cellStyle name="Normal 71 3 4 2 3 3" xfId="24500"/>
    <cellStyle name="Normal 71 3 4 2 4" xfId="34711"/>
    <cellStyle name="Normal 71 3 4 2 5" xfId="19487"/>
    <cellStyle name="Normal 71 3 4 3" xfId="6038"/>
    <cellStyle name="Normal 71 3 4 3 2" xfId="16090"/>
    <cellStyle name="Normal 71 3 4 3 2 2" xfId="46412"/>
    <cellStyle name="Normal 71 3 4 3 2 3" xfId="31188"/>
    <cellStyle name="Normal 71 3 4 3 3" xfId="11070"/>
    <cellStyle name="Normal 71 3 4 3 3 2" xfId="41395"/>
    <cellStyle name="Normal 71 3 4 3 3 3" xfId="26171"/>
    <cellStyle name="Normal 71 3 4 3 4" xfId="36382"/>
    <cellStyle name="Normal 71 3 4 3 5" xfId="21158"/>
    <cellStyle name="Normal 71 3 4 4" xfId="12748"/>
    <cellStyle name="Normal 71 3 4 4 2" xfId="43070"/>
    <cellStyle name="Normal 71 3 4 4 3" xfId="27846"/>
    <cellStyle name="Normal 71 3 4 5" xfId="7727"/>
    <cellStyle name="Normal 71 3 4 5 2" xfId="38053"/>
    <cellStyle name="Normal 71 3 4 5 3" xfId="22829"/>
    <cellStyle name="Normal 71 3 4 6" xfId="33041"/>
    <cellStyle name="Normal 71 3 4 7" xfId="17816"/>
    <cellStyle name="Normal 71 3 5" xfId="3509"/>
    <cellStyle name="Normal 71 3 5 2" xfId="13583"/>
    <cellStyle name="Normal 71 3 5 2 2" xfId="43905"/>
    <cellStyle name="Normal 71 3 5 2 3" xfId="28681"/>
    <cellStyle name="Normal 71 3 5 3" xfId="8563"/>
    <cellStyle name="Normal 71 3 5 3 2" xfId="38888"/>
    <cellStyle name="Normal 71 3 5 3 3" xfId="23664"/>
    <cellStyle name="Normal 71 3 5 4" xfId="33875"/>
    <cellStyle name="Normal 71 3 5 5" xfId="18651"/>
    <cellStyle name="Normal 71 3 6" xfId="5202"/>
    <cellStyle name="Normal 71 3 6 2" xfId="15254"/>
    <cellStyle name="Normal 71 3 6 2 2" xfId="45576"/>
    <cellStyle name="Normal 71 3 6 2 3" xfId="30352"/>
    <cellStyle name="Normal 71 3 6 3" xfId="10234"/>
    <cellStyle name="Normal 71 3 6 3 2" xfId="40559"/>
    <cellStyle name="Normal 71 3 6 3 3" xfId="25335"/>
    <cellStyle name="Normal 71 3 6 4" xfId="35546"/>
    <cellStyle name="Normal 71 3 6 5" xfId="20322"/>
    <cellStyle name="Normal 71 3 7" xfId="11912"/>
    <cellStyle name="Normal 71 3 7 2" xfId="42234"/>
    <cellStyle name="Normal 71 3 7 3" xfId="27010"/>
    <cellStyle name="Normal 71 3 8" xfId="6891"/>
    <cellStyle name="Normal 71 3 8 2" xfId="37217"/>
    <cellStyle name="Normal 71 3 8 3" xfId="21993"/>
    <cellStyle name="Normal 71 3 9" xfId="32206"/>
    <cellStyle name="Normal 71 4" xfId="1916"/>
    <cellStyle name="Normal 71 4 2" xfId="2339"/>
    <cellStyle name="Normal 71 4 2 2" xfId="3178"/>
    <cellStyle name="Normal 71 4 2 2 2" xfId="4868"/>
    <cellStyle name="Normal 71 4 2 2 2 2" xfId="14941"/>
    <cellStyle name="Normal 71 4 2 2 2 2 2" xfId="45263"/>
    <cellStyle name="Normal 71 4 2 2 2 2 3" xfId="30039"/>
    <cellStyle name="Normal 71 4 2 2 2 3" xfId="9921"/>
    <cellStyle name="Normal 71 4 2 2 2 3 2" xfId="40246"/>
    <cellStyle name="Normal 71 4 2 2 2 3 3" xfId="25022"/>
    <cellStyle name="Normal 71 4 2 2 2 4" xfId="35233"/>
    <cellStyle name="Normal 71 4 2 2 2 5" xfId="20009"/>
    <cellStyle name="Normal 71 4 2 2 3" xfId="6560"/>
    <cellStyle name="Normal 71 4 2 2 3 2" xfId="16612"/>
    <cellStyle name="Normal 71 4 2 2 3 2 2" xfId="46934"/>
    <cellStyle name="Normal 71 4 2 2 3 2 3" xfId="31710"/>
    <cellStyle name="Normal 71 4 2 2 3 3" xfId="11592"/>
    <cellStyle name="Normal 71 4 2 2 3 3 2" xfId="41917"/>
    <cellStyle name="Normal 71 4 2 2 3 3 3" xfId="26693"/>
    <cellStyle name="Normal 71 4 2 2 3 4" xfId="36904"/>
    <cellStyle name="Normal 71 4 2 2 3 5" xfId="21680"/>
    <cellStyle name="Normal 71 4 2 2 4" xfId="13270"/>
    <cellStyle name="Normal 71 4 2 2 4 2" xfId="43592"/>
    <cellStyle name="Normal 71 4 2 2 4 3" xfId="28368"/>
    <cellStyle name="Normal 71 4 2 2 5" xfId="8249"/>
    <cellStyle name="Normal 71 4 2 2 5 2" xfId="38575"/>
    <cellStyle name="Normal 71 4 2 2 5 3" xfId="23351"/>
    <cellStyle name="Normal 71 4 2 2 6" xfId="33563"/>
    <cellStyle name="Normal 71 4 2 2 7" xfId="18338"/>
    <cellStyle name="Normal 71 4 2 3" xfId="4031"/>
    <cellStyle name="Normal 71 4 2 3 2" xfId="14105"/>
    <cellStyle name="Normal 71 4 2 3 2 2" xfId="44427"/>
    <cellStyle name="Normal 71 4 2 3 2 3" xfId="29203"/>
    <cellStyle name="Normal 71 4 2 3 3" xfId="9085"/>
    <cellStyle name="Normal 71 4 2 3 3 2" xfId="39410"/>
    <cellStyle name="Normal 71 4 2 3 3 3" xfId="24186"/>
    <cellStyle name="Normal 71 4 2 3 4" xfId="34397"/>
    <cellStyle name="Normal 71 4 2 3 5" xfId="19173"/>
    <cellStyle name="Normal 71 4 2 4" xfId="5724"/>
    <cellStyle name="Normal 71 4 2 4 2" xfId="15776"/>
    <cellStyle name="Normal 71 4 2 4 2 2" xfId="46098"/>
    <cellStyle name="Normal 71 4 2 4 2 3" xfId="30874"/>
    <cellStyle name="Normal 71 4 2 4 3" xfId="10756"/>
    <cellStyle name="Normal 71 4 2 4 3 2" xfId="41081"/>
    <cellStyle name="Normal 71 4 2 4 3 3" xfId="25857"/>
    <cellStyle name="Normal 71 4 2 4 4" xfId="36068"/>
    <cellStyle name="Normal 71 4 2 4 5" xfId="20844"/>
    <cellStyle name="Normal 71 4 2 5" xfId="12434"/>
    <cellStyle name="Normal 71 4 2 5 2" xfId="42756"/>
    <cellStyle name="Normal 71 4 2 5 3" xfId="27532"/>
    <cellStyle name="Normal 71 4 2 6" xfId="7413"/>
    <cellStyle name="Normal 71 4 2 6 2" xfId="37739"/>
    <cellStyle name="Normal 71 4 2 6 3" xfId="22515"/>
    <cellStyle name="Normal 71 4 2 7" xfId="32727"/>
    <cellStyle name="Normal 71 4 2 8" xfId="17502"/>
    <cellStyle name="Normal 71 4 3" xfId="2760"/>
    <cellStyle name="Normal 71 4 3 2" xfId="4450"/>
    <cellStyle name="Normal 71 4 3 2 2" xfId="14523"/>
    <cellStyle name="Normal 71 4 3 2 2 2" xfId="44845"/>
    <cellStyle name="Normal 71 4 3 2 2 3" xfId="29621"/>
    <cellStyle name="Normal 71 4 3 2 3" xfId="9503"/>
    <cellStyle name="Normal 71 4 3 2 3 2" xfId="39828"/>
    <cellStyle name="Normal 71 4 3 2 3 3" xfId="24604"/>
    <cellStyle name="Normal 71 4 3 2 4" xfId="34815"/>
    <cellStyle name="Normal 71 4 3 2 5" xfId="19591"/>
    <cellStyle name="Normal 71 4 3 3" xfId="6142"/>
    <cellStyle name="Normal 71 4 3 3 2" xfId="16194"/>
    <cellStyle name="Normal 71 4 3 3 2 2" xfId="46516"/>
    <cellStyle name="Normal 71 4 3 3 2 3" xfId="31292"/>
    <cellStyle name="Normal 71 4 3 3 3" xfId="11174"/>
    <cellStyle name="Normal 71 4 3 3 3 2" xfId="41499"/>
    <cellStyle name="Normal 71 4 3 3 3 3" xfId="26275"/>
    <cellStyle name="Normal 71 4 3 3 4" xfId="36486"/>
    <cellStyle name="Normal 71 4 3 3 5" xfId="21262"/>
    <cellStyle name="Normal 71 4 3 4" xfId="12852"/>
    <cellStyle name="Normal 71 4 3 4 2" xfId="43174"/>
    <cellStyle name="Normal 71 4 3 4 3" xfId="27950"/>
    <cellStyle name="Normal 71 4 3 5" xfId="7831"/>
    <cellStyle name="Normal 71 4 3 5 2" xfId="38157"/>
    <cellStyle name="Normal 71 4 3 5 3" xfId="22933"/>
    <cellStyle name="Normal 71 4 3 6" xfId="33145"/>
    <cellStyle name="Normal 71 4 3 7" xfId="17920"/>
    <cellStyle name="Normal 71 4 4" xfId="3613"/>
    <cellStyle name="Normal 71 4 4 2" xfId="13687"/>
    <cellStyle name="Normal 71 4 4 2 2" xfId="44009"/>
    <cellStyle name="Normal 71 4 4 2 3" xfId="28785"/>
    <cellStyle name="Normal 71 4 4 3" xfId="8667"/>
    <cellStyle name="Normal 71 4 4 3 2" xfId="38992"/>
    <cellStyle name="Normal 71 4 4 3 3" xfId="23768"/>
    <cellStyle name="Normal 71 4 4 4" xfId="33979"/>
    <cellStyle name="Normal 71 4 4 5" xfId="18755"/>
    <cellStyle name="Normal 71 4 5" xfId="5306"/>
    <cellStyle name="Normal 71 4 5 2" xfId="15358"/>
    <cellStyle name="Normal 71 4 5 2 2" xfId="45680"/>
    <cellStyle name="Normal 71 4 5 2 3" xfId="30456"/>
    <cellStyle name="Normal 71 4 5 3" xfId="10338"/>
    <cellStyle name="Normal 71 4 5 3 2" xfId="40663"/>
    <cellStyle name="Normal 71 4 5 3 3" xfId="25439"/>
    <cellStyle name="Normal 71 4 5 4" xfId="35650"/>
    <cellStyle name="Normal 71 4 5 5" xfId="20426"/>
    <cellStyle name="Normal 71 4 6" xfId="12016"/>
    <cellStyle name="Normal 71 4 6 2" xfId="42338"/>
    <cellStyle name="Normal 71 4 6 3" xfId="27114"/>
    <cellStyle name="Normal 71 4 7" xfId="6995"/>
    <cellStyle name="Normal 71 4 7 2" xfId="37321"/>
    <cellStyle name="Normal 71 4 7 3" xfId="22097"/>
    <cellStyle name="Normal 71 4 8" xfId="32309"/>
    <cellStyle name="Normal 71 4 9" xfId="17084"/>
    <cellStyle name="Normal 71 5" xfId="2129"/>
    <cellStyle name="Normal 71 5 2" xfId="2970"/>
    <cellStyle name="Normal 71 5 2 2" xfId="4660"/>
    <cellStyle name="Normal 71 5 2 2 2" xfId="14733"/>
    <cellStyle name="Normal 71 5 2 2 2 2" xfId="45055"/>
    <cellStyle name="Normal 71 5 2 2 2 3" xfId="29831"/>
    <cellStyle name="Normal 71 5 2 2 3" xfId="9713"/>
    <cellStyle name="Normal 71 5 2 2 3 2" xfId="40038"/>
    <cellStyle name="Normal 71 5 2 2 3 3" xfId="24814"/>
    <cellStyle name="Normal 71 5 2 2 4" xfId="35025"/>
    <cellStyle name="Normal 71 5 2 2 5" xfId="19801"/>
    <cellStyle name="Normal 71 5 2 3" xfId="6352"/>
    <cellStyle name="Normal 71 5 2 3 2" xfId="16404"/>
    <cellStyle name="Normal 71 5 2 3 2 2" xfId="46726"/>
    <cellStyle name="Normal 71 5 2 3 2 3" xfId="31502"/>
    <cellStyle name="Normal 71 5 2 3 3" xfId="11384"/>
    <cellStyle name="Normal 71 5 2 3 3 2" xfId="41709"/>
    <cellStyle name="Normal 71 5 2 3 3 3" xfId="26485"/>
    <cellStyle name="Normal 71 5 2 3 4" xfId="36696"/>
    <cellStyle name="Normal 71 5 2 3 5" xfId="21472"/>
    <cellStyle name="Normal 71 5 2 4" xfId="13062"/>
    <cellStyle name="Normal 71 5 2 4 2" xfId="43384"/>
    <cellStyle name="Normal 71 5 2 4 3" xfId="28160"/>
    <cellStyle name="Normal 71 5 2 5" xfId="8041"/>
    <cellStyle name="Normal 71 5 2 5 2" xfId="38367"/>
    <cellStyle name="Normal 71 5 2 5 3" xfId="23143"/>
    <cellStyle name="Normal 71 5 2 6" xfId="33355"/>
    <cellStyle name="Normal 71 5 2 7" xfId="18130"/>
    <cellStyle name="Normal 71 5 3" xfId="3823"/>
    <cellStyle name="Normal 71 5 3 2" xfId="13897"/>
    <cellStyle name="Normal 71 5 3 2 2" xfId="44219"/>
    <cellStyle name="Normal 71 5 3 2 3" xfId="28995"/>
    <cellStyle name="Normal 71 5 3 3" xfId="8877"/>
    <cellStyle name="Normal 71 5 3 3 2" xfId="39202"/>
    <cellStyle name="Normal 71 5 3 3 3" xfId="23978"/>
    <cellStyle name="Normal 71 5 3 4" xfId="34189"/>
    <cellStyle name="Normal 71 5 3 5" xfId="18965"/>
    <cellStyle name="Normal 71 5 4" xfId="5516"/>
    <cellStyle name="Normal 71 5 4 2" xfId="15568"/>
    <cellStyle name="Normal 71 5 4 2 2" xfId="45890"/>
    <cellStyle name="Normal 71 5 4 2 3" xfId="30666"/>
    <cellStyle name="Normal 71 5 4 3" xfId="10548"/>
    <cellStyle name="Normal 71 5 4 3 2" xfId="40873"/>
    <cellStyle name="Normal 71 5 4 3 3" xfId="25649"/>
    <cellStyle name="Normal 71 5 4 4" xfId="35860"/>
    <cellStyle name="Normal 71 5 4 5" xfId="20636"/>
    <cellStyle name="Normal 71 5 5" xfId="12226"/>
    <cellStyle name="Normal 71 5 5 2" xfId="42548"/>
    <cellStyle name="Normal 71 5 5 3" xfId="27324"/>
    <cellStyle name="Normal 71 5 6" xfId="7205"/>
    <cellStyle name="Normal 71 5 6 2" xfId="37531"/>
    <cellStyle name="Normal 71 5 6 3" xfId="22307"/>
    <cellStyle name="Normal 71 5 7" xfId="32519"/>
    <cellStyle name="Normal 71 5 8" xfId="17294"/>
    <cellStyle name="Normal 71 6" xfId="2550"/>
    <cellStyle name="Normal 71 6 2" xfId="4242"/>
    <cellStyle name="Normal 71 6 2 2" xfId="14315"/>
    <cellStyle name="Normal 71 6 2 2 2" xfId="44637"/>
    <cellStyle name="Normal 71 6 2 2 3" xfId="29413"/>
    <cellStyle name="Normal 71 6 2 3" xfId="9295"/>
    <cellStyle name="Normal 71 6 2 3 2" xfId="39620"/>
    <cellStyle name="Normal 71 6 2 3 3" xfId="24396"/>
    <cellStyle name="Normal 71 6 2 4" xfId="34607"/>
    <cellStyle name="Normal 71 6 2 5" xfId="19383"/>
    <cellStyle name="Normal 71 6 3" xfId="5934"/>
    <cellStyle name="Normal 71 6 3 2" xfId="15986"/>
    <cellStyle name="Normal 71 6 3 2 2" xfId="46308"/>
    <cellStyle name="Normal 71 6 3 2 3" xfId="31084"/>
    <cellStyle name="Normal 71 6 3 3" xfId="10966"/>
    <cellStyle name="Normal 71 6 3 3 2" xfId="41291"/>
    <cellStyle name="Normal 71 6 3 3 3" xfId="26067"/>
    <cellStyle name="Normal 71 6 3 4" xfId="36278"/>
    <cellStyle name="Normal 71 6 3 5" xfId="21054"/>
    <cellStyle name="Normal 71 6 4" xfId="12644"/>
    <cellStyle name="Normal 71 6 4 2" xfId="42966"/>
    <cellStyle name="Normal 71 6 4 3" xfId="27742"/>
    <cellStyle name="Normal 71 6 5" xfId="7623"/>
    <cellStyle name="Normal 71 6 5 2" xfId="37949"/>
    <cellStyle name="Normal 71 6 5 3" xfId="22725"/>
    <cellStyle name="Normal 71 6 6" xfId="32937"/>
    <cellStyle name="Normal 71 6 7" xfId="17712"/>
    <cellStyle name="Normal 71 7" xfId="3402"/>
    <cellStyle name="Normal 71 7 2" xfId="13479"/>
    <cellStyle name="Normal 71 7 2 2" xfId="43801"/>
    <cellStyle name="Normal 71 7 2 3" xfId="28577"/>
    <cellStyle name="Normal 71 7 3" xfId="8459"/>
    <cellStyle name="Normal 71 7 3 2" xfId="38784"/>
    <cellStyle name="Normal 71 7 3 3" xfId="23560"/>
    <cellStyle name="Normal 71 7 4" xfId="33771"/>
    <cellStyle name="Normal 71 7 5" xfId="18547"/>
    <cellStyle name="Normal 71 8" xfId="5096"/>
    <cellStyle name="Normal 71 8 2" xfId="15150"/>
    <cellStyle name="Normal 71 8 2 2" xfId="45472"/>
    <cellStyle name="Normal 71 8 2 3" xfId="30248"/>
    <cellStyle name="Normal 71 8 3" xfId="10130"/>
    <cellStyle name="Normal 71 8 3 2" xfId="40455"/>
    <cellStyle name="Normal 71 8 3 3" xfId="25231"/>
    <cellStyle name="Normal 71 8 4" xfId="35442"/>
    <cellStyle name="Normal 71 8 5" xfId="20218"/>
    <cellStyle name="Normal 71 9" xfId="11806"/>
    <cellStyle name="Normal 71 9 2" xfId="42130"/>
    <cellStyle name="Normal 71 9 3" xfId="26906"/>
    <cellStyle name="Normal 72" xfId="1489"/>
    <cellStyle name="Normal 72 10" xfId="6786"/>
    <cellStyle name="Normal 72 10 2" xfId="37114"/>
    <cellStyle name="Normal 72 10 3" xfId="21890"/>
    <cellStyle name="Normal 72 11" xfId="32105"/>
    <cellStyle name="Normal 72 12" xfId="16875"/>
    <cellStyle name="Normal 72 13" xfId="47316"/>
    <cellStyle name="Normal 72 2" xfId="1750"/>
    <cellStyle name="Normal 72 2 10" xfId="32156"/>
    <cellStyle name="Normal 72 2 11" xfId="16929"/>
    <cellStyle name="Normal 72 2 2" xfId="1858"/>
    <cellStyle name="Normal 72 2 2 10" xfId="17033"/>
    <cellStyle name="Normal 72 2 2 2" xfId="2075"/>
    <cellStyle name="Normal 72 2 2 2 2" xfId="2496"/>
    <cellStyle name="Normal 72 2 2 2 2 2" xfId="3335"/>
    <cellStyle name="Normal 72 2 2 2 2 2 2" xfId="5025"/>
    <cellStyle name="Normal 72 2 2 2 2 2 2 2" xfId="15098"/>
    <cellStyle name="Normal 72 2 2 2 2 2 2 2 2" xfId="45420"/>
    <cellStyle name="Normal 72 2 2 2 2 2 2 2 3" xfId="30196"/>
    <cellStyle name="Normal 72 2 2 2 2 2 2 3" xfId="10078"/>
    <cellStyle name="Normal 72 2 2 2 2 2 2 3 2" xfId="40403"/>
    <cellStyle name="Normal 72 2 2 2 2 2 2 3 3" xfId="25179"/>
    <cellStyle name="Normal 72 2 2 2 2 2 2 4" xfId="35390"/>
    <cellStyle name="Normal 72 2 2 2 2 2 2 5" xfId="20166"/>
    <cellStyle name="Normal 72 2 2 2 2 2 3" xfId="6717"/>
    <cellStyle name="Normal 72 2 2 2 2 2 3 2" xfId="16769"/>
    <cellStyle name="Normal 72 2 2 2 2 2 3 2 2" xfId="47091"/>
    <cellStyle name="Normal 72 2 2 2 2 2 3 2 3" xfId="31867"/>
    <cellStyle name="Normal 72 2 2 2 2 2 3 3" xfId="11749"/>
    <cellStyle name="Normal 72 2 2 2 2 2 3 3 2" xfId="42074"/>
    <cellStyle name="Normal 72 2 2 2 2 2 3 3 3" xfId="26850"/>
    <cellStyle name="Normal 72 2 2 2 2 2 3 4" xfId="37061"/>
    <cellStyle name="Normal 72 2 2 2 2 2 3 5" xfId="21837"/>
    <cellStyle name="Normal 72 2 2 2 2 2 4" xfId="13427"/>
    <cellStyle name="Normal 72 2 2 2 2 2 4 2" xfId="43749"/>
    <cellStyle name="Normal 72 2 2 2 2 2 4 3" xfId="28525"/>
    <cellStyle name="Normal 72 2 2 2 2 2 5" xfId="8406"/>
    <cellStyle name="Normal 72 2 2 2 2 2 5 2" xfId="38732"/>
    <cellStyle name="Normal 72 2 2 2 2 2 5 3" xfId="23508"/>
    <cellStyle name="Normal 72 2 2 2 2 2 6" xfId="33720"/>
    <cellStyle name="Normal 72 2 2 2 2 2 7" xfId="18495"/>
    <cellStyle name="Normal 72 2 2 2 2 3" xfId="4188"/>
    <cellStyle name="Normal 72 2 2 2 2 3 2" xfId="14262"/>
    <cellStyle name="Normal 72 2 2 2 2 3 2 2" xfId="44584"/>
    <cellStyle name="Normal 72 2 2 2 2 3 2 3" xfId="29360"/>
    <cellStyle name="Normal 72 2 2 2 2 3 3" xfId="9242"/>
    <cellStyle name="Normal 72 2 2 2 2 3 3 2" xfId="39567"/>
    <cellStyle name="Normal 72 2 2 2 2 3 3 3" xfId="24343"/>
    <cellStyle name="Normal 72 2 2 2 2 3 4" xfId="34554"/>
    <cellStyle name="Normal 72 2 2 2 2 3 5" xfId="19330"/>
    <cellStyle name="Normal 72 2 2 2 2 4" xfId="5881"/>
    <cellStyle name="Normal 72 2 2 2 2 4 2" xfId="15933"/>
    <cellStyle name="Normal 72 2 2 2 2 4 2 2" xfId="46255"/>
    <cellStyle name="Normal 72 2 2 2 2 4 2 3" xfId="31031"/>
    <cellStyle name="Normal 72 2 2 2 2 4 3" xfId="10913"/>
    <cellStyle name="Normal 72 2 2 2 2 4 3 2" xfId="41238"/>
    <cellStyle name="Normal 72 2 2 2 2 4 3 3" xfId="26014"/>
    <cellStyle name="Normal 72 2 2 2 2 4 4" xfId="36225"/>
    <cellStyle name="Normal 72 2 2 2 2 4 5" xfId="21001"/>
    <cellStyle name="Normal 72 2 2 2 2 5" xfId="12591"/>
    <cellStyle name="Normal 72 2 2 2 2 5 2" xfId="42913"/>
    <cellStyle name="Normal 72 2 2 2 2 5 3" xfId="27689"/>
    <cellStyle name="Normal 72 2 2 2 2 6" xfId="7570"/>
    <cellStyle name="Normal 72 2 2 2 2 6 2" xfId="37896"/>
    <cellStyle name="Normal 72 2 2 2 2 6 3" xfId="22672"/>
    <cellStyle name="Normal 72 2 2 2 2 7" xfId="32884"/>
    <cellStyle name="Normal 72 2 2 2 2 8" xfId="17659"/>
    <cellStyle name="Normal 72 2 2 2 3" xfId="2917"/>
    <cellStyle name="Normal 72 2 2 2 3 2" xfId="4607"/>
    <cellStyle name="Normal 72 2 2 2 3 2 2" xfId="14680"/>
    <cellStyle name="Normal 72 2 2 2 3 2 2 2" xfId="45002"/>
    <cellStyle name="Normal 72 2 2 2 3 2 2 3" xfId="29778"/>
    <cellStyle name="Normal 72 2 2 2 3 2 3" xfId="9660"/>
    <cellStyle name="Normal 72 2 2 2 3 2 3 2" xfId="39985"/>
    <cellStyle name="Normal 72 2 2 2 3 2 3 3" xfId="24761"/>
    <cellStyle name="Normal 72 2 2 2 3 2 4" xfId="34972"/>
    <cellStyle name="Normal 72 2 2 2 3 2 5" xfId="19748"/>
    <cellStyle name="Normal 72 2 2 2 3 3" xfId="6299"/>
    <cellStyle name="Normal 72 2 2 2 3 3 2" xfId="16351"/>
    <cellStyle name="Normal 72 2 2 2 3 3 2 2" xfId="46673"/>
    <cellStyle name="Normal 72 2 2 2 3 3 2 3" xfId="31449"/>
    <cellStyle name="Normal 72 2 2 2 3 3 3" xfId="11331"/>
    <cellStyle name="Normal 72 2 2 2 3 3 3 2" xfId="41656"/>
    <cellStyle name="Normal 72 2 2 2 3 3 3 3" xfId="26432"/>
    <cellStyle name="Normal 72 2 2 2 3 3 4" xfId="36643"/>
    <cellStyle name="Normal 72 2 2 2 3 3 5" xfId="21419"/>
    <cellStyle name="Normal 72 2 2 2 3 4" xfId="13009"/>
    <cellStyle name="Normal 72 2 2 2 3 4 2" xfId="43331"/>
    <cellStyle name="Normal 72 2 2 2 3 4 3" xfId="28107"/>
    <cellStyle name="Normal 72 2 2 2 3 5" xfId="7988"/>
    <cellStyle name="Normal 72 2 2 2 3 5 2" xfId="38314"/>
    <cellStyle name="Normal 72 2 2 2 3 5 3" xfId="23090"/>
    <cellStyle name="Normal 72 2 2 2 3 6" xfId="33302"/>
    <cellStyle name="Normal 72 2 2 2 3 7" xfId="18077"/>
    <cellStyle name="Normal 72 2 2 2 4" xfId="3770"/>
    <cellStyle name="Normal 72 2 2 2 4 2" xfId="13844"/>
    <cellStyle name="Normal 72 2 2 2 4 2 2" xfId="44166"/>
    <cellStyle name="Normal 72 2 2 2 4 2 3" xfId="28942"/>
    <cellStyle name="Normal 72 2 2 2 4 3" xfId="8824"/>
    <cellStyle name="Normal 72 2 2 2 4 3 2" xfId="39149"/>
    <cellStyle name="Normal 72 2 2 2 4 3 3" xfId="23925"/>
    <cellStyle name="Normal 72 2 2 2 4 4" xfId="34136"/>
    <cellStyle name="Normal 72 2 2 2 4 5" xfId="18912"/>
    <cellStyle name="Normal 72 2 2 2 5" xfId="5463"/>
    <cellStyle name="Normal 72 2 2 2 5 2" xfId="15515"/>
    <cellStyle name="Normal 72 2 2 2 5 2 2" xfId="45837"/>
    <cellStyle name="Normal 72 2 2 2 5 2 3" xfId="30613"/>
    <cellStyle name="Normal 72 2 2 2 5 3" xfId="10495"/>
    <cellStyle name="Normal 72 2 2 2 5 3 2" xfId="40820"/>
    <cellStyle name="Normal 72 2 2 2 5 3 3" xfId="25596"/>
    <cellStyle name="Normal 72 2 2 2 5 4" xfId="35807"/>
    <cellStyle name="Normal 72 2 2 2 5 5" xfId="20583"/>
    <cellStyle name="Normal 72 2 2 2 6" xfId="12173"/>
    <cellStyle name="Normal 72 2 2 2 6 2" xfId="42495"/>
    <cellStyle name="Normal 72 2 2 2 6 3" xfId="27271"/>
    <cellStyle name="Normal 72 2 2 2 7" xfId="7152"/>
    <cellStyle name="Normal 72 2 2 2 7 2" xfId="37478"/>
    <cellStyle name="Normal 72 2 2 2 7 3" xfId="22254"/>
    <cellStyle name="Normal 72 2 2 2 8" xfId="32466"/>
    <cellStyle name="Normal 72 2 2 2 9" xfId="17241"/>
    <cellStyle name="Normal 72 2 2 3" xfId="2288"/>
    <cellStyle name="Normal 72 2 2 3 2" xfId="3127"/>
    <cellStyle name="Normal 72 2 2 3 2 2" xfId="4817"/>
    <cellStyle name="Normal 72 2 2 3 2 2 2" xfId="14890"/>
    <cellStyle name="Normal 72 2 2 3 2 2 2 2" xfId="45212"/>
    <cellStyle name="Normal 72 2 2 3 2 2 2 3" xfId="29988"/>
    <cellStyle name="Normal 72 2 2 3 2 2 3" xfId="9870"/>
    <cellStyle name="Normal 72 2 2 3 2 2 3 2" xfId="40195"/>
    <cellStyle name="Normal 72 2 2 3 2 2 3 3" xfId="24971"/>
    <cellStyle name="Normal 72 2 2 3 2 2 4" xfId="35182"/>
    <cellStyle name="Normal 72 2 2 3 2 2 5" xfId="19958"/>
    <cellStyle name="Normal 72 2 2 3 2 3" xfId="6509"/>
    <cellStyle name="Normal 72 2 2 3 2 3 2" xfId="16561"/>
    <cellStyle name="Normal 72 2 2 3 2 3 2 2" xfId="46883"/>
    <cellStyle name="Normal 72 2 2 3 2 3 2 3" xfId="31659"/>
    <cellStyle name="Normal 72 2 2 3 2 3 3" xfId="11541"/>
    <cellStyle name="Normal 72 2 2 3 2 3 3 2" xfId="41866"/>
    <cellStyle name="Normal 72 2 2 3 2 3 3 3" xfId="26642"/>
    <cellStyle name="Normal 72 2 2 3 2 3 4" xfId="36853"/>
    <cellStyle name="Normal 72 2 2 3 2 3 5" xfId="21629"/>
    <cellStyle name="Normal 72 2 2 3 2 4" xfId="13219"/>
    <cellStyle name="Normal 72 2 2 3 2 4 2" xfId="43541"/>
    <cellStyle name="Normal 72 2 2 3 2 4 3" xfId="28317"/>
    <cellStyle name="Normal 72 2 2 3 2 5" xfId="8198"/>
    <cellStyle name="Normal 72 2 2 3 2 5 2" xfId="38524"/>
    <cellStyle name="Normal 72 2 2 3 2 5 3" xfId="23300"/>
    <cellStyle name="Normal 72 2 2 3 2 6" xfId="33512"/>
    <cellStyle name="Normal 72 2 2 3 2 7" xfId="18287"/>
    <cellStyle name="Normal 72 2 2 3 3" xfId="3980"/>
    <cellStyle name="Normal 72 2 2 3 3 2" xfId="14054"/>
    <cellStyle name="Normal 72 2 2 3 3 2 2" xfId="44376"/>
    <cellStyle name="Normal 72 2 2 3 3 2 3" xfId="29152"/>
    <cellStyle name="Normal 72 2 2 3 3 3" xfId="9034"/>
    <cellStyle name="Normal 72 2 2 3 3 3 2" xfId="39359"/>
    <cellStyle name="Normal 72 2 2 3 3 3 3" xfId="24135"/>
    <cellStyle name="Normal 72 2 2 3 3 4" xfId="34346"/>
    <cellStyle name="Normal 72 2 2 3 3 5" xfId="19122"/>
    <cellStyle name="Normal 72 2 2 3 4" xfId="5673"/>
    <cellStyle name="Normal 72 2 2 3 4 2" xfId="15725"/>
    <cellStyle name="Normal 72 2 2 3 4 2 2" xfId="46047"/>
    <cellStyle name="Normal 72 2 2 3 4 2 3" xfId="30823"/>
    <cellStyle name="Normal 72 2 2 3 4 3" xfId="10705"/>
    <cellStyle name="Normal 72 2 2 3 4 3 2" xfId="41030"/>
    <cellStyle name="Normal 72 2 2 3 4 3 3" xfId="25806"/>
    <cellStyle name="Normal 72 2 2 3 4 4" xfId="36017"/>
    <cellStyle name="Normal 72 2 2 3 4 5" xfId="20793"/>
    <cellStyle name="Normal 72 2 2 3 5" xfId="12383"/>
    <cellStyle name="Normal 72 2 2 3 5 2" xfId="42705"/>
    <cellStyle name="Normal 72 2 2 3 5 3" xfId="27481"/>
    <cellStyle name="Normal 72 2 2 3 6" xfId="7362"/>
    <cellStyle name="Normal 72 2 2 3 6 2" xfId="37688"/>
    <cellStyle name="Normal 72 2 2 3 6 3" xfId="22464"/>
    <cellStyle name="Normal 72 2 2 3 7" xfId="32676"/>
    <cellStyle name="Normal 72 2 2 3 8" xfId="17451"/>
    <cellStyle name="Normal 72 2 2 4" xfId="2709"/>
    <cellStyle name="Normal 72 2 2 4 2" xfId="4399"/>
    <cellStyle name="Normal 72 2 2 4 2 2" xfId="14472"/>
    <cellStyle name="Normal 72 2 2 4 2 2 2" xfId="44794"/>
    <cellStyle name="Normal 72 2 2 4 2 2 3" xfId="29570"/>
    <cellStyle name="Normal 72 2 2 4 2 3" xfId="9452"/>
    <cellStyle name="Normal 72 2 2 4 2 3 2" xfId="39777"/>
    <cellStyle name="Normal 72 2 2 4 2 3 3" xfId="24553"/>
    <cellStyle name="Normal 72 2 2 4 2 4" xfId="34764"/>
    <cellStyle name="Normal 72 2 2 4 2 5" xfId="19540"/>
    <cellStyle name="Normal 72 2 2 4 3" xfId="6091"/>
    <cellStyle name="Normal 72 2 2 4 3 2" xfId="16143"/>
    <cellStyle name="Normal 72 2 2 4 3 2 2" xfId="46465"/>
    <cellStyle name="Normal 72 2 2 4 3 2 3" xfId="31241"/>
    <cellStyle name="Normal 72 2 2 4 3 3" xfId="11123"/>
    <cellStyle name="Normal 72 2 2 4 3 3 2" xfId="41448"/>
    <cellStyle name="Normal 72 2 2 4 3 3 3" xfId="26224"/>
    <cellStyle name="Normal 72 2 2 4 3 4" xfId="36435"/>
    <cellStyle name="Normal 72 2 2 4 3 5" xfId="21211"/>
    <cellStyle name="Normal 72 2 2 4 4" xfId="12801"/>
    <cellStyle name="Normal 72 2 2 4 4 2" xfId="43123"/>
    <cellStyle name="Normal 72 2 2 4 4 3" xfId="27899"/>
    <cellStyle name="Normal 72 2 2 4 5" xfId="7780"/>
    <cellStyle name="Normal 72 2 2 4 5 2" xfId="38106"/>
    <cellStyle name="Normal 72 2 2 4 5 3" xfId="22882"/>
    <cellStyle name="Normal 72 2 2 4 6" xfId="33094"/>
    <cellStyle name="Normal 72 2 2 4 7" xfId="17869"/>
    <cellStyle name="Normal 72 2 2 5" xfId="3562"/>
    <cellStyle name="Normal 72 2 2 5 2" xfId="13636"/>
    <cellStyle name="Normal 72 2 2 5 2 2" xfId="43958"/>
    <cellStyle name="Normal 72 2 2 5 2 3" xfId="28734"/>
    <cellStyle name="Normal 72 2 2 5 3" xfId="8616"/>
    <cellStyle name="Normal 72 2 2 5 3 2" xfId="38941"/>
    <cellStyle name="Normal 72 2 2 5 3 3" xfId="23717"/>
    <cellStyle name="Normal 72 2 2 5 4" xfId="33928"/>
    <cellStyle name="Normal 72 2 2 5 5" xfId="18704"/>
    <cellStyle name="Normal 72 2 2 6" xfId="5255"/>
    <cellStyle name="Normal 72 2 2 6 2" xfId="15307"/>
    <cellStyle name="Normal 72 2 2 6 2 2" xfId="45629"/>
    <cellStyle name="Normal 72 2 2 6 2 3" xfId="30405"/>
    <cellStyle name="Normal 72 2 2 6 3" xfId="10287"/>
    <cellStyle name="Normal 72 2 2 6 3 2" xfId="40612"/>
    <cellStyle name="Normal 72 2 2 6 3 3" xfId="25388"/>
    <cellStyle name="Normal 72 2 2 6 4" xfId="35599"/>
    <cellStyle name="Normal 72 2 2 6 5" xfId="20375"/>
    <cellStyle name="Normal 72 2 2 7" xfId="11965"/>
    <cellStyle name="Normal 72 2 2 7 2" xfId="42287"/>
    <cellStyle name="Normal 72 2 2 7 3" xfId="27063"/>
    <cellStyle name="Normal 72 2 2 8" xfId="6944"/>
    <cellStyle name="Normal 72 2 2 8 2" xfId="37270"/>
    <cellStyle name="Normal 72 2 2 8 3" xfId="22046"/>
    <cellStyle name="Normal 72 2 2 9" xfId="32258"/>
    <cellStyle name="Normal 72 2 3" xfId="1971"/>
    <cellStyle name="Normal 72 2 3 2" xfId="2392"/>
    <cellStyle name="Normal 72 2 3 2 2" xfId="3231"/>
    <cellStyle name="Normal 72 2 3 2 2 2" xfId="4921"/>
    <cellStyle name="Normal 72 2 3 2 2 2 2" xfId="14994"/>
    <cellStyle name="Normal 72 2 3 2 2 2 2 2" xfId="45316"/>
    <cellStyle name="Normal 72 2 3 2 2 2 2 3" xfId="30092"/>
    <cellStyle name="Normal 72 2 3 2 2 2 3" xfId="9974"/>
    <cellStyle name="Normal 72 2 3 2 2 2 3 2" xfId="40299"/>
    <cellStyle name="Normal 72 2 3 2 2 2 3 3" xfId="25075"/>
    <cellStyle name="Normal 72 2 3 2 2 2 4" xfId="35286"/>
    <cellStyle name="Normal 72 2 3 2 2 2 5" xfId="20062"/>
    <cellStyle name="Normal 72 2 3 2 2 3" xfId="6613"/>
    <cellStyle name="Normal 72 2 3 2 2 3 2" xfId="16665"/>
    <cellStyle name="Normal 72 2 3 2 2 3 2 2" xfId="46987"/>
    <cellStyle name="Normal 72 2 3 2 2 3 2 3" xfId="31763"/>
    <cellStyle name="Normal 72 2 3 2 2 3 3" xfId="11645"/>
    <cellStyle name="Normal 72 2 3 2 2 3 3 2" xfId="41970"/>
    <cellStyle name="Normal 72 2 3 2 2 3 3 3" xfId="26746"/>
    <cellStyle name="Normal 72 2 3 2 2 3 4" xfId="36957"/>
    <cellStyle name="Normal 72 2 3 2 2 3 5" xfId="21733"/>
    <cellStyle name="Normal 72 2 3 2 2 4" xfId="13323"/>
    <cellStyle name="Normal 72 2 3 2 2 4 2" xfId="43645"/>
    <cellStyle name="Normal 72 2 3 2 2 4 3" xfId="28421"/>
    <cellStyle name="Normal 72 2 3 2 2 5" xfId="8302"/>
    <cellStyle name="Normal 72 2 3 2 2 5 2" xfId="38628"/>
    <cellStyle name="Normal 72 2 3 2 2 5 3" xfId="23404"/>
    <cellStyle name="Normal 72 2 3 2 2 6" xfId="33616"/>
    <cellStyle name="Normal 72 2 3 2 2 7" xfId="18391"/>
    <cellStyle name="Normal 72 2 3 2 3" xfId="4084"/>
    <cellStyle name="Normal 72 2 3 2 3 2" xfId="14158"/>
    <cellStyle name="Normal 72 2 3 2 3 2 2" xfId="44480"/>
    <cellStyle name="Normal 72 2 3 2 3 2 3" xfId="29256"/>
    <cellStyle name="Normal 72 2 3 2 3 3" xfId="9138"/>
    <cellStyle name="Normal 72 2 3 2 3 3 2" xfId="39463"/>
    <cellStyle name="Normal 72 2 3 2 3 3 3" xfId="24239"/>
    <cellStyle name="Normal 72 2 3 2 3 4" xfId="34450"/>
    <cellStyle name="Normal 72 2 3 2 3 5" xfId="19226"/>
    <cellStyle name="Normal 72 2 3 2 4" xfId="5777"/>
    <cellStyle name="Normal 72 2 3 2 4 2" xfId="15829"/>
    <cellStyle name="Normal 72 2 3 2 4 2 2" xfId="46151"/>
    <cellStyle name="Normal 72 2 3 2 4 2 3" xfId="30927"/>
    <cellStyle name="Normal 72 2 3 2 4 3" xfId="10809"/>
    <cellStyle name="Normal 72 2 3 2 4 3 2" xfId="41134"/>
    <cellStyle name="Normal 72 2 3 2 4 3 3" xfId="25910"/>
    <cellStyle name="Normal 72 2 3 2 4 4" xfId="36121"/>
    <cellStyle name="Normal 72 2 3 2 4 5" xfId="20897"/>
    <cellStyle name="Normal 72 2 3 2 5" xfId="12487"/>
    <cellStyle name="Normal 72 2 3 2 5 2" xfId="42809"/>
    <cellStyle name="Normal 72 2 3 2 5 3" xfId="27585"/>
    <cellStyle name="Normal 72 2 3 2 6" xfId="7466"/>
    <cellStyle name="Normal 72 2 3 2 6 2" xfId="37792"/>
    <cellStyle name="Normal 72 2 3 2 6 3" xfId="22568"/>
    <cellStyle name="Normal 72 2 3 2 7" xfId="32780"/>
    <cellStyle name="Normal 72 2 3 2 8" xfId="17555"/>
    <cellStyle name="Normal 72 2 3 3" xfId="2813"/>
    <cellStyle name="Normal 72 2 3 3 2" xfId="4503"/>
    <cellStyle name="Normal 72 2 3 3 2 2" xfId="14576"/>
    <cellStyle name="Normal 72 2 3 3 2 2 2" xfId="44898"/>
    <cellStyle name="Normal 72 2 3 3 2 2 3" xfId="29674"/>
    <cellStyle name="Normal 72 2 3 3 2 3" xfId="9556"/>
    <cellStyle name="Normal 72 2 3 3 2 3 2" xfId="39881"/>
    <cellStyle name="Normal 72 2 3 3 2 3 3" xfId="24657"/>
    <cellStyle name="Normal 72 2 3 3 2 4" xfId="34868"/>
    <cellStyle name="Normal 72 2 3 3 2 5" xfId="19644"/>
    <cellStyle name="Normal 72 2 3 3 3" xfId="6195"/>
    <cellStyle name="Normal 72 2 3 3 3 2" xfId="16247"/>
    <cellStyle name="Normal 72 2 3 3 3 2 2" xfId="46569"/>
    <cellStyle name="Normal 72 2 3 3 3 2 3" xfId="31345"/>
    <cellStyle name="Normal 72 2 3 3 3 3" xfId="11227"/>
    <cellStyle name="Normal 72 2 3 3 3 3 2" xfId="41552"/>
    <cellStyle name="Normal 72 2 3 3 3 3 3" xfId="26328"/>
    <cellStyle name="Normal 72 2 3 3 3 4" xfId="36539"/>
    <cellStyle name="Normal 72 2 3 3 3 5" xfId="21315"/>
    <cellStyle name="Normal 72 2 3 3 4" xfId="12905"/>
    <cellStyle name="Normal 72 2 3 3 4 2" xfId="43227"/>
    <cellStyle name="Normal 72 2 3 3 4 3" xfId="28003"/>
    <cellStyle name="Normal 72 2 3 3 5" xfId="7884"/>
    <cellStyle name="Normal 72 2 3 3 5 2" xfId="38210"/>
    <cellStyle name="Normal 72 2 3 3 5 3" xfId="22986"/>
    <cellStyle name="Normal 72 2 3 3 6" xfId="33198"/>
    <cellStyle name="Normal 72 2 3 3 7" xfId="17973"/>
    <cellStyle name="Normal 72 2 3 4" xfId="3666"/>
    <cellStyle name="Normal 72 2 3 4 2" xfId="13740"/>
    <cellStyle name="Normal 72 2 3 4 2 2" xfId="44062"/>
    <cellStyle name="Normal 72 2 3 4 2 3" xfId="28838"/>
    <cellStyle name="Normal 72 2 3 4 3" xfId="8720"/>
    <cellStyle name="Normal 72 2 3 4 3 2" xfId="39045"/>
    <cellStyle name="Normal 72 2 3 4 3 3" xfId="23821"/>
    <cellStyle name="Normal 72 2 3 4 4" xfId="34032"/>
    <cellStyle name="Normal 72 2 3 4 5" xfId="18808"/>
    <cellStyle name="Normal 72 2 3 5" xfId="5359"/>
    <cellStyle name="Normal 72 2 3 5 2" xfId="15411"/>
    <cellStyle name="Normal 72 2 3 5 2 2" xfId="45733"/>
    <cellStyle name="Normal 72 2 3 5 2 3" xfId="30509"/>
    <cellStyle name="Normal 72 2 3 5 3" xfId="10391"/>
    <cellStyle name="Normal 72 2 3 5 3 2" xfId="40716"/>
    <cellStyle name="Normal 72 2 3 5 3 3" xfId="25492"/>
    <cellStyle name="Normal 72 2 3 5 4" xfId="35703"/>
    <cellStyle name="Normal 72 2 3 5 5" xfId="20479"/>
    <cellStyle name="Normal 72 2 3 6" xfId="12069"/>
    <cellStyle name="Normal 72 2 3 6 2" xfId="42391"/>
    <cellStyle name="Normal 72 2 3 6 3" xfId="27167"/>
    <cellStyle name="Normal 72 2 3 7" xfId="7048"/>
    <cellStyle name="Normal 72 2 3 7 2" xfId="37374"/>
    <cellStyle name="Normal 72 2 3 7 3" xfId="22150"/>
    <cellStyle name="Normal 72 2 3 8" xfId="32362"/>
    <cellStyle name="Normal 72 2 3 9" xfId="17137"/>
    <cellStyle name="Normal 72 2 4" xfId="2184"/>
    <cellStyle name="Normal 72 2 4 2" xfId="3023"/>
    <cellStyle name="Normal 72 2 4 2 2" xfId="4713"/>
    <cellStyle name="Normal 72 2 4 2 2 2" xfId="14786"/>
    <cellStyle name="Normal 72 2 4 2 2 2 2" xfId="45108"/>
    <cellStyle name="Normal 72 2 4 2 2 2 3" xfId="29884"/>
    <cellStyle name="Normal 72 2 4 2 2 3" xfId="9766"/>
    <cellStyle name="Normal 72 2 4 2 2 3 2" xfId="40091"/>
    <cellStyle name="Normal 72 2 4 2 2 3 3" xfId="24867"/>
    <cellStyle name="Normal 72 2 4 2 2 4" xfId="35078"/>
    <cellStyle name="Normal 72 2 4 2 2 5" xfId="19854"/>
    <cellStyle name="Normal 72 2 4 2 3" xfId="6405"/>
    <cellStyle name="Normal 72 2 4 2 3 2" xfId="16457"/>
    <cellStyle name="Normal 72 2 4 2 3 2 2" xfId="46779"/>
    <cellStyle name="Normal 72 2 4 2 3 2 3" xfId="31555"/>
    <cellStyle name="Normal 72 2 4 2 3 3" xfId="11437"/>
    <cellStyle name="Normal 72 2 4 2 3 3 2" xfId="41762"/>
    <cellStyle name="Normal 72 2 4 2 3 3 3" xfId="26538"/>
    <cellStyle name="Normal 72 2 4 2 3 4" xfId="36749"/>
    <cellStyle name="Normal 72 2 4 2 3 5" xfId="21525"/>
    <cellStyle name="Normal 72 2 4 2 4" xfId="13115"/>
    <cellStyle name="Normal 72 2 4 2 4 2" xfId="43437"/>
    <cellStyle name="Normal 72 2 4 2 4 3" xfId="28213"/>
    <cellStyle name="Normal 72 2 4 2 5" xfId="8094"/>
    <cellStyle name="Normal 72 2 4 2 5 2" xfId="38420"/>
    <cellStyle name="Normal 72 2 4 2 5 3" xfId="23196"/>
    <cellStyle name="Normal 72 2 4 2 6" xfId="33408"/>
    <cellStyle name="Normal 72 2 4 2 7" xfId="18183"/>
    <cellStyle name="Normal 72 2 4 3" xfId="3876"/>
    <cellStyle name="Normal 72 2 4 3 2" xfId="13950"/>
    <cellStyle name="Normal 72 2 4 3 2 2" xfId="44272"/>
    <cellStyle name="Normal 72 2 4 3 2 3" xfId="29048"/>
    <cellStyle name="Normal 72 2 4 3 3" xfId="8930"/>
    <cellStyle name="Normal 72 2 4 3 3 2" xfId="39255"/>
    <cellStyle name="Normal 72 2 4 3 3 3" xfId="24031"/>
    <cellStyle name="Normal 72 2 4 3 4" xfId="34242"/>
    <cellStyle name="Normal 72 2 4 3 5" xfId="19018"/>
    <cellStyle name="Normal 72 2 4 4" xfId="5569"/>
    <cellStyle name="Normal 72 2 4 4 2" xfId="15621"/>
    <cellStyle name="Normal 72 2 4 4 2 2" xfId="45943"/>
    <cellStyle name="Normal 72 2 4 4 2 3" xfId="30719"/>
    <cellStyle name="Normal 72 2 4 4 3" xfId="10601"/>
    <cellStyle name="Normal 72 2 4 4 3 2" xfId="40926"/>
    <cellStyle name="Normal 72 2 4 4 3 3" xfId="25702"/>
    <cellStyle name="Normal 72 2 4 4 4" xfId="35913"/>
    <cellStyle name="Normal 72 2 4 4 5" xfId="20689"/>
    <cellStyle name="Normal 72 2 4 5" xfId="12279"/>
    <cellStyle name="Normal 72 2 4 5 2" xfId="42601"/>
    <cellStyle name="Normal 72 2 4 5 3" xfId="27377"/>
    <cellStyle name="Normal 72 2 4 6" xfId="7258"/>
    <cellStyle name="Normal 72 2 4 6 2" xfId="37584"/>
    <cellStyle name="Normal 72 2 4 6 3" xfId="22360"/>
    <cellStyle name="Normal 72 2 4 7" xfId="32572"/>
    <cellStyle name="Normal 72 2 4 8" xfId="17347"/>
    <cellStyle name="Normal 72 2 5" xfId="2605"/>
    <cellStyle name="Normal 72 2 5 2" xfId="4295"/>
    <cellStyle name="Normal 72 2 5 2 2" xfId="14368"/>
    <cellStyle name="Normal 72 2 5 2 2 2" xfId="44690"/>
    <cellStyle name="Normal 72 2 5 2 2 3" xfId="29466"/>
    <cellStyle name="Normal 72 2 5 2 3" xfId="9348"/>
    <cellStyle name="Normal 72 2 5 2 3 2" xfId="39673"/>
    <cellStyle name="Normal 72 2 5 2 3 3" xfId="24449"/>
    <cellStyle name="Normal 72 2 5 2 4" xfId="34660"/>
    <cellStyle name="Normal 72 2 5 2 5" xfId="19436"/>
    <cellStyle name="Normal 72 2 5 3" xfId="5987"/>
    <cellStyle name="Normal 72 2 5 3 2" xfId="16039"/>
    <cellStyle name="Normal 72 2 5 3 2 2" xfId="46361"/>
    <cellStyle name="Normal 72 2 5 3 2 3" xfId="31137"/>
    <cellStyle name="Normal 72 2 5 3 3" xfId="11019"/>
    <cellStyle name="Normal 72 2 5 3 3 2" xfId="41344"/>
    <cellStyle name="Normal 72 2 5 3 3 3" xfId="26120"/>
    <cellStyle name="Normal 72 2 5 3 4" xfId="36331"/>
    <cellStyle name="Normal 72 2 5 3 5" xfId="21107"/>
    <cellStyle name="Normal 72 2 5 4" xfId="12697"/>
    <cellStyle name="Normal 72 2 5 4 2" xfId="43019"/>
    <cellStyle name="Normal 72 2 5 4 3" xfId="27795"/>
    <cellStyle name="Normal 72 2 5 5" xfId="7676"/>
    <cellStyle name="Normal 72 2 5 5 2" xfId="38002"/>
    <cellStyle name="Normal 72 2 5 5 3" xfId="22778"/>
    <cellStyle name="Normal 72 2 5 6" xfId="32990"/>
    <cellStyle name="Normal 72 2 5 7" xfId="17765"/>
    <cellStyle name="Normal 72 2 6" xfId="3458"/>
    <cellStyle name="Normal 72 2 6 2" xfId="13532"/>
    <cellStyle name="Normal 72 2 6 2 2" xfId="43854"/>
    <cellStyle name="Normal 72 2 6 2 3" xfId="28630"/>
    <cellStyle name="Normal 72 2 6 3" xfId="8512"/>
    <cellStyle name="Normal 72 2 6 3 2" xfId="38837"/>
    <cellStyle name="Normal 72 2 6 3 3" xfId="23613"/>
    <cellStyle name="Normal 72 2 6 4" xfId="33824"/>
    <cellStyle name="Normal 72 2 6 5" xfId="18600"/>
    <cellStyle name="Normal 72 2 7" xfId="5151"/>
    <cellStyle name="Normal 72 2 7 2" xfId="15203"/>
    <cellStyle name="Normal 72 2 7 2 2" xfId="45525"/>
    <cellStyle name="Normal 72 2 7 2 3" xfId="30301"/>
    <cellStyle name="Normal 72 2 7 3" xfId="10183"/>
    <cellStyle name="Normal 72 2 7 3 2" xfId="40508"/>
    <cellStyle name="Normal 72 2 7 3 3" xfId="25284"/>
    <cellStyle name="Normal 72 2 7 4" xfId="35495"/>
    <cellStyle name="Normal 72 2 7 5" xfId="20271"/>
    <cellStyle name="Normal 72 2 8" xfId="11861"/>
    <cellStyle name="Normal 72 2 8 2" xfId="42183"/>
    <cellStyle name="Normal 72 2 8 3" xfId="26959"/>
    <cellStyle name="Normal 72 2 9" xfId="6840"/>
    <cellStyle name="Normal 72 2 9 2" xfId="37166"/>
    <cellStyle name="Normal 72 2 9 3" xfId="21942"/>
    <cellStyle name="Normal 72 3" xfId="1804"/>
    <cellStyle name="Normal 72 3 10" xfId="16981"/>
    <cellStyle name="Normal 72 3 2" xfId="2023"/>
    <cellStyle name="Normal 72 3 2 2" xfId="2444"/>
    <cellStyle name="Normal 72 3 2 2 2" xfId="3283"/>
    <cellStyle name="Normal 72 3 2 2 2 2" xfId="4973"/>
    <cellStyle name="Normal 72 3 2 2 2 2 2" xfId="15046"/>
    <cellStyle name="Normal 72 3 2 2 2 2 2 2" xfId="45368"/>
    <cellStyle name="Normal 72 3 2 2 2 2 2 3" xfId="30144"/>
    <cellStyle name="Normal 72 3 2 2 2 2 3" xfId="10026"/>
    <cellStyle name="Normal 72 3 2 2 2 2 3 2" xfId="40351"/>
    <cellStyle name="Normal 72 3 2 2 2 2 3 3" xfId="25127"/>
    <cellStyle name="Normal 72 3 2 2 2 2 4" xfId="35338"/>
    <cellStyle name="Normal 72 3 2 2 2 2 5" xfId="20114"/>
    <cellStyle name="Normal 72 3 2 2 2 3" xfId="6665"/>
    <cellStyle name="Normal 72 3 2 2 2 3 2" xfId="16717"/>
    <cellStyle name="Normal 72 3 2 2 2 3 2 2" xfId="47039"/>
    <cellStyle name="Normal 72 3 2 2 2 3 2 3" xfId="31815"/>
    <cellStyle name="Normal 72 3 2 2 2 3 3" xfId="11697"/>
    <cellStyle name="Normal 72 3 2 2 2 3 3 2" xfId="42022"/>
    <cellStyle name="Normal 72 3 2 2 2 3 3 3" xfId="26798"/>
    <cellStyle name="Normal 72 3 2 2 2 3 4" xfId="37009"/>
    <cellStyle name="Normal 72 3 2 2 2 3 5" xfId="21785"/>
    <cellStyle name="Normal 72 3 2 2 2 4" xfId="13375"/>
    <cellStyle name="Normal 72 3 2 2 2 4 2" xfId="43697"/>
    <cellStyle name="Normal 72 3 2 2 2 4 3" xfId="28473"/>
    <cellStyle name="Normal 72 3 2 2 2 5" xfId="8354"/>
    <cellStyle name="Normal 72 3 2 2 2 5 2" xfId="38680"/>
    <cellStyle name="Normal 72 3 2 2 2 5 3" xfId="23456"/>
    <cellStyle name="Normal 72 3 2 2 2 6" xfId="33668"/>
    <cellStyle name="Normal 72 3 2 2 2 7" xfId="18443"/>
    <cellStyle name="Normal 72 3 2 2 3" xfId="4136"/>
    <cellStyle name="Normal 72 3 2 2 3 2" xfId="14210"/>
    <cellStyle name="Normal 72 3 2 2 3 2 2" xfId="44532"/>
    <cellStyle name="Normal 72 3 2 2 3 2 3" xfId="29308"/>
    <cellStyle name="Normal 72 3 2 2 3 3" xfId="9190"/>
    <cellStyle name="Normal 72 3 2 2 3 3 2" xfId="39515"/>
    <cellStyle name="Normal 72 3 2 2 3 3 3" xfId="24291"/>
    <cellStyle name="Normal 72 3 2 2 3 4" xfId="34502"/>
    <cellStyle name="Normal 72 3 2 2 3 5" xfId="19278"/>
    <cellStyle name="Normal 72 3 2 2 4" xfId="5829"/>
    <cellStyle name="Normal 72 3 2 2 4 2" xfId="15881"/>
    <cellStyle name="Normal 72 3 2 2 4 2 2" xfId="46203"/>
    <cellStyle name="Normal 72 3 2 2 4 2 3" xfId="30979"/>
    <cellStyle name="Normal 72 3 2 2 4 3" xfId="10861"/>
    <cellStyle name="Normal 72 3 2 2 4 3 2" xfId="41186"/>
    <cellStyle name="Normal 72 3 2 2 4 3 3" xfId="25962"/>
    <cellStyle name="Normal 72 3 2 2 4 4" xfId="36173"/>
    <cellStyle name="Normal 72 3 2 2 4 5" xfId="20949"/>
    <cellStyle name="Normal 72 3 2 2 5" xfId="12539"/>
    <cellStyle name="Normal 72 3 2 2 5 2" xfId="42861"/>
    <cellStyle name="Normal 72 3 2 2 5 3" xfId="27637"/>
    <cellStyle name="Normal 72 3 2 2 6" xfId="7518"/>
    <cellStyle name="Normal 72 3 2 2 6 2" xfId="37844"/>
    <cellStyle name="Normal 72 3 2 2 6 3" xfId="22620"/>
    <cellStyle name="Normal 72 3 2 2 7" xfId="32832"/>
    <cellStyle name="Normal 72 3 2 2 8" xfId="17607"/>
    <cellStyle name="Normal 72 3 2 3" xfId="2865"/>
    <cellStyle name="Normal 72 3 2 3 2" xfId="4555"/>
    <cellStyle name="Normal 72 3 2 3 2 2" xfId="14628"/>
    <cellStyle name="Normal 72 3 2 3 2 2 2" xfId="44950"/>
    <cellStyle name="Normal 72 3 2 3 2 2 3" xfId="29726"/>
    <cellStyle name="Normal 72 3 2 3 2 3" xfId="9608"/>
    <cellStyle name="Normal 72 3 2 3 2 3 2" xfId="39933"/>
    <cellStyle name="Normal 72 3 2 3 2 3 3" xfId="24709"/>
    <cellStyle name="Normal 72 3 2 3 2 4" xfId="34920"/>
    <cellStyle name="Normal 72 3 2 3 2 5" xfId="19696"/>
    <cellStyle name="Normal 72 3 2 3 3" xfId="6247"/>
    <cellStyle name="Normal 72 3 2 3 3 2" xfId="16299"/>
    <cellStyle name="Normal 72 3 2 3 3 2 2" xfId="46621"/>
    <cellStyle name="Normal 72 3 2 3 3 2 3" xfId="31397"/>
    <cellStyle name="Normal 72 3 2 3 3 3" xfId="11279"/>
    <cellStyle name="Normal 72 3 2 3 3 3 2" xfId="41604"/>
    <cellStyle name="Normal 72 3 2 3 3 3 3" xfId="26380"/>
    <cellStyle name="Normal 72 3 2 3 3 4" xfId="36591"/>
    <cellStyle name="Normal 72 3 2 3 3 5" xfId="21367"/>
    <cellStyle name="Normal 72 3 2 3 4" xfId="12957"/>
    <cellStyle name="Normal 72 3 2 3 4 2" xfId="43279"/>
    <cellStyle name="Normal 72 3 2 3 4 3" xfId="28055"/>
    <cellStyle name="Normal 72 3 2 3 5" xfId="7936"/>
    <cellStyle name="Normal 72 3 2 3 5 2" xfId="38262"/>
    <cellStyle name="Normal 72 3 2 3 5 3" xfId="23038"/>
    <cellStyle name="Normal 72 3 2 3 6" xfId="33250"/>
    <cellStyle name="Normal 72 3 2 3 7" xfId="18025"/>
    <cellStyle name="Normal 72 3 2 4" xfId="3718"/>
    <cellStyle name="Normal 72 3 2 4 2" xfId="13792"/>
    <cellStyle name="Normal 72 3 2 4 2 2" xfId="44114"/>
    <cellStyle name="Normal 72 3 2 4 2 3" xfId="28890"/>
    <cellStyle name="Normal 72 3 2 4 3" xfId="8772"/>
    <cellStyle name="Normal 72 3 2 4 3 2" xfId="39097"/>
    <cellStyle name="Normal 72 3 2 4 3 3" xfId="23873"/>
    <cellStyle name="Normal 72 3 2 4 4" xfId="34084"/>
    <cellStyle name="Normal 72 3 2 4 5" xfId="18860"/>
    <cellStyle name="Normal 72 3 2 5" xfId="5411"/>
    <cellStyle name="Normal 72 3 2 5 2" xfId="15463"/>
    <cellStyle name="Normal 72 3 2 5 2 2" xfId="45785"/>
    <cellStyle name="Normal 72 3 2 5 2 3" xfId="30561"/>
    <cellStyle name="Normal 72 3 2 5 3" xfId="10443"/>
    <cellStyle name="Normal 72 3 2 5 3 2" xfId="40768"/>
    <cellStyle name="Normal 72 3 2 5 3 3" xfId="25544"/>
    <cellStyle name="Normal 72 3 2 5 4" xfId="35755"/>
    <cellStyle name="Normal 72 3 2 5 5" xfId="20531"/>
    <cellStyle name="Normal 72 3 2 6" xfId="12121"/>
    <cellStyle name="Normal 72 3 2 6 2" xfId="42443"/>
    <cellStyle name="Normal 72 3 2 6 3" xfId="27219"/>
    <cellStyle name="Normal 72 3 2 7" xfId="7100"/>
    <cellStyle name="Normal 72 3 2 7 2" xfId="37426"/>
    <cellStyle name="Normal 72 3 2 7 3" xfId="22202"/>
    <cellStyle name="Normal 72 3 2 8" xfId="32414"/>
    <cellStyle name="Normal 72 3 2 9" xfId="17189"/>
    <cellStyle name="Normal 72 3 3" xfId="2236"/>
    <cellStyle name="Normal 72 3 3 2" xfId="3075"/>
    <cellStyle name="Normal 72 3 3 2 2" xfId="4765"/>
    <cellStyle name="Normal 72 3 3 2 2 2" xfId="14838"/>
    <cellStyle name="Normal 72 3 3 2 2 2 2" xfId="45160"/>
    <cellStyle name="Normal 72 3 3 2 2 2 3" xfId="29936"/>
    <cellStyle name="Normal 72 3 3 2 2 3" xfId="9818"/>
    <cellStyle name="Normal 72 3 3 2 2 3 2" xfId="40143"/>
    <cellStyle name="Normal 72 3 3 2 2 3 3" xfId="24919"/>
    <cellStyle name="Normal 72 3 3 2 2 4" xfId="35130"/>
    <cellStyle name="Normal 72 3 3 2 2 5" xfId="19906"/>
    <cellStyle name="Normal 72 3 3 2 3" xfId="6457"/>
    <cellStyle name="Normal 72 3 3 2 3 2" xfId="16509"/>
    <cellStyle name="Normal 72 3 3 2 3 2 2" xfId="46831"/>
    <cellStyle name="Normal 72 3 3 2 3 2 3" xfId="31607"/>
    <cellStyle name="Normal 72 3 3 2 3 3" xfId="11489"/>
    <cellStyle name="Normal 72 3 3 2 3 3 2" xfId="41814"/>
    <cellStyle name="Normal 72 3 3 2 3 3 3" xfId="26590"/>
    <cellStyle name="Normal 72 3 3 2 3 4" xfId="36801"/>
    <cellStyle name="Normal 72 3 3 2 3 5" xfId="21577"/>
    <cellStyle name="Normal 72 3 3 2 4" xfId="13167"/>
    <cellStyle name="Normal 72 3 3 2 4 2" xfId="43489"/>
    <cellStyle name="Normal 72 3 3 2 4 3" xfId="28265"/>
    <cellStyle name="Normal 72 3 3 2 5" xfId="8146"/>
    <cellStyle name="Normal 72 3 3 2 5 2" xfId="38472"/>
    <cellStyle name="Normal 72 3 3 2 5 3" xfId="23248"/>
    <cellStyle name="Normal 72 3 3 2 6" xfId="33460"/>
    <cellStyle name="Normal 72 3 3 2 7" xfId="18235"/>
    <cellStyle name="Normal 72 3 3 3" xfId="3928"/>
    <cellStyle name="Normal 72 3 3 3 2" xfId="14002"/>
    <cellStyle name="Normal 72 3 3 3 2 2" xfId="44324"/>
    <cellStyle name="Normal 72 3 3 3 2 3" xfId="29100"/>
    <cellStyle name="Normal 72 3 3 3 3" xfId="8982"/>
    <cellStyle name="Normal 72 3 3 3 3 2" xfId="39307"/>
    <cellStyle name="Normal 72 3 3 3 3 3" xfId="24083"/>
    <cellStyle name="Normal 72 3 3 3 4" xfId="34294"/>
    <cellStyle name="Normal 72 3 3 3 5" xfId="19070"/>
    <cellStyle name="Normal 72 3 3 4" xfId="5621"/>
    <cellStyle name="Normal 72 3 3 4 2" xfId="15673"/>
    <cellStyle name="Normal 72 3 3 4 2 2" xfId="45995"/>
    <cellStyle name="Normal 72 3 3 4 2 3" xfId="30771"/>
    <cellStyle name="Normal 72 3 3 4 3" xfId="10653"/>
    <cellStyle name="Normal 72 3 3 4 3 2" xfId="40978"/>
    <cellStyle name="Normal 72 3 3 4 3 3" xfId="25754"/>
    <cellStyle name="Normal 72 3 3 4 4" xfId="35965"/>
    <cellStyle name="Normal 72 3 3 4 5" xfId="20741"/>
    <cellStyle name="Normal 72 3 3 5" xfId="12331"/>
    <cellStyle name="Normal 72 3 3 5 2" xfId="42653"/>
    <cellStyle name="Normal 72 3 3 5 3" xfId="27429"/>
    <cellStyle name="Normal 72 3 3 6" xfId="7310"/>
    <cellStyle name="Normal 72 3 3 6 2" xfId="37636"/>
    <cellStyle name="Normal 72 3 3 6 3" xfId="22412"/>
    <cellStyle name="Normal 72 3 3 7" xfId="32624"/>
    <cellStyle name="Normal 72 3 3 8" xfId="17399"/>
    <cellStyle name="Normal 72 3 4" xfId="2657"/>
    <cellStyle name="Normal 72 3 4 2" xfId="4347"/>
    <cellStyle name="Normal 72 3 4 2 2" xfId="14420"/>
    <cellStyle name="Normal 72 3 4 2 2 2" xfId="44742"/>
    <cellStyle name="Normal 72 3 4 2 2 3" xfId="29518"/>
    <cellStyle name="Normal 72 3 4 2 3" xfId="9400"/>
    <cellStyle name="Normal 72 3 4 2 3 2" xfId="39725"/>
    <cellStyle name="Normal 72 3 4 2 3 3" xfId="24501"/>
    <cellStyle name="Normal 72 3 4 2 4" xfId="34712"/>
    <cellStyle name="Normal 72 3 4 2 5" xfId="19488"/>
    <cellStyle name="Normal 72 3 4 3" xfId="6039"/>
    <cellStyle name="Normal 72 3 4 3 2" xfId="16091"/>
    <cellStyle name="Normal 72 3 4 3 2 2" xfId="46413"/>
    <cellStyle name="Normal 72 3 4 3 2 3" xfId="31189"/>
    <cellStyle name="Normal 72 3 4 3 3" xfId="11071"/>
    <cellStyle name="Normal 72 3 4 3 3 2" xfId="41396"/>
    <cellStyle name="Normal 72 3 4 3 3 3" xfId="26172"/>
    <cellStyle name="Normal 72 3 4 3 4" xfId="36383"/>
    <cellStyle name="Normal 72 3 4 3 5" xfId="21159"/>
    <cellStyle name="Normal 72 3 4 4" xfId="12749"/>
    <cellStyle name="Normal 72 3 4 4 2" xfId="43071"/>
    <cellStyle name="Normal 72 3 4 4 3" xfId="27847"/>
    <cellStyle name="Normal 72 3 4 5" xfId="7728"/>
    <cellStyle name="Normal 72 3 4 5 2" xfId="38054"/>
    <cellStyle name="Normal 72 3 4 5 3" xfId="22830"/>
    <cellStyle name="Normal 72 3 4 6" xfId="33042"/>
    <cellStyle name="Normal 72 3 4 7" xfId="17817"/>
    <cellStyle name="Normal 72 3 5" xfId="3510"/>
    <cellStyle name="Normal 72 3 5 2" xfId="13584"/>
    <cellStyle name="Normal 72 3 5 2 2" xfId="43906"/>
    <cellStyle name="Normal 72 3 5 2 3" xfId="28682"/>
    <cellStyle name="Normal 72 3 5 3" xfId="8564"/>
    <cellStyle name="Normal 72 3 5 3 2" xfId="38889"/>
    <cellStyle name="Normal 72 3 5 3 3" xfId="23665"/>
    <cellStyle name="Normal 72 3 5 4" xfId="33876"/>
    <cellStyle name="Normal 72 3 5 5" xfId="18652"/>
    <cellStyle name="Normal 72 3 6" xfId="5203"/>
    <cellStyle name="Normal 72 3 6 2" xfId="15255"/>
    <cellStyle name="Normal 72 3 6 2 2" xfId="45577"/>
    <cellStyle name="Normal 72 3 6 2 3" xfId="30353"/>
    <cellStyle name="Normal 72 3 6 3" xfId="10235"/>
    <cellStyle name="Normal 72 3 6 3 2" xfId="40560"/>
    <cellStyle name="Normal 72 3 6 3 3" xfId="25336"/>
    <cellStyle name="Normal 72 3 6 4" xfId="35547"/>
    <cellStyle name="Normal 72 3 6 5" xfId="20323"/>
    <cellStyle name="Normal 72 3 7" xfId="11913"/>
    <cellStyle name="Normal 72 3 7 2" xfId="42235"/>
    <cellStyle name="Normal 72 3 7 3" xfId="27011"/>
    <cellStyle name="Normal 72 3 8" xfId="6892"/>
    <cellStyle name="Normal 72 3 8 2" xfId="37218"/>
    <cellStyle name="Normal 72 3 8 3" xfId="21994"/>
    <cellStyle name="Normal 72 3 9" xfId="32207"/>
    <cellStyle name="Normal 72 4" xfId="1917"/>
    <cellStyle name="Normal 72 4 2" xfId="2340"/>
    <cellStyle name="Normal 72 4 2 2" xfId="3179"/>
    <cellStyle name="Normal 72 4 2 2 2" xfId="4869"/>
    <cellStyle name="Normal 72 4 2 2 2 2" xfId="14942"/>
    <cellStyle name="Normal 72 4 2 2 2 2 2" xfId="45264"/>
    <cellStyle name="Normal 72 4 2 2 2 2 3" xfId="30040"/>
    <cellStyle name="Normal 72 4 2 2 2 3" xfId="9922"/>
    <cellStyle name="Normal 72 4 2 2 2 3 2" xfId="40247"/>
    <cellStyle name="Normal 72 4 2 2 2 3 3" xfId="25023"/>
    <cellStyle name="Normal 72 4 2 2 2 4" xfId="35234"/>
    <cellStyle name="Normal 72 4 2 2 2 5" xfId="20010"/>
    <cellStyle name="Normal 72 4 2 2 3" xfId="6561"/>
    <cellStyle name="Normal 72 4 2 2 3 2" xfId="16613"/>
    <cellStyle name="Normal 72 4 2 2 3 2 2" xfId="46935"/>
    <cellStyle name="Normal 72 4 2 2 3 2 3" xfId="31711"/>
    <cellStyle name="Normal 72 4 2 2 3 3" xfId="11593"/>
    <cellStyle name="Normal 72 4 2 2 3 3 2" xfId="41918"/>
    <cellStyle name="Normal 72 4 2 2 3 3 3" xfId="26694"/>
    <cellStyle name="Normal 72 4 2 2 3 4" xfId="36905"/>
    <cellStyle name="Normal 72 4 2 2 3 5" xfId="21681"/>
    <cellStyle name="Normal 72 4 2 2 4" xfId="13271"/>
    <cellStyle name="Normal 72 4 2 2 4 2" xfId="43593"/>
    <cellStyle name="Normal 72 4 2 2 4 3" xfId="28369"/>
    <cellStyle name="Normal 72 4 2 2 5" xfId="8250"/>
    <cellStyle name="Normal 72 4 2 2 5 2" xfId="38576"/>
    <cellStyle name="Normal 72 4 2 2 5 3" xfId="23352"/>
    <cellStyle name="Normal 72 4 2 2 6" xfId="33564"/>
    <cellStyle name="Normal 72 4 2 2 7" xfId="18339"/>
    <cellStyle name="Normal 72 4 2 3" xfId="4032"/>
    <cellStyle name="Normal 72 4 2 3 2" xfId="14106"/>
    <cellStyle name="Normal 72 4 2 3 2 2" xfId="44428"/>
    <cellStyle name="Normal 72 4 2 3 2 3" xfId="29204"/>
    <cellStyle name="Normal 72 4 2 3 3" xfId="9086"/>
    <cellStyle name="Normal 72 4 2 3 3 2" xfId="39411"/>
    <cellStyle name="Normal 72 4 2 3 3 3" xfId="24187"/>
    <cellStyle name="Normal 72 4 2 3 4" xfId="34398"/>
    <cellStyle name="Normal 72 4 2 3 5" xfId="19174"/>
    <cellStyle name="Normal 72 4 2 4" xfId="5725"/>
    <cellStyle name="Normal 72 4 2 4 2" xfId="15777"/>
    <cellStyle name="Normal 72 4 2 4 2 2" xfId="46099"/>
    <cellStyle name="Normal 72 4 2 4 2 3" xfId="30875"/>
    <cellStyle name="Normal 72 4 2 4 3" xfId="10757"/>
    <cellStyle name="Normal 72 4 2 4 3 2" xfId="41082"/>
    <cellStyle name="Normal 72 4 2 4 3 3" xfId="25858"/>
    <cellStyle name="Normal 72 4 2 4 4" xfId="36069"/>
    <cellStyle name="Normal 72 4 2 4 5" xfId="20845"/>
    <cellStyle name="Normal 72 4 2 5" xfId="12435"/>
    <cellStyle name="Normal 72 4 2 5 2" xfId="42757"/>
    <cellStyle name="Normal 72 4 2 5 3" xfId="27533"/>
    <cellStyle name="Normal 72 4 2 6" xfId="7414"/>
    <cellStyle name="Normal 72 4 2 6 2" xfId="37740"/>
    <cellStyle name="Normal 72 4 2 6 3" xfId="22516"/>
    <cellStyle name="Normal 72 4 2 7" xfId="32728"/>
    <cellStyle name="Normal 72 4 2 8" xfId="17503"/>
    <cellStyle name="Normal 72 4 3" xfId="2761"/>
    <cellStyle name="Normal 72 4 3 2" xfId="4451"/>
    <cellStyle name="Normal 72 4 3 2 2" xfId="14524"/>
    <cellStyle name="Normal 72 4 3 2 2 2" xfId="44846"/>
    <cellStyle name="Normal 72 4 3 2 2 3" xfId="29622"/>
    <cellStyle name="Normal 72 4 3 2 3" xfId="9504"/>
    <cellStyle name="Normal 72 4 3 2 3 2" xfId="39829"/>
    <cellStyle name="Normal 72 4 3 2 3 3" xfId="24605"/>
    <cellStyle name="Normal 72 4 3 2 4" xfId="34816"/>
    <cellStyle name="Normal 72 4 3 2 5" xfId="19592"/>
    <cellStyle name="Normal 72 4 3 3" xfId="6143"/>
    <cellStyle name="Normal 72 4 3 3 2" xfId="16195"/>
    <cellStyle name="Normal 72 4 3 3 2 2" xfId="46517"/>
    <cellStyle name="Normal 72 4 3 3 2 3" xfId="31293"/>
    <cellStyle name="Normal 72 4 3 3 3" xfId="11175"/>
    <cellStyle name="Normal 72 4 3 3 3 2" xfId="41500"/>
    <cellStyle name="Normal 72 4 3 3 3 3" xfId="26276"/>
    <cellStyle name="Normal 72 4 3 3 4" xfId="36487"/>
    <cellStyle name="Normal 72 4 3 3 5" xfId="21263"/>
    <cellStyle name="Normal 72 4 3 4" xfId="12853"/>
    <cellStyle name="Normal 72 4 3 4 2" xfId="43175"/>
    <cellStyle name="Normal 72 4 3 4 3" xfId="27951"/>
    <cellStyle name="Normal 72 4 3 5" xfId="7832"/>
    <cellStyle name="Normal 72 4 3 5 2" xfId="38158"/>
    <cellStyle name="Normal 72 4 3 5 3" xfId="22934"/>
    <cellStyle name="Normal 72 4 3 6" xfId="33146"/>
    <cellStyle name="Normal 72 4 3 7" xfId="17921"/>
    <cellStyle name="Normal 72 4 4" xfId="3614"/>
    <cellStyle name="Normal 72 4 4 2" xfId="13688"/>
    <cellStyle name="Normal 72 4 4 2 2" xfId="44010"/>
    <cellStyle name="Normal 72 4 4 2 3" xfId="28786"/>
    <cellStyle name="Normal 72 4 4 3" xfId="8668"/>
    <cellStyle name="Normal 72 4 4 3 2" xfId="38993"/>
    <cellStyle name="Normal 72 4 4 3 3" xfId="23769"/>
    <cellStyle name="Normal 72 4 4 4" xfId="33980"/>
    <cellStyle name="Normal 72 4 4 5" xfId="18756"/>
    <cellStyle name="Normal 72 4 5" xfId="5307"/>
    <cellStyle name="Normal 72 4 5 2" xfId="15359"/>
    <cellStyle name="Normal 72 4 5 2 2" xfId="45681"/>
    <cellStyle name="Normal 72 4 5 2 3" xfId="30457"/>
    <cellStyle name="Normal 72 4 5 3" xfId="10339"/>
    <cellStyle name="Normal 72 4 5 3 2" xfId="40664"/>
    <cellStyle name="Normal 72 4 5 3 3" xfId="25440"/>
    <cellStyle name="Normal 72 4 5 4" xfId="35651"/>
    <cellStyle name="Normal 72 4 5 5" xfId="20427"/>
    <cellStyle name="Normal 72 4 6" xfId="12017"/>
    <cellStyle name="Normal 72 4 6 2" xfId="42339"/>
    <cellStyle name="Normal 72 4 6 3" xfId="27115"/>
    <cellStyle name="Normal 72 4 7" xfId="6996"/>
    <cellStyle name="Normal 72 4 7 2" xfId="37322"/>
    <cellStyle name="Normal 72 4 7 3" xfId="22098"/>
    <cellStyle name="Normal 72 4 8" xfId="32310"/>
    <cellStyle name="Normal 72 4 9" xfId="17085"/>
    <cellStyle name="Normal 72 5" xfId="2130"/>
    <cellStyle name="Normal 72 5 2" xfId="2971"/>
    <cellStyle name="Normal 72 5 2 2" xfId="4661"/>
    <cellStyle name="Normal 72 5 2 2 2" xfId="14734"/>
    <cellStyle name="Normal 72 5 2 2 2 2" xfId="45056"/>
    <cellStyle name="Normal 72 5 2 2 2 3" xfId="29832"/>
    <cellStyle name="Normal 72 5 2 2 3" xfId="9714"/>
    <cellStyle name="Normal 72 5 2 2 3 2" xfId="40039"/>
    <cellStyle name="Normal 72 5 2 2 3 3" xfId="24815"/>
    <cellStyle name="Normal 72 5 2 2 4" xfId="35026"/>
    <cellStyle name="Normal 72 5 2 2 5" xfId="19802"/>
    <cellStyle name="Normal 72 5 2 3" xfId="6353"/>
    <cellStyle name="Normal 72 5 2 3 2" xfId="16405"/>
    <cellStyle name="Normal 72 5 2 3 2 2" xfId="46727"/>
    <cellStyle name="Normal 72 5 2 3 2 3" xfId="31503"/>
    <cellStyle name="Normal 72 5 2 3 3" xfId="11385"/>
    <cellStyle name="Normal 72 5 2 3 3 2" xfId="41710"/>
    <cellStyle name="Normal 72 5 2 3 3 3" xfId="26486"/>
    <cellStyle name="Normal 72 5 2 3 4" xfId="36697"/>
    <cellStyle name="Normal 72 5 2 3 5" xfId="21473"/>
    <cellStyle name="Normal 72 5 2 4" xfId="13063"/>
    <cellStyle name="Normal 72 5 2 4 2" xfId="43385"/>
    <cellStyle name="Normal 72 5 2 4 3" xfId="28161"/>
    <cellStyle name="Normal 72 5 2 5" xfId="8042"/>
    <cellStyle name="Normal 72 5 2 5 2" xfId="38368"/>
    <cellStyle name="Normal 72 5 2 5 3" xfId="23144"/>
    <cellStyle name="Normal 72 5 2 6" xfId="33356"/>
    <cellStyle name="Normal 72 5 2 7" xfId="18131"/>
    <cellStyle name="Normal 72 5 3" xfId="3824"/>
    <cellStyle name="Normal 72 5 3 2" xfId="13898"/>
    <cellStyle name="Normal 72 5 3 2 2" xfId="44220"/>
    <cellStyle name="Normal 72 5 3 2 3" xfId="28996"/>
    <cellStyle name="Normal 72 5 3 3" xfId="8878"/>
    <cellStyle name="Normal 72 5 3 3 2" xfId="39203"/>
    <cellStyle name="Normal 72 5 3 3 3" xfId="23979"/>
    <cellStyle name="Normal 72 5 3 4" xfId="34190"/>
    <cellStyle name="Normal 72 5 3 5" xfId="18966"/>
    <cellStyle name="Normal 72 5 4" xfId="5517"/>
    <cellStyle name="Normal 72 5 4 2" xfId="15569"/>
    <cellStyle name="Normal 72 5 4 2 2" xfId="45891"/>
    <cellStyle name="Normal 72 5 4 2 3" xfId="30667"/>
    <cellStyle name="Normal 72 5 4 3" xfId="10549"/>
    <cellStyle name="Normal 72 5 4 3 2" xfId="40874"/>
    <cellStyle name="Normal 72 5 4 3 3" xfId="25650"/>
    <cellStyle name="Normal 72 5 4 4" xfId="35861"/>
    <cellStyle name="Normal 72 5 4 5" xfId="20637"/>
    <cellStyle name="Normal 72 5 5" xfId="12227"/>
    <cellStyle name="Normal 72 5 5 2" xfId="42549"/>
    <cellStyle name="Normal 72 5 5 3" xfId="27325"/>
    <cellStyle name="Normal 72 5 6" xfId="7206"/>
    <cellStyle name="Normal 72 5 6 2" xfId="37532"/>
    <cellStyle name="Normal 72 5 6 3" xfId="22308"/>
    <cellStyle name="Normal 72 5 7" xfId="32520"/>
    <cellStyle name="Normal 72 5 8" xfId="17295"/>
    <cellStyle name="Normal 72 6" xfId="2551"/>
    <cellStyle name="Normal 72 6 2" xfId="4243"/>
    <cellStyle name="Normal 72 6 2 2" xfId="14316"/>
    <cellStyle name="Normal 72 6 2 2 2" xfId="44638"/>
    <cellStyle name="Normal 72 6 2 2 3" xfId="29414"/>
    <cellStyle name="Normal 72 6 2 3" xfId="9296"/>
    <cellStyle name="Normal 72 6 2 3 2" xfId="39621"/>
    <cellStyle name="Normal 72 6 2 3 3" xfId="24397"/>
    <cellStyle name="Normal 72 6 2 4" xfId="34608"/>
    <cellStyle name="Normal 72 6 2 5" xfId="19384"/>
    <cellStyle name="Normal 72 6 3" xfId="5935"/>
    <cellStyle name="Normal 72 6 3 2" xfId="15987"/>
    <cellStyle name="Normal 72 6 3 2 2" xfId="46309"/>
    <cellStyle name="Normal 72 6 3 2 3" xfId="31085"/>
    <cellStyle name="Normal 72 6 3 3" xfId="10967"/>
    <cellStyle name="Normal 72 6 3 3 2" xfId="41292"/>
    <cellStyle name="Normal 72 6 3 3 3" xfId="26068"/>
    <cellStyle name="Normal 72 6 3 4" xfId="36279"/>
    <cellStyle name="Normal 72 6 3 5" xfId="21055"/>
    <cellStyle name="Normal 72 6 4" xfId="12645"/>
    <cellStyle name="Normal 72 6 4 2" xfId="42967"/>
    <cellStyle name="Normal 72 6 4 3" xfId="27743"/>
    <cellStyle name="Normal 72 6 5" xfId="7624"/>
    <cellStyle name="Normal 72 6 5 2" xfId="37950"/>
    <cellStyle name="Normal 72 6 5 3" xfId="22726"/>
    <cellStyle name="Normal 72 6 6" xfId="32938"/>
    <cellStyle name="Normal 72 6 7" xfId="17713"/>
    <cellStyle name="Normal 72 7" xfId="3403"/>
    <cellStyle name="Normal 72 7 2" xfId="13480"/>
    <cellStyle name="Normal 72 7 2 2" xfId="43802"/>
    <cellStyle name="Normal 72 7 2 3" xfId="28578"/>
    <cellStyle name="Normal 72 7 3" xfId="8460"/>
    <cellStyle name="Normal 72 7 3 2" xfId="38785"/>
    <cellStyle name="Normal 72 7 3 3" xfId="23561"/>
    <cellStyle name="Normal 72 7 4" xfId="33772"/>
    <cellStyle name="Normal 72 7 5" xfId="18548"/>
    <cellStyle name="Normal 72 8" xfId="5097"/>
    <cellStyle name="Normal 72 8 2" xfId="15151"/>
    <cellStyle name="Normal 72 8 2 2" xfId="45473"/>
    <cellStyle name="Normal 72 8 2 3" xfId="30249"/>
    <cellStyle name="Normal 72 8 3" xfId="10131"/>
    <cellStyle name="Normal 72 8 3 2" xfId="40456"/>
    <cellStyle name="Normal 72 8 3 3" xfId="25232"/>
    <cellStyle name="Normal 72 8 4" xfId="35443"/>
    <cellStyle name="Normal 72 8 5" xfId="20219"/>
    <cellStyle name="Normal 72 9" xfId="11807"/>
    <cellStyle name="Normal 72 9 2" xfId="42131"/>
    <cellStyle name="Normal 72 9 3" xfId="26907"/>
    <cellStyle name="Normal 73" xfId="1490"/>
    <cellStyle name="Normal 73 10" xfId="6787"/>
    <cellStyle name="Normal 73 10 2" xfId="37115"/>
    <cellStyle name="Normal 73 10 3" xfId="21891"/>
    <cellStyle name="Normal 73 11" xfId="32106"/>
    <cellStyle name="Normal 73 12" xfId="16876"/>
    <cellStyle name="Normal 73 13" xfId="47317"/>
    <cellStyle name="Normal 73 2" xfId="1751"/>
    <cellStyle name="Normal 73 2 10" xfId="32157"/>
    <cellStyle name="Normal 73 2 11" xfId="16930"/>
    <cellStyle name="Normal 73 2 2" xfId="1859"/>
    <cellStyle name="Normal 73 2 2 10" xfId="17034"/>
    <cellStyle name="Normal 73 2 2 2" xfId="2076"/>
    <cellStyle name="Normal 73 2 2 2 2" xfId="2497"/>
    <cellStyle name="Normal 73 2 2 2 2 2" xfId="3336"/>
    <cellStyle name="Normal 73 2 2 2 2 2 2" xfId="5026"/>
    <cellStyle name="Normal 73 2 2 2 2 2 2 2" xfId="15099"/>
    <cellStyle name="Normal 73 2 2 2 2 2 2 2 2" xfId="45421"/>
    <cellStyle name="Normal 73 2 2 2 2 2 2 2 3" xfId="30197"/>
    <cellStyle name="Normal 73 2 2 2 2 2 2 3" xfId="10079"/>
    <cellStyle name="Normal 73 2 2 2 2 2 2 3 2" xfId="40404"/>
    <cellStyle name="Normal 73 2 2 2 2 2 2 3 3" xfId="25180"/>
    <cellStyle name="Normal 73 2 2 2 2 2 2 4" xfId="35391"/>
    <cellStyle name="Normal 73 2 2 2 2 2 2 5" xfId="20167"/>
    <cellStyle name="Normal 73 2 2 2 2 2 3" xfId="6718"/>
    <cellStyle name="Normal 73 2 2 2 2 2 3 2" xfId="16770"/>
    <cellStyle name="Normal 73 2 2 2 2 2 3 2 2" xfId="47092"/>
    <cellStyle name="Normal 73 2 2 2 2 2 3 2 3" xfId="31868"/>
    <cellStyle name="Normal 73 2 2 2 2 2 3 3" xfId="11750"/>
    <cellStyle name="Normal 73 2 2 2 2 2 3 3 2" xfId="42075"/>
    <cellStyle name="Normal 73 2 2 2 2 2 3 3 3" xfId="26851"/>
    <cellStyle name="Normal 73 2 2 2 2 2 3 4" xfId="37062"/>
    <cellStyle name="Normal 73 2 2 2 2 2 3 5" xfId="21838"/>
    <cellStyle name="Normal 73 2 2 2 2 2 4" xfId="13428"/>
    <cellStyle name="Normal 73 2 2 2 2 2 4 2" xfId="43750"/>
    <cellStyle name="Normal 73 2 2 2 2 2 4 3" xfId="28526"/>
    <cellStyle name="Normal 73 2 2 2 2 2 5" xfId="8407"/>
    <cellStyle name="Normal 73 2 2 2 2 2 5 2" xfId="38733"/>
    <cellStyle name="Normal 73 2 2 2 2 2 5 3" xfId="23509"/>
    <cellStyle name="Normal 73 2 2 2 2 2 6" xfId="33721"/>
    <cellStyle name="Normal 73 2 2 2 2 2 7" xfId="18496"/>
    <cellStyle name="Normal 73 2 2 2 2 3" xfId="4189"/>
    <cellStyle name="Normal 73 2 2 2 2 3 2" xfId="14263"/>
    <cellStyle name="Normal 73 2 2 2 2 3 2 2" xfId="44585"/>
    <cellStyle name="Normal 73 2 2 2 2 3 2 3" xfId="29361"/>
    <cellStyle name="Normal 73 2 2 2 2 3 3" xfId="9243"/>
    <cellStyle name="Normal 73 2 2 2 2 3 3 2" xfId="39568"/>
    <cellStyle name="Normal 73 2 2 2 2 3 3 3" xfId="24344"/>
    <cellStyle name="Normal 73 2 2 2 2 3 4" xfId="34555"/>
    <cellStyle name="Normal 73 2 2 2 2 3 5" xfId="19331"/>
    <cellStyle name="Normal 73 2 2 2 2 4" xfId="5882"/>
    <cellStyle name="Normal 73 2 2 2 2 4 2" xfId="15934"/>
    <cellStyle name="Normal 73 2 2 2 2 4 2 2" xfId="46256"/>
    <cellStyle name="Normal 73 2 2 2 2 4 2 3" xfId="31032"/>
    <cellStyle name="Normal 73 2 2 2 2 4 3" xfId="10914"/>
    <cellStyle name="Normal 73 2 2 2 2 4 3 2" xfId="41239"/>
    <cellStyle name="Normal 73 2 2 2 2 4 3 3" xfId="26015"/>
    <cellStyle name="Normal 73 2 2 2 2 4 4" xfId="36226"/>
    <cellStyle name="Normal 73 2 2 2 2 4 5" xfId="21002"/>
    <cellStyle name="Normal 73 2 2 2 2 5" xfId="12592"/>
    <cellStyle name="Normal 73 2 2 2 2 5 2" xfId="42914"/>
    <cellStyle name="Normal 73 2 2 2 2 5 3" xfId="27690"/>
    <cellStyle name="Normal 73 2 2 2 2 6" xfId="7571"/>
    <cellStyle name="Normal 73 2 2 2 2 6 2" xfId="37897"/>
    <cellStyle name="Normal 73 2 2 2 2 6 3" xfId="22673"/>
    <cellStyle name="Normal 73 2 2 2 2 7" xfId="32885"/>
    <cellStyle name="Normal 73 2 2 2 2 8" xfId="17660"/>
    <cellStyle name="Normal 73 2 2 2 3" xfId="2918"/>
    <cellStyle name="Normal 73 2 2 2 3 2" xfId="4608"/>
    <cellStyle name="Normal 73 2 2 2 3 2 2" xfId="14681"/>
    <cellStyle name="Normal 73 2 2 2 3 2 2 2" xfId="45003"/>
    <cellStyle name="Normal 73 2 2 2 3 2 2 3" xfId="29779"/>
    <cellStyle name="Normal 73 2 2 2 3 2 3" xfId="9661"/>
    <cellStyle name="Normal 73 2 2 2 3 2 3 2" xfId="39986"/>
    <cellStyle name="Normal 73 2 2 2 3 2 3 3" xfId="24762"/>
    <cellStyle name="Normal 73 2 2 2 3 2 4" xfId="34973"/>
    <cellStyle name="Normal 73 2 2 2 3 2 5" xfId="19749"/>
    <cellStyle name="Normal 73 2 2 2 3 3" xfId="6300"/>
    <cellStyle name="Normal 73 2 2 2 3 3 2" xfId="16352"/>
    <cellStyle name="Normal 73 2 2 2 3 3 2 2" xfId="46674"/>
    <cellStyle name="Normal 73 2 2 2 3 3 2 3" xfId="31450"/>
    <cellStyle name="Normal 73 2 2 2 3 3 3" xfId="11332"/>
    <cellStyle name="Normal 73 2 2 2 3 3 3 2" xfId="41657"/>
    <cellStyle name="Normal 73 2 2 2 3 3 3 3" xfId="26433"/>
    <cellStyle name="Normal 73 2 2 2 3 3 4" xfId="36644"/>
    <cellStyle name="Normal 73 2 2 2 3 3 5" xfId="21420"/>
    <cellStyle name="Normal 73 2 2 2 3 4" xfId="13010"/>
    <cellStyle name="Normal 73 2 2 2 3 4 2" xfId="43332"/>
    <cellStyle name="Normal 73 2 2 2 3 4 3" xfId="28108"/>
    <cellStyle name="Normal 73 2 2 2 3 5" xfId="7989"/>
    <cellStyle name="Normal 73 2 2 2 3 5 2" xfId="38315"/>
    <cellStyle name="Normal 73 2 2 2 3 5 3" xfId="23091"/>
    <cellStyle name="Normal 73 2 2 2 3 6" xfId="33303"/>
    <cellStyle name="Normal 73 2 2 2 3 7" xfId="18078"/>
    <cellStyle name="Normal 73 2 2 2 4" xfId="3771"/>
    <cellStyle name="Normal 73 2 2 2 4 2" xfId="13845"/>
    <cellStyle name="Normal 73 2 2 2 4 2 2" xfId="44167"/>
    <cellStyle name="Normal 73 2 2 2 4 2 3" xfId="28943"/>
    <cellStyle name="Normal 73 2 2 2 4 3" xfId="8825"/>
    <cellStyle name="Normal 73 2 2 2 4 3 2" xfId="39150"/>
    <cellStyle name="Normal 73 2 2 2 4 3 3" xfId="23926"/>
    <cellStyle name="Normal 73 2 2 2 4 4" xfId="34137"/>
    <cellStyle name="Normal 73 2 2 2 4 5" xfId="18913"/>
    <cellStyle name="Normal 73 2 2 2 5" xfId="5464"/>
    <cellStyle name="Normal 73 2 2 2 5 2" xfId="15516"/>
    <cellStyle name="Normal 73 2 2 2 5 2 2" xfId="45838"/>
    <cellStyle name="Normal 73 2 2 2 5 2 3" xfId="30614"/>
    <cellStyle name="Normal 73 2 2 2 5 3" xfId="10496"/>
    <cellStyle name="Normal 73 2 2 2 5 3 2" xfId="40821"/>
    <cellStyle name="Normal 73 2 2 2 5 3 3" xfId="25597"/>
    <cellStyle name="Normal 73 2 2 2 5 4" xfId="35808"/>
    <cellStyle name="Normal 73 2 2 2 5 5" xfId="20584"/>
    <cellStyle name="Normal 73 2 2 2 6" xfId="12174"/>
    <cellStyle name="Normal 73 2 2 2 6 2" xfId="42496"/>
    <cellStyle name="Normal 73 2 2 2 6 3" xfId="27272"/>
    <cellStyle name="Normal 73 2 2 2 7" xfId="7153"/>
    <cellStyle name="Normal 73 2 2 2 7 2" xfId="37479"/>
    <cellStyle name="Normal 73 2 2 2 7 3" xfId="22255"/>
    <cellStyle name="Normal 73 2 2 2 8" xfId="32467"/>
    <cellStyle name="Normal 73 2 2 2 9" xfId="17242"/>
    <cellStyle name="Normal 73 2 2 3" xfId="2289"/>
    <cellStyle name="Normal 73 2 2 3 2" xfId="3128"/>
    <cellStyle name="Normal 73 2 2 3 2 2" xfId="4818"/>
    <cellStyle name="Normal 73 2 2 3 2 2 2" xfId="14891"/>
    <cellStyle name="Normal 73 2 2 3 2 2 2 2" xfId="45213"/>
    <cellStyle name="Normal 73 2 2 3 2 2 2 3" xfId="29989"/>
    <cellStyle name="Normal 73 2 2 3 2 2 3" xfId="9871"/>
    <cellStyle name="Normal 73 2 2 3 2 2 3 2" xfId="40196"/>
    <cellStyle name="Normal 73 2 2 3 2 2 3 3" xfId="24972"/>
    <cellStyle name="Normal 73 2 2 3 2 2 4" xfId="35183"/>
    <cellStyle name="Normal 73 2 2 3 2 2 5" xfId="19959"/>
    <cellStyle name="Normal 73 2 2 3 2 3" xfId="6510"/>
    <cellStyle name="Normal 73 2 2 3 2 3 2" xfId="16562"/>
    <cellStyle name="Normal 73 2 2 3 2 3 2 2" xfId="46884"/>
    <cellStyle name="Normal 73 2 2 3 2 3 2 3" xfId="31660"/>
    <cellStyle name="Normal 73 2 2 3 2 3 3" xfId="11542"/>
    <cellStyle name="Normal 73 2 2 3 2 3 3 2" xfId="41867"/>
    <cellStyle name="Normal 73 2 2 3 2 3 3 3" xfId="26643"/>
    <cellStyle name="Normal 73 2 2 3 2 3 4" xfId="36854"/>
    <cellStyle name="Normal 73 2 2 3 2 3 5" xfId="21630"/>
    <cellStyle name="Normal 73 2 2 3 2 4" xfId="13220"/>
    <cellStyle name="Normal 73 2 2 3 2 4 2" xfId="43542"/>
    <cellStyle name="Normal 73 2 2 3 2 4 3" xfId="28318"/>
    <cellStyle name="Normal 73 2 2 3 2 5" xfId="8199"/>
    <cellStyle name="Normal 73 2 2 3 2 5 2" xfId="38525"/>
    <cellStyle name="Normal 73 2 2 3 2 5 3" xfId="23301"/>
    <cellStyle name="Normal 73 2 2 3 2 6" xfId="33513"/>
    <cellStyle name="Normal 73 2 2 3 2 7" xfId="18288"/>
    <cellStyle name="Normal 73 2 2 3 3" xfId="3981"/>
    <cellStyle name="Normal 73 2 2 3 3 2" xfId="14055"/>
    <cellStyle name="Normal 73 2 2 3 3 2 2" xfId="44377"/>
    <cellStyle name="Normal 73 2 2 3 3 2 3" xfId="29153"/>
    <cellStyle name="Normal 73 2 2 3 3 3" xfId="9035"/>
    <cellStyle name="Normal 73 2 2 3 3 3 2" xfId="39360"/>
    <cellStyle name="Normal 73 2 2 3 3 3 3" xfId="24136"/>
    <cellStyle name="Normal 73 2 2 3 3 4" xfId="34347"/>
    <cellStyle name="Normal 73 2 2 3 3 5" xfId="19123"/>
    <cellStyle name="Normal 73 2 2 3 4" xfId="5674"/>
    <cellStyle name="Normal 73 2 2 3 4 2" xfId="15726"/>
    <cellStyle name="Normal 73 2 2 3 4 2 2" xfId="46048"/>
    <cellStyle name="Normal 73 2 2 3 4 2 3" xfId="30824"/>
    <cellStyle name="Normal 73 2 2 3 4 3" xfId="10706"/>
    <cellStyle name="Normal 73 2 2 3 4 3 2" xfId="41031"/>
    <cellStyle name="Normal 73 2 2 3 4 3 3" xfId="25807"/>
    <cellStyle name="Normal 73 2 2 3 4 4" xfId="36018"/>
    <cellStyle name="Normal 73 2 2 3 4 5" xfId="20794"/>
    <cellStyle name="Normal 73 2 2 3 5" xfId="12384"/>
    <cellStyle name="Normal 73 2 2 3 5 2" xfId="42706"/>
    <cellStyle name="Normal 73 2 2 3 5 3" xfId="27482"/>
    <cellStyle name="Normal 73 2 2 3 6" xfId="7363"/>
    <cellStyle name="Normal 73 2 2 3 6 2" xfId="37689"/>
    <cellStyle name="Normal 73 2 2 3 6 3" xfId="22465"/>
    <cellStyle name="Normal 73 2 2 3 7" xfId="32677"/>
    <cellStyle name="Normal 73 2 2 3 8" xfId="17452"/>
    <cellStyle name="Normal 73 2 2 4" xfId="2710"/>
    <cellStyle name="Normal 73 2 2 4 2" xfId="4400"/>
    <cellStyle name="Normal 73 2 2 4 2 2" xfId="14473"/>
    <cellStyle name="Normal 73 2 2 4 2 2 2" xfId="44795"/>
    <cellStyle name="Normal 73 2 2 4 2 2 3" xfId="29571"/>
    <cellStyle name="Normal 73 2 2 4 2 3" xfId="9453"/>
    <cellStyle name="Normal 73 2 2 4 2 3 2" xfId="39778"/>
    <cellStyle name="Normal 73 2 2 4 2 3 3" xfId="24554"/>
    <cellStyle name="Normal 73 2 2 4 2 4" xfId="34765"/>
    <cellStyle name="Normal 73 2 2 4 2 5" xfId="19541"/>
    <cellStyle name="Normal 73 2 2 4 3" xfId="6092"/>
    <cellStyle name="Normal 73 2 2 4 3 2" xfId="16144"/>
    <cellStyle name="Normal 73 2 2 4 3 2 2" xfId="46466"/>
    <cellStyle name="Normal 73 2 2 4 3 2 3" xfId="31242"/>
    <cellStyle name="Normal 73 2 2 4 3 3" xfId="11124"/>
    <cellStyle name="Normal 73 2 2 4 3 3 2" xfId="41449"/>
    <cellStyle name="Normal 73 2 2 4 3 3 3" xfId="26225"/>
    <cellStyle name="Normal 73 2 2 4 3 4" xfId="36436"/>
    <cellStyle name="Normal 73 2 2 4 3 5" xfId="21212"/>
    <cellStyle name="Normal 73 2 2 4 4" xfId="12802"/>
    <cellStyle name="Normal 73 2 2 4 4 2" xfId="43124"/>
    <cellStyle name="Normal 73 2 2 4 4 3" xfId="27900"/>
    <cellStyle name="Normal 73 2 2 4 5" xfId="7781"/>
    <cellStyle name="Normal 73 2 2 4 5 2" xfId="38107"/>
    <cellStyle name="Normal 73 2 2 4 5 3" xfId="22883"/>
    <cellStyle name="Normal 73 2 2 4 6" xfId="33095"/>
    <cellStyle name="Normal 73 2 2 4 7" xfId="17870"/>
    <cellStyle name="Normal 73 2 2 5" xfId="3563"/>
    <cellStyle name="Normal 73 2 2 5 2" xfId="13637"/>
    <cellStyle name="Normal 73 2 2 5 2 2" xfId="43959"/>
    <cellStyle name="Normal 73 2 2 5 2 3" xfId="28735"/>
    <cellStyle name="Normal 73 2 2 5 3" xfId="8617"/>
    <cellStyle name="Normal 73 2 2 5 3 2" xfId="38942"/>
    <cellStyle name="Normal 73 2 2 5 3 3" xfId="23718"/>
    <cellStyle name="Normal 73 2 2 5 4" xfId="33929"/>
    <cellStyle name="Normal 73 2 2 5 5" xfId="18705"/>
    <cellStyle name="Normal 73 2 2 6" xfId="5256"/>
    <cellStyle name="Normal 73 2 2 6 2" xfId="15308"/>
    <cellStyle name="Normal 73 2 2 6 2 2" xfId="45630"/>
    <cellStyle name="Normal 73 2 2 6 2 3" xfId="30406"/>
    <cellStyle name="Normal 73 2 2 6 3" xfId="10288"/>
    <cellStyle name="Normal 73 2 2 6 3 2" xfId="40613"/>
    <cellStyle name="Normal 73 2 2 6 3 3" xfId="25389"/>
    <cellStyle name="Normal 73 2 2 6 4" xfId="35600"/>
    <cellStyle name="Normal 73 2 2 6 5" xfId="20376"/>
    <cellStyle name="Normal 73 2 2 7" xfId="11966"/>
    <cellStyle name="Normal 73 2 2 7 2" xfId="42288"/>
    <cellStyle name="Normal 73 2 2 7 3" xfId="27064"/>
    <cellStyle name="Normal 73 2 2 8" xfId="6945"/>
    <cellStyle name="Normal 73 2 2 8 2" xfId="37271"/>
    <cellStyle name="Normal 73 2 2 8 3" xfId="22047"/>
    <cellStyle name="Normal 73 2 2 9" xfId="32259"/>
    <cellStyle name="Normal 73 2 3" xfId="1972"/>
    <cellStyle name="Normal 73 2 3 2" xfId="2393"/>
    <cellStyle name="Normal 73 2 3 2 2" xfId="3232"/>
    <cellStyle name="Normal 73 2 3 2 2 2" xfId="4922"/>
    <cellStyle name="Normal 73 2 3 2 2 2 2" xfId="14995"/>
    <cellStyle name="Normal 73 2 3 2 2 2 2 2" xfId="45317"/>
    <cellStyle name="Normal 73 2 3 2 2 2 2 3" xfId="30093"/>
    <cellStyle name="Normal 73 2 3 2 2 2 3" xfId="9975"/>
    <cellStyle name="Normal 73 2 3 2 2 2 3 2" xfId="40300"/>
    <cellStyle name="Normal 73 2 3 2 2 2 3 3" xfId="25076"/>
    <cellStyle name="Normal 73 2 3 2 2 2 4" xfId="35287"/>
    <cellStyle name="Normal 73 2 3 2 2 2 5" xfId="20063"/>
    <cellStyle name="Normal 73 2 3 2 2 3" xfId="6614"/>
    <cellStyle name="Normal 73 2 3 2 2 3 2" xfId="16666"/>
    <cellStyle name="Normal 73 2 3 2 2 3 2 2" xfId="46988"/>
    <cellStyle name="Normal 73 2 3 2 2 3 2 3" xfId="31764"/>
    <cellStyle name="Normal 73 2 3 2 2 3 3" xfId="11646"/>
    <cellStyle name="Normal 73 2 3 2 2 3 3 2" xfId="41971"/>
    <cellStyle name="Normal 73 2 3 2 2 3 3 3" xfId="26747"/>
    <cellStyle name="Normal 73 2 3 2 2 3 4" xfId="36958"/>
    <cellStyle name="Normal 73 2 3 2 2 3 5" xfId="21734"/>
    <cellStyle name="Normal 73 2 3 2 2 4" xfId="13324"/>
    <cellStyle name="Normal 73 2 3 2 2 4 2" xfId="43646"/>
    <cellStyle name="Normal 73 2 3 2 2 4 3" xfId="28422"/>
    <cellStyle name="Normal 73 2 3 2 2 5" xfId="8303"/>
    <cellStyle name="Normal 73 2 3 2 2 5 2" xfId="38629"/>
    <cellStyle name="Normal 73 2 3 2 2 5 3" xfId="23405"/>
    <cellStyle name="Normal 73 2 3 2 2 6" xfId="33617"/>
    <cellStyle name="Normal 73 2 3 2 2 7" xfId="18392"/>
    <cellStyle name="Normal 73 2 3 2 3" xfId="4085"/>
    <cellStyle name="Normal 73 2 3 2 3 2" xfId="14159"/>
    <cellStyle name="Normal 73 2 3 2 3 2 2" xfId="44481"/>
    <cellStyle name="Normal 73 2 3 2 3 2 3" xfId="29257"/>
    <cellStyle name="Normal 73 2 3 2 3 3" xfId="9139"/>
    <cellStyle name="Normal 73 2 3 2 3 3 2" xfId="39464"/>
    <cellStyle name="Normal 73 2 3 2 3 3 3" xfId="24240"/>
    <cellStyle name="Normal 73 2 3 2 3 4" xfId="34451"/>
    <cellStyle name="Normal 73 2 3 2 3 5" xfId="19227"/>
    <cellStyle name="Normal 73 2 3 2 4" xfId="5778"/>
    <cellStyle name="Normal 73 2 3 2 4 2" xfId="15830"/>
    <cellStyle name="Normal 73 2 3 2 4 2 2" xfId="46152"/>
    <cellStyle name="Normal 73 2 3 2 4 2 3" xfId="30928"/>
    <cellStyle name="Normal 73 2 3 2 4 3" xfId="10810"/>
    <cellStyle name="Normal 73 2 3 2 4 3 2" xfId="41135"/>
    <cellStyle name="Normal 73 2 3 2 4 3 3" xfId="25911"/>
    <cellStyle name="Normal 73 2 3 2 4 4" xfId="36122"/>
    <cellStyle name="Normal 73 2 3 2 4 5" xfId="20898"/>
    <cellStyle name="Normal 73 2 3 2 5" xfId="12488"/>
    <cellStyle name="Normal 73 2 3 2 5 2" xfId="42810"/>
    <cellStyle name="Normal 73 2 3 2 5 3" xfId="27586"/>
    <cellStyle name="Normal 73 2 3 2 6" xfId="7467"/>
    <cellStyle name="Normal 73 2 3 2 6 2" xfId="37793"/>
    <cellStyle name="Normal 73 2 3 2 6 3" xfId="22569"/>
    <cellStyle name="Normal 73 2 3 2 7" xfId="32781"/>
    <cellStyle name="Normal 73 2 3 2 8" xfId="17556"/>
    <cellStyle name="Normal 73 2 3 3" xfId="2814"/>
    <cellStyle name="Normal 73 2 3 3 2" xfId="4504"/>
    <cellStyle name="Normal 73 2 3 3 2 2" xfId="14577"/>
    <cellStyle name="Normal 73 2 3 3 2 2 2" xfId="44899"/>
    <cellStyle name="Normal 73 2 3 3 2 2 3" xfId="29675"/>
    <cellStyle name="Normal 73 2 3 3 2 3" xfId="9557"/>
    <cellStyle name="Normal 73 2 3 3 2 3 2" xfId="39882"/>
    <cellStyle name="Normal 73 2 3 3 2 3 3" xfId="24658"/>
    <cellStyle name="Normal 73 2 3 3 2 4" xfId="34869"/>
    <cellStyle name="Normal 73 2 3 3 2 5" xfId="19645"/>
    <cellStyle name="Normal 73 2 3 3 3" xfId="6196"/>
    <cellStyle name="Normal 73 2 3 3 3 2" xfId="16248"/>
    <cellStyle name="Normal 73 2 3 3 3 2 2" xfId="46570"/>
    <cellStyle name="Normal 73 2 3 3 3 2 3" xfId="31346"/>
    <cellStyle name="Normal 73 2 3 3 3 3" xfId="11228"/>
    <cellStyle name="Normal 73 2 3 3 3 3 2" xfId="41553"/>
    <cellStyle name="Normal 73 2 3 3 3 3 3" xfId="26329"/>
    <cellStyle name="Normal 73 2 3 3 3 4" xfId="36540"/>
    <cellStyle name="Normal 73 2 3 3 3 5" xfId="21316"/>
    <cellStyle name="Normal 73 2 3 3 4" xfId="12906"/>
    <cellStyle name="Normal 73 2 3 3 4 2" xfId="43228"/>
    <cellStyle name="Normal 73 2 3 3 4 3" xfId="28004"/>
    <cellStyle name="Normal 73 2 3 3 5" xfId="7885"/>
    <cellStyle name="Normal 73 2 3 3 5 2" xfId="38211"/>
    <cellStyle name="Normal 73 2 3 3 5 3" xfId="22987"/>
    <cellStyle name="Normal 73 2 3 3 6" xfId="33199"/>
    <cellStyle name="Normal 73 2 3 3 7" xfId="17974"/>
    <cellStyle name="Normal 73 2 3 4" xfId="3667"/>
    <cellStyle name="Normal 73 2 3 4 2" xfId="13741"/>
    <cellStyle name="Normal 73 2 3 4 2 2" xfId="44063"/>
    <cellStyle name="Normal 73 2 3 4 2 3" xfId="28839"/>
    <cellStyle name="Normal 73 2 3 4 3" xfId="8721"/>
    <cellStyle name="Normal 73 2 3 4 3 2" xfId="39046"/>
    <cellStyle name="Normal 73 2 3 4 3 3" xfId="23822"/>
    <cellStyle name="Normal 73 2 3 4 4" xfId="34033"/>
    <cellStyle name="Normal 73 2 3 4 5" xfId="18809"/>
    <cellStyle name="Normal 73 2 3 5" xfId="5360"/>
    <cellStyle name="Normal 73 2 3 5 2" xfId="15412"/>
    <cellStyle name="Normal 73 2 3 5 2 2" xfId="45734"/>
    <cellStyle name="Normal 73 2 3 5 2 3" xfId="30510"/>
    <cellStyle name="Normal 73 2 3 5 3" xfId="10392"/>
    <cellStyle name="Normal 73 2 3 5 3 2" xfId="40717"/>
    <cellStyle name="Normal 73 2 3 5 3 3" xfId="25493"/>
    <cellStyle name="Normal 73 2 3 5 4" xfId="35704"/>
    <cellStyle name="Normal 73 2 3 5 5" xfId="20480"/>
    <cellStyle name="Normal 73 2 3 6" xfId="12070"/>
    <cellStyle name="Normal 73 2 3 6 2" xfId="42392"/>
    <cellStyle name="Normal 73 2 3 6 3" xfId="27168"/>
    <cellStyle name="Normal 73 2 3 7" xfId="7049"/>
    <cellStyle name="Normal 73 2 3 7 2" xfId="37375"/>
    <cellStyle name="Normal 73 2 3 7 3" xfId="22151"/>
    <cellStyle name="Normal 73 2 3 8" xfId="32363"/>
    <cellStyle name="Normal 73 2 3 9" xfId="17138"/>
    <cellStyle name="Normal 73 2 4" xfId="2185"/>
    <cellStyle name="Normal 73 2 4 2" xfId="3024"/>
    <cellStyle name="Normal 73 2 4 2 2" xfId="4714"/>
    <cellStyle name="Normal 73 2 4 2 2 2" xfId="14787"/>
    <cellStyle name="Normal 73 2 4 2 2 2 2" xfId="45109"/>
    <cellStyle name="Normal 73 2 4 2 2 2 3" xfId="29885"/>
    <cellStyle name="Normal 73 2 4 2 2 3" xfId="9767"/>
    <cellStyle name="Normal 73 2 4 2 2 3 2" xfId="40092"/>
    <cellStyle name="Normal 73 2 4 2 2 3 3" xfId="24868"/>
    <cellStyle name="Normal 73 2 4 2 2 4" xfId="35079"/>
    <cellStyle name="Normal 73 2 4 2 2 5" xfId="19855"/>
    <cellStyle name="Normal 73 2 4 2 3" xfId="6406"/>
    <cellStyle name="Normal 73 2 4 2 3 2" xfId="16458"/>
    <cellStyle name="Normal 73 2 4 2 3 2 2" xfId="46780"/>
    <cellStyle name="Normal 73 2 4 2 3 2 3" xfId="31556"/>
    <cellStyle name="Normal 73 2 4 2 3 3" xfId="11438"/>
    <cellStyle name="Normal 73 2 4 2 3 3 2" xfId="41763"/>
    <cellStyle name="Normal 73 2 4 2 3 3 3" xfId="26539"/>
    <cellStyle name="Normal 73 2 4 2 3 4" xfId="36750"/>
    <cellStyle name="Normal 73 2 4 2 3 5" xfId="21526"/>
    <cellStyle name="Normal 73 2 4 2 4" xfId="13116"/>
    <cellStyle name="Normal 73 2 4 2 4 2" xfId="43438"/>
    <cellStyle name="Normal 73 2 4 2 4 3" xfId="28214"/>
    <cellStyle name="Normal 73 2 4 2 5" xfId="8095"/>
    <cellStyle name="Normal 73 2 4 2 5 2" xfId="38421"/>
    <cellStyle name="Normal 73 2 4 2 5 3" xfId="23197"/>
    <cellStyle name="Normal 73 2 4 2 6" xfId="33409"/>
    <cellStyle name="Normal 73 2 4 2 7" xfId="18184"/>
    <cellStyle name="Normal 73 2 4 3" xfId="3877"/>
    <cellStyle name="Normal 73 2 4 3 2" xfId="13951"/>
    <cellStyle name="Normal 73 2 4 3 2 2" xfId="44273"/>
    <cellStyle name="Normal 73 2 4 3 2 3" xfId="29049"/>
    <cellStyle name="Normal 73 2 4 3 3" xfId="8931"/>
    <cellStyle name="Normal 73 2 4 3 3 2" xfId="39256"/>
    <cellStyle name="Normal 73 2 4 3 3 3" xfId="24032"/>
    <cellStyle name="Normal 73 2 4 3 4" xfId="34243"/>
    <cellStyle name="Normal 73 2 4 3 5" xfId="19019"/>
    <cellStyle name="Normal 73 2 4 4" xfId="5570"/>
    <cellStyle name="Normal 73 2 4 4 2" xfId="15622"/>
    <cellStyle name="Normal 73 2 4 4 2 2" xfId="45944"/>
    <cellStyle name="Normal 73 2 4 4 2 3" xfId="30720"/>
    <cellStyle name="Normal 73 2 4 4 3" xfId="10602"/>
    <cellStyle name="Normal 73 2 4 4 3 2" xfId="40927"/>
    <cellStyle name="Normal 73 2 4 4 3 3" xfId="25703"/>
    <cellStyle name="Normal 73 2 4 4 4" xfId="35914"/>
    <cellStyle name="Normal 73 2 4 4 5" xfId="20690"/>
    <cellStyle name="Normal 73 2 4 5" xfId="12280"/>
    <cellStyle name="Normal 73 2 4 5 2" xfId="42602"/>
    <cellStyle name="Normal 73 2 4 5 3" xfId="27378"/>
    <cellStyle name="Normal 73 2 4 6" xfId="7259"/>
    <cellStyle name="Normal 73 2 4 6 2" xfId="37585"/>
    <cellStyle name="Normal 73 2 4 6 3" xfId="22361"/>
    <cellStyle name="Normal 73 2 4 7" xfId="32573"/>
    <cellStyle name="Normal 73 2 4 8" xfId="17348"/>
    <cellStyle name="Normal 73 2 5" xfId="2606"/>
    <cellStyle name="Normal 73 2 5 2" xfId="4296"/>
    <cellStyle name="Normal 73 2 5 2 2" xfId="14369"/>
    <cellStyle name="Normal 73 2 5 2 2 2" xfId="44691"/>
    <cellStyle name="Normal 73 2 5 2 2 3" xfId="29467"/>
    <cellStyle name="Normal 73 2 5 2 3" xfId="9349"/>
    <cellStyle name="Normal 73 2 5 2 3 2" xfId="39674"/>
    <cellStyle name="Normal 73 2 5 2 3 3" xfId="24450"/>
    <cellStyle name="Normal 73 2 5 2 4" xfId="34661"/>
    <cellStyle name="Normal 73 2 5 2 5" xfId="19437"/>
    <cellStyle name="Normal 73 2 5 3" xfId="5988"/>
    <cellStyle name="Normal 73 2 5 3 2" xfId="16040"/>
    <cellStyle name="Normal 73 2 5 3 2 2" xfId="46362"/>
    <cellStyle name="Normal 73 2 5 3 2 3" xfId="31138"/>
    <cellStyle name="Normal 73 2 5 3 3" xfId="11020"/>
    <cellStyle name="Normal 73 2 5 3 3 2" xfId="41345"/>
    <cellStyle name="Normal 73 2 5 3 3 3" xfId="26121"/>
    <cellStyle name="Normal 73 2 5 3 4" xfId="36332"/>
    <cellStyle name="Normal 73 2 5 3 5" xfId="21108"/>
    <cellStyle name="Normal 73 2 5 4" xfId="12698"/>
    <cellStyle name="Normal 73 2 5 4 2" xfId="43020"/>
    <cellStyle name="Normal 73 2 5 4 3" xfId="27796"/>
    <cellStyle name="Normal 73 2 5 5" xfId="7677"/>
    <cellStyle name="Normal 73 2 5 5 2" xfId="38003"/>
    <cellStyle name="Normal 73 2 5 5 3" xfId="22779"/>
    <cellStyle name="Normal 73 2 5 6" xfId="32991"/>
    <cellStyle name="Normal 73 2 5 7" xfId="17766"/>
    <cellStyle name="Normal 73 2 6" xfId="3459"/>
    <cellStyle name="Normal 73 2 6 2" xfId="13533"/>
    <cellStyle name="Normal 73 2 6 2 2" xfId="43855"/>
    <cellStyle name="Normal 73 2 6 2 3" xfId="28631"/>
    <cellStyle name="Normal 73 2 6 3" xfId="8513"/>
    <cellStyle name="Normal 73 2 6 3 2" xfId="38838"/>
    <cellStyle name="Normal 73 2 6 3 3" xfId="23614"/>
    <cellStyle name="Normal 73 2 6 4" xfId="33825"/>
    <cellStyle name="Normal 73 2 6 5" xfId="18601"/>
    <cellStyle name="Normal 73 2 7" xfId="5152"/>
    <cellStyle name="Normal 73 2 7 2" xfId="15204"/>
    <cellStyle name="Normal 73 2 7 2 2" xfId="45526"/>
    <cellStyle name="Normal 73 2 7 2 3" xfId="30302"/>
    <cellStyle name="Normal 73 2 7 3" xfId="10184"/>
    <cellStyle name="Normal 73 2 7 3 2" xfId="40509"/>
    <cellStyle name="Normal 73 2 7 3 3" xfId="25285"/>
    <cellStyle name="Normal 73 2 7 4" xfId="35496"/>
    <cellStyle name="Normal 73 2 7 5" xfId="20272"/>
    <cellStyle name="Normal 73 2 8" xfId="11862"/>
    <cellStyle name="Normal 73 2 8 2" xfId="42184"/>
    <cellStyle name="Normal 73 2 8 3" xfId="26960"/>
    <cellStyle name="Normal 73 2 9" xfId="6841"/>
    <cellStyle name="Normal 73 2 9 2" xfId="37167"/>
    <cellStyle name="Normal 73 2 9 3" xfId="21943"/>
    <cellStyle name="Normal 73 3" xfId="1805"/>
    <cellStyle name="Normal 73 3 10" xfId="16982"/>
    <cellStyle name="Normal 73 3 2" xfId="2024"/>
    <cellStyle name="Normal 73 3 2 2" xfId="2445"/>
    <cellStyle name="Normal 73 3 2 2 2" xfId="3284"/>
    <cellStyle name="Normal 73 3 2 2 2 2" xfId="4974"/>
    <cellStyle name="Normal 73 3 2 2 2 2 2" xfId="15047"/>
    <cellStyle name="Normal 73 3 2 2 2 2 2 2" xfId="45369"/>
    <cellStyle name="Normal 73 3 2 2 2 2 2 3" xfId="30145"/>
    <cellStyle name="Normal 73 3 2 2 2 2 3" xfId="10027"/>
    <cellStyle name="Normal 73 3 2 2 2 2 3 2" xfId="40352"/>
    <cellStyle name="Normal 73 3 2 2 2 2 3 3" xfId="25128"/>
    <cellStyle name="Normal 73 3 2 2 2 2 4" xfId="35339"/>
    <cellStyle name="Normal 73 3 2 2 2 2 5" xfId="20115"/>
    <cellStyle name="Normal 73 3 2 2 2 3" xfId="6666"/>
    <cellStyle name="Normal 73 3 2 2 2 3 2" xfId="16718"/>
    <cellStyle name="Normal 73 3 2 2 2 3 2 2" xfId="47040"/>
    <cellStyle name="Normal 73 3 2 2 2 3 2 3" xfId="31816"/>
    <cellStyle name="Normal 73 3 2 2 2 3 3" xfId="11698"/>
    <cellStyle name="Normal 73 3 2 2 2 3 3 2" xfId="42023"/>
    <cellStyle name="Normal 73 3 2 2 2 3 3 3" xfId="26799"/>
    <cellStyle name="Normal 73 3 2 2 2 3 4" xfId="37010"/>
    <cellStyle name="Normal 73 3 2 2 2 3 5" xfId="21786"/>
    <cellStyle name="Normal 73 3 2 2 2 4" xfId="13376"/>
    <cellStyle name="Normal 73 3 2 2 2 4 2" xfId="43698"/>
    <cellStyle name="Normal 73 3 2 2 2 4 3" xfId="28474"/>
    <cellStyle name="Normal 73 3 2 2 2 5" xfId="8355"/>
    <cellStyle name="Normal 73 3 2 2 2 5 2" xfId="38681"/>
    <cellStyle name="Normal 73 3 2 2 2 5 3" xfId="23457"/>
    <cellStyle name="Normal 73 3 2 2 2 6" xfId="33669"/>
    <cellStyle name="Normal 73 3 2 2 2 7" xfId="18444"/>
    <cellStyle name="Normal 73 3 2 2 3" xfId="4137"/>
    <cellStyle name="Normal 73 3 2 2 3 2" xfId="14211"/>
    <cellStyle name="Normal 73 3 2 2 3 2 2" xfId="44533"/>
    <cellStyle name="Normal 73 3 2 2 3 2 3" xfId="29309"/>
    <cellStyle name="Normal 73 3 2 2 3 3" xfId="9191"/>
    <cellStyle name="Normal 73 3 2 2 3 3 2" xfId="39516"/>
    <cellStyle name="Normal 73 3 2 2 3 3 3" xfId="24292"/>
    <cellStyle name="Normal 73 3 2 2 3 4" xfId="34503"/>
    <cellStyle name="Normal 73 3 2 2 3 5" xfId="19279"/>
    <cellStyle name="Normal 73 3 2 2 4" xfId="5830"/>
    <cellStyle name="Normal 73 3 2 2 4 2" xfId="15882"/>
    <cellStyle name="Normal 73 3 2 2 4 2 2" xfId="46204"/>
    <cellStyle name="Normal 73 3 2 2 4 2 3" xfId="30980"/>
    <cellStyle name="Normal 73 3 2 2 4 3" xfId="10862"/>
    <cellStyle name="Normal 73 3 2 2 4 3 2" xfId="41187"/>
    <cellStyle name="Normal 73 3 2 2 4 3 3" xfId="25963"/>
    <cellStyle name="Normal 73 3 2 2 4 4" xfId="36174"/>
    <cellStyle name="Normal 73 3 2 2 4 5" xfId="20950"/>
    <cellStyle name="Normal 73 3 2 2 5" xfId="12540"/>
    <cellStyle name="Normal 73 3 2 2 5 2" xfId="42862"/>
    <cellStyle name="Normal 73 3 2 2 5 3" xfId="27638"/>
    <cellStyle name="Normal 73 3 2 2 6" xfId="7519"/>
    <cellStyle name="Normal 73 3 2 2 6 2" xfId="37845"/>
    <cellStyle name="Normal 73 3 2 2 6 3" xfId="22621"/>
    <cellStyle name="Normal 73 3 2 2 7" xfId="32833"/>
    <cellStyle name="Normal 73 3 2 2 8" xfId="17608"/>
    <cellStyle name="Normal 73 3 2 3" xfId="2866"/>
    <cellStyle name="Normal 73 3 2 3 2" xfId="4556"/>
    <cellStyle name="Normal 73 3 2 3 2 2" xfId="14629"/>
    <cellStyle name="Normal 73 3 2 3 2 2 2" xfId="44951"/>
    <cellStyle name="Normal 73 3 2 3 2 2 3" xfId="29727"/>
    <cellStyle name="Normal 73 3 2 3 2 3" xfId="9609"/>
    <cellStyle name="Normal 73 3 2 3 2 3 2" xfId="39934"/>
    <cellStyle name="Normal 73 3 2 3 2 3 3" xfId="24710"/>
    <cellStyle name="Normal 73 3 2 3 2 4" xfId="34921"/>
    <cellStyle name="Normal 73 3 2 3 2 5" xfId="19697"/>
    <cellStyle name="Normal 73 3 2 3 3" xfId="6248"/>
    <cellStyle name="Normal 73 3 2 3 3 2" xfId="16300"/>
    <cellStyle name="Normal 73 3 2 3 3 2 2" xfId="46622"/>
    <cellStyle name="Normal 73 3 2 3 3 2 3" xfId="31398"/>
    <cellStyle name="Normal 73 3 2 3 3 3" xfId="11280"/>
    <cellStyle name="Normal 73 3 2 3 3 3 2" xfId="41605"/>
    <cellStyle name="Normal 73 3 2 3 3 3 3" xfId="26381"/>
    <cellStyle name="Normal 73 3 2 3 3 4" xfId="36592"/>
    <cellStyle name="Normal 73 3 2 3 3 5" xfId="21368"/>
    <cellStyle name="Normal 73 3 2 3 4" xfId="12958"/>
    <cellStyle name="Normal 73 3 2 3 4 2" xfId="43280"/>
    <cellStyle name="Normal 73 3 2 3 4 3" xfId="28056"/>
    <cellStyle name="Normal 73 3 2 3 5" xfId="7937"/>
    <cellStyle name="Normal 73 3 2 3 5 2" xfId="38263"/>
    <cellStyle name="Normal 73 3 2 3 5 3" xfId="23039"/>
    <cellStyle name="Normal 73 3 2 3 6" xfId="33251"/>
    <cellStyle name="Normal 73 3 2 3 7" xfId="18026"/>
    <cellStyle name="Normal 73 3 2 4" xfId="3719"/>
    <cellStyle name="Normal 73 3 2 4 2" xfId="13793"/>
    <cellStyle name="Normal 73 3 2 4 2 2" xfId="44115"/>
    <cellStyle name="Normal 73 3 2 4 2 3" xfId="28891"/>
    <cellStyle name="Normal 73 3 2 4 3" xfId="8773"/>
    <cellStyle name="Normal 73 3 2 4 3 2" xfId="39098"/>
    <cellStyle name="Normal 73 3 2 4 3 3" xfId="23874"/>
    <cellStyle name="Normal 73 3 2 4 4" xfId="34085"/>
    <cellStyle name="Normal 73 3 2 4 5" xfId="18861"/>
    <cellStyle name="Normal 73 3 2 5" xfId="5412"/>
    <cellStyle name="Normal 73 3 2 5 2" xfId="15464"/>
    <cellStyle name="Normal 73 3 2 5 2 2" xfId="45786"/>
    <cellStyle name="Normal 73 3 2 5 2 3" xfId="30562"/>
    <cellStyle name="Normal 73 3 2 5 3" xfId="10444"/>
    <cellStyle name="Normal 73 3 2 5 3 2" xfId="40769"/>
    <cellStyle name="Normal 73 3 2 5 3 3" xfId="25545"/>
    <cellStyle name="Normal 73 3 2 5 4" xfId="35756"/>
    <cellStyle name="Normal 73 3 2 5 5" xfId="20532"/>
    <cellStyle name="Normal 73 3 2 6" xfId="12122"/>
    <cellStyle name="Normal 73 3 2 6 2" xfId="42444"/>
    <cellStyle name="Normal 73 3 2 6 3" xfId="27220"/>
    <cellStyle name="Normal 73 3 2 7" xfId="7101"/>
    <cellStyle name="Normal 73 3 2 7 2" xfId="37427"/>
    <cellStyle name="Normal 73 3 2 7 3" xfId="22203"/>
    <cellStyle name="Normal 73 3 2 8" xfId="32415"/>
    <cellStyle name="Normal 73 3 2 9" xfId="17190"/>
    <cellStyle name="Normal 73 3 3" xfId="2237"/>
    <cellStyle name="Normal 73 3 3 2" xfId="3076"/>
    <cellStyle name="Normal 73 3 3 2 2" xfId="4766"/>
    <cellStyle name="Normal 73 3 3 2 2 2" xfId="14839"/>
    <cellStyle name="Normal 73 3 3 2 2 2 2" xfId="45161"/>
    <cellStyle name="Normal 73 3 3 2 2 2 3" xfId="29937"/>
    <cellStyle name="Normal 73 3 3 2 2 3" xfId="9819"/>
    <cellStyle name="Normal 73 3 3 2 2 3 2" xfId="40144"/>
    <cellStyle name="Normal 73 3 3 2 2 3 3" xfId="24920"/>
    <cellStyle name="Normal 73 3 3 2 2 4" xfId="35131"/>
    <cellStyle name="Normal 73 3 3 2 2 5" xfId="19907"/>
    <cellStyle name="Normal 73 3 3 2 3" xfId="6458"/>
    <cellStyle name="Normal 73 3 3 2 3 2" xfId="16510"/>
    <cellStyle name="Normal 73 3 3 2 3 2 2" xfId="46832"/>
    <cellStyle name="Normal 73 3 3 2 3 2 3" xfId="31608"/>
    <cellStyle name="Normal 73 3 3 2 3 3" xfId="11490"/>
    <cellStyle name="Normal 73 3 3 2 3 3 2" xfId="41815"/>
    <cellStyle name="Normal 73 3 3 2 3 3 3" xfId="26591"/>
    <cellStyle name="Normal 73 3 3 2 3 4" xfId="36802"/>
    <cellStyle name="Normal 73 3 3 2 3 5" xfId="21578"/>
    <cellStyle name="Normal 73 3 3 2 4" xfId="13168"/>
    <cellStyle name="Normal 73 3 3 2 4 2" xfId="43490"/>
    <cellStyle name="Normal 73 3 3 2 4 3" xfId="28266"/>
    <cellStyle name="Normal 73 3 3 2 5" xfId="8147"/>
    <cellStyle name="Normal 73 3 3 2 5 2" xfId="38473"/>
    <cellStyle name="Normal 73 3 3 2 5 3" xfId="23249"/>
    <cellStyle name="Normal 73 3 3 2 6" xfId="33461"/>
    <cellStyle name="Normal 73 3 3 2 7" xfId="18236"/>
    <cellStyle name="Normal 73 3 3 3" xfId="3929"/>
    <cellStyle name="Normal 73 3 3 3 2" xfId="14003"/>
    <cellStyle name="Normal 73 3 3 3 2 2" xfId="44325"/>
    <cellStyle name="Normal 73 3 3 3 2 3" xfId="29101"/>
    <cellStyle name="Normal 73 3 3 3 3" xfId="8983"/>
    <cellStyle name="Normal 73 3 3 3 3 2" xfId="39308"/>
    <cellStyle name="Normal 73 3 3 3 3 3" xfId="24084"/>
    <cellStyle name="Normal 73 3 3 3 4" xfId="34295"/>
    <cellStyle name="Normal 73 3 3 3 5" xfId="19071"/>
    <cellStyle name="Normal 73 3 3 4" xfId="5622"/>
    <cellStyle name="Normal 73 3 3 4 2" xfId="15674"/>
    <cellStyle name="Normal 73 3 3 4 2 2" xfId="45996"/>
    <cellStyle name="Normal 73 3 3 4 2 3" xfId="30772"/>
    <cellStyle name="Normal 73 3 3 4 3" xfId="10654"/>
    <cellStyle name="Normal 73 3 3 4 3 2" xfId="40979"/>
    <cellStyle name="Normal 73 3 3 4 3 3" xfId="25755"/>
    <cellStyle name="Normal 73 3 3 4 4" xfId="35966"/>
    <cellStyle name="Normal 73 3 3 4 5" xfId="20742"/>
    <cellStyle name="Normal 73 3 3 5" xfId="12332"/>
    <cellStyle name="Normal 73 3 3 5 2" xfId="42654"/>
    <cellStyle name="Normal 73 3 3 5 3" xfId="27430"/>
    <cellStyle name="Normal 73 3 3 6" xfId="7311"/>
    <cellStyle name="Normal 73 3 3 6 2" xfId="37637"/>
    <cellStyle name="Normal 73 3 3 6 3" xfId="22413"/>
    <cellStyle name="Normal 73 3 3 7" xfId="32625"/>
    <cellStyle name="Normal 73 3 3 8" xfId="17400"/>
    <cellStyle name="Normal 73 3 4" xfId="2658"/>
    <cellStyle name="Normal 73 3 4 2" xfId="4348"/>
    <cellStyle name="Normal 73 3 4 2 2" xfId="14421"/>
    <cellStyle name="Normal 73 3 4 2 2 2" xfId="44743"/>
    <cellStyle name="Normal 73 3 4 2 2 3" xfId="29519"/>
    <cellStyle name="Normal 73 3 4 2 3" xfId="9401"/>
    <cellStyle name="Normal 73 3 4 2 3 2" xfId="39726"/>
    <cellStyle name="Normal 73 3 4 2 3 3" xfId="24502"/>
    <cellStyle name="Normal 73 3 4 2 4" xfId="34713"/>
    <cellStyle name="Normal 73 3 4 2 5" xfId="19489"/>
    <cellStyle name="Normal 73 3 4 3" xfId="6040"/>
    <cellStyle name="Normal 73 3 4 3 2" xfId="16092"/>
    <cellStyle name="Normal 73 3 4 3 2 2" xfId="46414"/>
    <cellStyle name="Normal 73 3 4 3 2 3" xfId="31190"/>
    <cellStyle name="Normal 73 3 4 3 3" xfId="11072"/>
    <cellStyle name="Normal 73 3 4 3 3 2" xfId="41397"/>
    <cellStyle name="Normal 73 3 4 3 3 3" xfId="26173"/>
    <cellStyle name="Normal 73 3 4 3 4" xfId="36384"/>
    <cellStyle name="Normal 73 3 4 3 5" xfId="21160"/>
    <cellStyle name="Normal 73 3 4 4" xfId="12750"/>
    <cellStyle name="Normal 73 3 4 4 2" xfId="43072"/>
    <cellStyle name="Normal 73 3 4 4 3" xfId="27848"/>
    <cellStyle name="Normal 73 3 4 5" xfId="7729"/>
    <cellStyle name="Normal 73 3 4 5 2" xfId="38055"/>
    <cellStyle name="Normal 73 3 4 5 3" xfId="22831"/>
    <cellStyle name="Normal 73 3 4 6" xfId="33043"/>
    <cellStyle name="Normal 73 3 4 7" xfId="17818"/>
    <cellStyle name="Normal 73 3 5" xfId="3511"/>
    <cellStyle name="Normal 73 3 5 2" xfId="13585"/>
    <cellStyle name="Normal 73 3 5 2 2" xfId="43907"/>
    <cellStyle name="Normal 73 3 5 2 3" xfId="28683"/>
    <cellStyle name="Normal 73 3 5 3" xfId="8565"/>
    <cellStyle name="Normal 73 3 5 3 2" xfId="38890"/>
    <cellStyle name="Normal 73 3 5 3 3" xfId="23666"/>
    <cellStyle name="Normal 73 3 5 4" xfId="33877"/>
    <cellStyle name="Normal 73 3 5 5" xfId="18653"/>
    <cellStyle name="Normal 73 3 6" xfId="5204"/>
    <cellStyle name="Normal 73 3 6 2" xfId="15256"/>
    <cellStyle name="Normal 73 3 6 2 2" xfId="45578"/>
    <cellStyle name="Normal 73 3 6 2 3" xfId="30354"/>
    <cellStyle name="Normal 73 3 6 3" xfId="10236"/>
    <cellStyle name="Normal 73 3 6 3 2" xfId="40561"/>
    <cellStyle name="Normal 73 3 6 3 3" xfId="25337"/>
    <cellStyle name="Normal 73 3 6 4" xfId="35548"/>
    <cellStyle name="Normal 73 3 6 5" xfId="20324"/>
    <cellStyle name="Normal 73 3 7" xfId="11914"/>
    <cellStyle name="Normal 73 3 7 2" xfId="42236"/>
    <cellStyle name="Normal 73 3 7 3" xfId="27012"/>
    <cellStyle name="Normal 73 3 8" xfId="6893"/>
    <cellStyle name="Normal 73 3 8 2" xfId="37219"/>
    <cellStyle name="Normal 73 3 8 3" xfId="21995"/>
    <cellStyle name="Normal 73 3 9" xfId="32208"/>
    <cellStyle name="Normal 73 4" xfId="1918"/>
    <cellStyle name="Normal 73 4 2" xfId="2341"/>
    <cellStyle name="Normal 73 4 2 2" xfId="3180"/>
    <cellStyle name="Normal 73 4 2 2 2" xfId="4870"/>
    <cellStyle name="Normal 73 4 2 2 2 2" xfId="14943"/>
    <cellStyle name="Normal 73 4 2 2 2 2 2" xfId="45265"/>
    <cellStyle name="Normal 73 4 2 2 2 2 3" xfId="30041"/>
    <cellStyle name="Normal 73 4 2 2 2 3" xfId="9923"/>
    <cellStyle name="Normal 73 4 2 2 2 3 2" xfId="40248"/>
    <cellStyle name="Normal 73 4 2 2 2 3 3" xfId="25024"/>
    <cellStyle name="Normal 73 4 2 2 2 4" xfId="35235"/>
    <cellStyle name="Normal 73 4 2 2 2 5" xfId="20011"/>
    <cellStyle name="Normal 73 4 2 2 3" xfId="6562"/>
    <cellStyle name="Normal 73 4 2 2 3 2" xfId="16614"/>
    <cellStyle name="Normal 73 4 2 2 3 2 2" xfId="46936"/>
    <cellStyle name="Normal 73 4 2 2 3 2 3" xfId="31712"/>
    <cellStyle name="Normal 73 4 2 2 3 3" xfId="11594"/>
    <cellStyle name="Normal 73 4 2 2 3 3 2" xfId="41919"/>
    <cellStyle name="Normal 73 4 2 2 3 3 3" xfId="26695"/>
    <cellStyle name="Normal 73 4 2 2 3 4" xfId="36906"/>
    <cellStyle name="Normal 73 4 2 2 3 5" xfId="21682"/>
    <cellStyle name="Normal 73 4 2 2 4" xfId="13272"/>
    <cellStyle name="Normal 73 4 2 2 4 2" xfId="43594"/>
    <cellStyle name="Normal 73 4 2 2 4 3" xfId="28370"/>
    <cellStyle name="Normal 73 4 2 2 5" xfId="8251"/>
    <cellStyle name="Normal 73 4 2 2 5 2" xfId="38577"/>
    <cellStyle name="Normal 73 4 2 2 5 3" xfId="23353"/>
    <cellStyle name="Normal 73 4 2 2 6" xfId="33565"/>
    <cellStyle name="Normal 73 4 2 2 7" xfId="18340"/>
    <cellStyle name="Normal 73 4 2 3" xfId="4033"/>
    <cellStyle name="Normal 73 4 2 3 2" xfId="14107"/>
    <cellStyle name="Normal 73 4 2 3 2 2" xfId="44429"/>
    <cellStyle name="Normal 73 4 2 3 2 3" xfId="29205"/>
    <cellStyle name="Normal 73 4 2 3 3" xfId="9087"/>
    <cellStyle name="Normal 73 4 2 3 3 2" xfId="39412"/>
    <cellStyle name="Normal 73 4 2 3 3 3" xfId="24188"/>
    <cellStyle name="Normal 73 4 2 3 4" xfId="34399"/>
    <cellStyle name="Normal 73 4 2 3 5" xfId="19175"/>
    <cellStyle name="Normal 73 4 2 4" xfId="5726"/>
    <cellStyle name="Normal 73 4 2 4 2" xfId="15778"/>
    <cellStyle name="Normal 73 4 2 4 2 2" xfId="46100"/>
    <cellStyle name="Normal 73 4 2 4 2 3" xfId="30876"/>
    <cellStyle name="Normal 73 4 2 4 3" xfId="10758"/>
    <cellStyle name="Normal 73 4 2 4 3 2" xfId="41083"/>
    <cellStyle name="Normal 73 4 2 4 3 3" xfId="25859"/>
    <cellStyle name="Normal 73 4 2 4 4" xfId="36070"/>
    <cellStyle name="Normal 73 4 2 4 5" xfId="20846"/>
    <cellStyle name="Normal 73 4 2 5" xfId="12436"/>
    <cellStyle name="Normal 73 4 2 5 2" xfId="42758"/>
    <cellStyle name="Normal 73 4 2 5 3" xfId="27534"/>
    <cellStyle name="Normal 73 4 2 6" xfId="7415"/>
    <cellStyle name="Normal 73 4 2 6 2" xfId="37741"/>
    <cellStyle name="Normal 73 4 2 6 3" xfId="22517"/>
    <cellStyle name="Normal 73 4 2 7" xfId="32729"/>
    <cellStyle name="Normal 73 4 2 8" xfId="17504"/>
    <cellStyle name="Normal 73 4 3" xfId="2762"/>
    <cellStyle name="Normal 73 4 3 2" xfId="4452"/>
    <cellStyle name="Normal 73 4 3 2 2" xfId="14525"/>
    <cellStyle name="Normal 73 4 3 2 2 2" xfId="44847"/>
    <cellStyle name="Normal 73 4 3 2 2 3" xfId="29623"/>
    <cellStyle name="Normal 73 4 3 2 3" xfId="9505"/>
    <cellStyle name="Normal 73 4 3 2 3 2" xfId="39830"/>
    <cellStyle name="Normal 73 4 3 2 3 3" xfId="24606"/>
    <cellStyle name="Normal 73 4 3 2 4" xfId="34817"/>
    <cellStyle name="Normal 73 4 3 2 5" xfId="19593"/>
    <cellStyle name="Normal 73 4 3 3" xfId="6144"/>
    <cellStyle name="Normal 73 4 3 3 2" xfId="16196"/>
    <cellStyle name="Normal 73 4 3 3 2 2" xfId="46518"/>
    <cellStyle name="Normal 73 4 3 3 2 3" xfId="31294"/>
    <cellStyle name="Normal 73 4 3 3 3" xfId="11176"/>
    <cellStyle name="Normal 73 4 3 3 3 2" xfId="41501"/>
    <cellStyle name="Normal 73 4 3 3 3 3" xfId="26277"/>
    <cellStyle name="Normal 73 4 3 3 4" xfId="36488"/>
    <cellStyle name="Normal 73 4 3 3 5" xfId="21264"/>
    <cellStyle name="Normal 73 4 3 4" xfId="12854"/>
    <cellStyle name="Normal 73 4 3 4 2" xfId="43176"/>
    <cellStyle name="Normal 73 4 3 4 3" xfId="27952"/>
    <cellStyle name="Normal 73 4 3 5" xfId="7833"/>
    <cellStyle name="Normal 73 4 3 5 2" xfId="38159"/>
    <cellStyle name="Normal 73 4 3 5 3" xfId="22935"/>
    <cellStyle name="Normal 73 4 3 6" xfId="33147"/>
    <cellStyle name="Normal 73 4 3 7" xfId="17922"/>
    <cellStyle name="Normal 73 4 4" xfId="3615"/>
    <cellStyle name="Normal 73 4 4 2" xfId="13689"/>
    <cellStyle name="Normal 73 4 4 2 2" xfId="44011"/>
    <cellStyle name="Normal 73 4 4 2 3" xfId="28787"/>
    <cellStyle name="Normal 73 4 4 3" xfId="8669"/>
    <cellStyle name="Normal 73 4 4 3 2" xfId="38994"/>
    <cellStyle name="Normal 73 4 4 3 3" xfId="23770"/>
    <cellStyle name="Normal 73 4 4 4" xfId="33981"/>
    <cellStyle name="Normal 73 4 4 5" xfId="18757"/>
    <cellStyle name="Normal 73 4 5" xfId="5308"/>
    <cellStyle name="Normal 73 4 5 2" xfId="15360"/>
    <cellStyle name="Normal 73 4 5 2 2" xfId="45682"/>
    <cellStyle name="Normal 73 4 5 2 3" xfId="30458"/>
    <cellStyle name="Normal 73 4 5 3" xfId="10340"/>
    <cellStyle name="Normal 73 4 5 3 2" xfId="40665"/>
    <cellStyle name="Normal 73 4 5 3 3" xfId="25441"/>
    <cellStyle name="Normal 73 4 5 4" xfId="35652"/>
    <cellStyle name="Normal 73 4 5 5" xfId="20428"/>
    <cellStyle name="Normal 73 4 6" xfId="12018"/>
    <cellStyle name="Normal 73 4 6 2" xfId="42340"/>
    <cellStyle name="Normal 73 4 6 3" xfId="27116"/>
    <cellStyle name="Normal 73 4 7" xfId="6997"/>
    <cellStyle name="Normal 73 4 7 2" xfId="37323"/>
    <cellStyle name="Normal 73 4 7 3" xfId="22099"/>
    <cellStyle name="Normal 73 4 8" xfId="32311"/>
    <cellStyle name="Normal 73 4 9" xfId="17086"/>
    <cellStyle name="Normal 73 5" xfId="2131"/>
    <cellStyle name="Normal 73 5 2" xfId="2972"/>
    <cellStyle name="Normal 73 5 2 2" xfId="4662"/>
    <cellStyle name="Normal 73 5 2 2 2" xfId="14735"/>
    <cellStyle name="Normal 73 5 2 2 2 2" xfId="45057"/>
    <cellStyle name="Normal 73 5 2 2 2 3" xfId="29833"/>
    <cellStyle name="Normal 73 5 2 2 3" xfId="9715"/>
    <cellStyle name="Normal 73 5 2 2 3 2" xfId="40040"/>
    <cellStyle name="Normal 73 5 2 2 3 3" xfId="24816"/>
    <cellStyle name="Normal 73 5 2 2 4" xfId="35027"/>
    <cellStyle name="Normal 73 5 2 2 5" xfId="19803"/>
    <cellStyle name="Normal 73 5 2 3" xfId="6354"/>
    <cellStyle name="Normal 73 5 2 3 2" xfId="16406"/>
    <cellStyle name="Normal 73 5 2 3 2 2" xfId="46728"/>
    <cellStyle name="Normal 73 5 2 3 2 3" xfId="31504"/>
    <cellStyle name="Normal 73 5 2 3 3" xfId="11386"/>
    <cellStyle name="Normal 73 5 2 3 3 2" xfId="41711"/>
    <cellStyle name="Normal 73 5 2 3 3 3" xfId="26487"/>
    <cellStyle name="Normal 73 5 2 3 4" xfId="36698"/>
    <cellStyle name="Normal 73 5 2 3 5" xfId="21474"/>
    <cellStyle name="Normal 73 5 2 4" xfId="13064"/>
    <cellStyle name="Normal 73 5 2 4 2" xfId="43386"/>
    <cellStyle name="Normal 73 5 2 4 3" xfId="28162"/>
    <cellStyle name="Normal 73 5 2 5" xfId="8043"/>
    <cellStyle name="Normal 73 5 2 5 2" xfId="38369"/>
    <cellStyle name="Normal 73 5 2 5 3" xfId="23145"/>
    <cellStyle name="Normal 73 5 2 6" xfId="33357"/>
    <cellStyle name="Normal 73 5 2 7" xfId="18132"/>
    <cellStyle name="Normal 73 5 3" xfId="3825"/>
    <cellStyle name="Normal 73 5 3 2" xfId="13899"/>
    <cellStyle name="Normal 73 5 3 2 2" xfId="44221"/>
    <cellStyle name="Normal 73 5 3 2 3" xfId="28997"/>
    <cellStyle name="Normal 73 5 3 3" xfId="8879"/>
    <cellStyle name="Normal 73 5 3 3 2" xfId="39204"/>
    <cellStyle name="Normal 73 5 3 3 3" xfId="23980"/>
    <cellStyle name="Normal 73 5 3 4" xfId="34191"/>
    <cellStyle name="Normal 73 5 3 5" xfId="18967"/>
    <cellStyle name="Normal 73 5 4" xfId="5518"/>
    <cellStyle name="Normal 73 5 4 2" xfId="15570"/>
    <cellStyle name="Normal 73 5 4 2 2" xfId="45892"/>
    <cellStyle name="Normal 73 5 4 2 3" xfId="30668"/>
    <cellStyle name="Normal 73 5 4 3" xfId="10550"/>
    <cellStyle name="Normal 73 5 4 3 2" xfId="40875"/>
    <cellStyle name="Normal 73 5 4 3 3" xfId="25651"/>
    <cellStyle name="Normal 73 5 4 4" xfId="35862"/>
    <cellStyle name="Normal 73 5 4 5" xfId="20638"/>
    <cellStyle name="Normal 73 5 5" xfId="12228"/>
    <cellStyle name="Normal 73 5 5 2" xfId="42550"/>
    <cellStyle name="Normal 73 5 5 3" xfId="27326"/>
    <cellStyle name="Normal 73 5 6" xfId="7207"/>
    <cellStyle name="Normal 73 5 6 2" xfId="37533"/>
    <cellStyle name="Normal 73 5 6 3" xfId="22309"/>
    <cellStyle name="Normal 73 5 7" xfId="32521"/>
    <cellStyle name="Normal 73 5 8" xfId="17296"/>
    <cellStyle name="Normal 73 6" xfId="2552"/>
    <cellStyle name="Normal 73 6 2" xfId="4244"/>
    <cellStyle name="Normal 73 6 2 2" xfId="14317"/>
    <cellStyle name="Normal 73 6 2 2 2" xfId="44639"/>
    <cellStyle name="Normal 73 6 2 2 3" xfId="29415"/>
    <cellStyle name="Normal 73 6 2 3" xfId="9297"/>
    <cellStyle name="Normal 73 6 2 3 2" xfId="39622"/>
    <cellStyle name="Normal 73 6 2 3 3" xfId="24398"/>
    <cellStyle name="Normal 73 6 2 4" xfId="34609"/>
    <cellStyle name="Normal 73 6 2 5" xfId="19385"/>
    <cellStyle name="Normal 73 6 3" xfId="5936"/>
    <cellStyle name="Normal 73 6 3 2" xfId="15988"/>
    <cellStyle name="Normal 73 6 3 2 2" xfId="46310"/>
    <cellStyle name="Normal 73 6 3 2 3" xfId="31086"/>
    <cellStyle name="Normal 73 6 3 3" xfId="10968"/>
    <cellStyle name="Normal 73 6 3 3 2" xfId="41293"/>
    <cellStyle name="Normal 73 6 3 3 3" xfId="26069"/>
    <cellStyle name="Normal 73 6 3 4" xfId="36280"/>
    <cellStyle name="Normal 73 6 3 5" xfId="21056"/>
    <cellStyle name="Normal 73 6 4" xfId="12646"/>
    <cellStyle name="Normal 73 6 4 2" xfId="42968"/>
    <cellStyle name="Normal 73 6 4 3" xfId="27744"/>
    <cellStyle name="Normal 73 6 5" xfId="7625"/>
    <cellStyle name="Normal 73 6 5 2" xfId="37951"/>
    <cellStyle name="Normal 73 6 5 3" xfId="22727"/>
    <cellStyle name="Normal 73 6 6" xfId="32939"/>
    <cellStyle name="Normal 73 6 7" xfId="17714"/>
    <cellStyle name="Normal 73 7" xfId="3404"/>
    <cellStyle name="Normal 73 7 2" xfId="13481"/>
    <cellStyle name="Normal 73 7 2 2" xfId="43803"/>
    <cellStyle name="Normal 73 7 2 3" xfId="28579"/>
    <cellStyle name="Normal 73 7 3" xfId="8461"/>
    <cellStyle name="Normal 73 7 3 2" xfId="38786"/>
    <cellStyle name="Normal 73 7 3 3" xfId="23562"/>
    <cellStyle name="Normal 73 7 4" xfId="33773"/>
    <cellStyle name="Normal 73 7 5" xfId="18549"/>
    <cellStyle name="Normal 73 8" xfId="5098"/>
    <cellStyle name="Normal 73 8 2" xfId="15152"/>
    <cellStyle name="Normal 73 8 2 2" xfId="45474"/>
    <cellStyle name="Normal 73 8 2 3" xfId="30250"/>
    <cellStyle name="Normal 73 8 3" xfId="10132"/>
    <cellStyle name="Normal 73 8 3 2" xfId="40457"/>
    <cellStyle name="Normal 73 8 3 3" xfId="25233"/>
    <cellStyle name="Normal 73 8 4" xfId="35444"/>
    <cellStyle name="Normal 73 8 5" xfId="20220"/>
    <cellStyle name="Normal 73 9" xfId="11808"/>
    <cellStyle name="Normal 73 9 2" xfId="42132"/>
    <cellStyle name="Normal 73 9 3" xfId="26908"/>
    <cellStyle name="Normal 74" xfId="1491"/>
    <cellStyle name="Normal 74 10" xfId="6788"/>
    <cellStyle name="Normal 74 10 2" xfId="37116"/>
    <cellStyle name="Normal 74 10 3" xfId="21892"/>
    <cellStyle name="Normal 74 11" xfId="32107"/>
    <cellStyle name="Normal 74 12" xfId="16877"/>
    <cellStyle name="Normal 74 13" xfId="47318"/>
    <cellStyle name="Normal 74 2" xfId="1752"/>
    <cellStyle name="Normal 74 2 10" xfId="32158"/>
    <cellStyle name="Normal 74 2 11" xfId="16931"/>
    <cellStyle name="Normal 74 2 2" xfId="1860"/>
    <cellStyle name="Normal 74 2 2 10" xfId="17035"/>
    <cellStyle name="Normal 74 2 2 2" xfId="2077"/>
    <cellStyle name="Normal 74 2 2 2 2" xfId="2498"/>
    <cellStyle name="Normal 74 2 2 2 2 2" xfId="3337"/>
    <cellStyle name="Normal 74 2 2 2 2 2 2" xfId="5027"/>
    <cellStyle name="Normal 74 2 2 2 2 2 2 2" xfId="15100"/>
    <cellStyle name="Normal 74 2 2 2 2 2 2 2 2" xfId="45422"/>
    <cellStyle name="Normal 74 2 2 2 2 2 2 2 3" xfId="30198"/>
    <cellStyle name="Normal 74 2 2 2 2 2 2 3" xfId="10080"/>
    <cellStyle name="Normal 74 2 2 2 2 2 2 3 2" xfId="40405"/>
    <cellStyle name="Normal 74 2 2 2 2 2 2 3 3" xfId="25181"/>
    <cellStyle name="Normal 74 2 2 2 2 2 2 4" xfId="35392"/>
    <cellStyle name="Normal 74 2 2 2 2 2 2 5" xfId="20168"/>
    <cellStyle name="Normal 74 2 2 2 2 2 3" xfId="6719"/>
    <cellStyle name="Normal 74 2 2 2 2 2 3 2" xfId="16771"/>
    <cellStyle name="Normal 74 2 2 2 2 2 3 2 2" xfId="47093"/>
    <cellStyle name="Normal 74 2 2 2 2 2 3 2 3" xfId="31869"/>
    <cellStyle name="Normal 74 2 2 2 2 2 3 3" xfId="11751"/>
    <cellStyle name="Normal 74 2 2 2 2 2 3 3 2" xfId="42076"/>
    <cellStyle name="Normal 74 2 2 2 2 2 3 3 3" xfId="26852"/>
    <cellStyle name="Normal 74 2 2 2 2 2 3 4" xfId="37063"/>
    <cellStyle name="Normal 74 2 2 2 2 2 3 5" xfId="21839"/>
    <cellStyle name="Normal 74 2 2 2 2 2 4" xfId="13429"/>
    <cellStyle name="Normal 74 2 2 2 2 2 4 2" xfId="43751"/>
    <cellStyle name="Normal 74 2 2 2 2 2 4 3" xfId="28527"/>
    <cellStyle name="Normal 74 2 2 2 2 2 5" xfId="8408"/>
    <cellStyle name="Normal 74 2 2 2 2 2 5 2" xfId="38734"/>
    <cellStyle name="Normal 74 2 2 2 2 2 5 3" xfId="23510"/>
    <cellStyle name="Normal 74 2 2 2 2 2 6" xfId="33722"/>
    <cellStyle name="Normal 74 2 2 2 2 2 7" xfId="18497"/>
    <cellStyle name="Normal 74 2 2 2 2 3" xfId="4190"/>
    <cellStyle name="Normal 74 2 2 2 2 3 2" xfId="14264"/>
    <cellStyle name="Normal 74 2 2 2 2 3 2 2" xfId="44586"/>
    <cellStyle name="Normal 74 2 2 2 2 3 2 3" xfId="29362"/>
    <cellStyle name="Normal 74 2 2 2 2 3 3" xfId="9244"/>
    <cellStyle name="Normal 74 2 2 2 2 3 3 2" xfId="39569"/>
    <cellStyle name="Normal 74 2 2 2 2 3 3 3" xfId="24345"/>
    <cellStyle name="Normal 74 2 2 2 2 3 4" xfId="34556"/>
    <cellStyle name="Normal 74 2 2 2 2 3 5" xfId="19332"/>
    <cellStyle name="Normal 74 2 2 2 2 4" xfId="5883"/>
    <cellStyle name="Normal 74 2 2 2 2 4 2" xfId="15935"/>
    <cellStyle name="Normal 74 2 2 2 2 4 2 2" xfId="46257"/>
    <cellStyle name="Normal 74 2 2 2 2 4 2 3" xfId="31033"/>
    <cellStyle name="Normal 74 2 2 2 2 4 3" xfId="10915"/>
    <cellStyle name="Normal 74 2 2 2 2 4 3 2" xfId="41240"/>
    <cellStyle name="Normal 74 2 2 2 2 4 3 3" xfId="26016"/>
    <cellStyle name="Normal 74 2 2 2 2 4 4" xfId="36227"/>
    <cellStyle name="Normal 74 2 2 2 2 4 5" xfId="21003"/>
    <cellStyle name="Normal 74 2 2 2 2 5" xfId="12593"/>
    <cellStyle name="Normal 74 2 2 2 2 5 2" xfId="42915"/>
    <cellStyle name="Normal 74 2 2 2 2 5 3" xfId="27691"/>
    <cellStyle name="Normal 74 2 2 2 2 6" xfId="7572"/>
    <cellStyle name="Normal 74 2 2 2 2 6 2" xfId="37898"/>
    <cellStyle name="Normal 74 2 2 2 2 6 3" xfId="22674"/>
    <cellStyle name="Normal 74 2 2 2 2 7" xfId="32886"/>
    <cellStyle name="Normal 74 2 2 2 2 8" xfId="17661"/>
    <cellStyle name="Normal 74 2 2 2 3" xfId="2919"/>
    <cellStyle name="Normal 74 2 2 2 3 2" xfId="4609"/>
    <cellStyle name="Normal 74 2 2 2 3 2 2" xfId="14682"/>
    <cellStyle name="Normal 74 2 2 2 3 2 2 2" xfId="45004"/>
    <cellStyle name="Normal 74 2 2 2 3 2 2 3" xfId="29780"/>
    <cellStyle name="Normal 74 2 2 2 3 2 3" xfId="9662"/>
    <cellStyle name="Normal 74 2 2 2 3 2 3 2" xfId="39987"/>
    <cellStyle name="Normal 74 2 2 2 3 2 3 3" xfId="24763"/>
    <cellStyle name="Normal 74 2 2 2 3 2 4" xfId="34974"/>
    <cellStyle name="Normal 74 2 2 2 3 2 5" xfId="19750"/>
    <cellStyle name="Normal 74 2 2 2 3 3" xfId="6301"/>
    <cellStyle name="Normal 74 2 2 2 3 3 2" xfId="16353"/>
    <cellStyle name="Normal 74 2 2 2 3 3 2 2" xfId="46675"/>
    <cellStyle name="Normal 74 2 2 2 3 3 2 3" xfId="31451"/>
    <cellStyle name="Normal 74 2 2 2 3 3 3" xfId="11333"/>
    <cellStyle name="Normal 74 2 2 2 3 3 3 2" xfId="41658"/>
    <cellStyle name="Normal 74 2 2 2 3 3 3 3" xfId="26434"/>
    <cellStyle name="Normal 74 2 2 2 3 3 4" xfId="36645"/>
    <cellStyle name="Normal 74 2 2 2 3 3 5" xfId="21421"/>
    <cellStyle name="Normal 74 2 2 2 3 4" xfId="13011"/>
    <cellStyle name="Normal 74 2 2 2 3 4 2" xfId="43333"/>
    <cellStyle name="Normal 74 2 2 2 3 4 3" xfId="28109"/>
    <cellStyle name="Normal 74 2 2 2 3 5" xfId="7990"/>
    <cellStyle name="Normal 74 2 2 2 3 5 2" xfId="38316"/>
    <cellStyle name="Normal 74 2 2 2 3 5 3" xfId="23092"/>
    <cellStyle name="Normal 74 2 2 2 3 6" xfId="33304"/>
    <cellStyle name="Normal 74 2 2 2 3 7" xfId="18079"/>
    <cellStyle name="Normal 74 2 2 2 4" xfId="3772"/>
    <cellStyle name="Normal 74 2 2 2 4 2" xfId="13846"/>
    <cellStyle name="Normal 74 2 2 2 4 2 2" xfId="44168"/>
    <cellStyle name="Normal 74 2 2 2 4 2 3" xfId="28944"/>
    <cellStyle name="Normal 74 2 2 2 4 3" xfId="8826"/>
    <cellStyle name="Normal 74 2 2 2 4 3 2" xfId="39151"/>
    <cellStyle name="Normal 74 2 2 2 4 3 3" xfId="23927"/>
    <cellStyle name="Normal 74 2 2 2 4 4" xfId="34138"/>
    <cellStyle name="Normal 74 2 2 2 4 5" xfId="18914"/>
    <cellStyle name="Normal 74 2 2 2 5" xfId="5465"/>
    <cellStyle name="Normal 74 2 2 2 5 2" xfId="15517"/>
    <cellStyle name="Normal 74 2 2 2 5 2 2" xfId="45839"/>
    <cellStyle name="Normal 74 2 2 2 5 2 3" xfId="30615"/>
    <cellStyle name="Normal 74 2 2 2 5 3" xfId="10497"/>
    <cellStyle name="Normal 74 2 2 2 5 3 2" xfId="40822"/>
    <cellStyle name="Normal 74 2 2 2 5 3 3" xfId="25598"/>
    <cellStyle name="Normal 74 2 2 2 5 4" xfId="35809"/>
    <cellStyle name="Normal 74 2 2 2 5 5" xfId="20585"/>
    <cellStyle name="Normal 74 2 2 2 6" xfId="12175"/>
    <cellStyle name="Normal 74 2 2 2 6 2" xfId="42497"/>
    <cellStyle name="Normal 74 2 2 2 6 3" xfId="27273"/>
    <cellStyle name="Normal 74 2 2 2 7" xfId="7154"/>
    <cellStyle name="Normal 74 2 2 2 7 2" xfId="37480"/>
    <cellStyle name="Normal 74 2 2 2 7 3" xfId="22256"/>
    <cellStyle name="Normal 74 2 2 2 8" xfId="32468"/>
    <cellStyle name="Normal 74 2 2 2 9" xfId="17243"/>
    <cellStyle name="Normal 74 2 2 3" xfId="2290"/>
    <cellStyle name="Normal 74 2 2 3 2" xfId="3129"/>
    <cellStyle name="Normal 74 2 2 3 2 2" xfId="4819"/>
    <cellStyle name="Normal 74 2 2 3 2 2 2" xfId="14892"/>
    <cellStyle name="Normal 74 2 2 3 2 2 2 2" xfId="45214"/>
    <cellStyle name="Normal 74 2 2 3 2 2 2 3" xfId="29990"/>
    <cellStyle name="Normal 74 2 2 3 2 2 3" xfId="9872"/>
    <cellStyle name="Normal 74 2 2 3 2 2 3 2" xfId="40197"/>
    <cellStyle name="Normal 74 2 2 3 2 2 3 3" xfId="24973"/>
    <cellStyle name="Normal 74 2 2 3 2 2 4" xfId="35184"/>
    <cellStyle name="Normal 74 2 2 3 2 2 5" xfId="19960"/>
    <cellStyle name="Normal 74 2 2 3 2 3" xfId="6511"/>
    <cellStyle name="Normal 74 2 2 3 2 3 2" xfId="16563"/>
    <cellStyle name="Normal 74 2 2 3 2 3 2 2" xfId="46885"/>
    <cellStyle name="Normal 74 2 2 3 2 3 2 3" xfId="31661"/>
    <cellStyle name="Normal 74 2 2 3 2 3 3" xfId="11543"/>
    <cellStyle name="Normal 74 2 2 3 2 3 3 2" xfId="41868"/>
    <cellStyle name="Normal 74 2 2 3 2 3 3 3" xfId="26644"/>
    <cellStyle name="Normal 74 2 2 3 2 3 4" xfId="36855"/>
    <cellStyle name="Normal 74 2 2 3 2 3 5" xfId="21631"/>
    <cellStyle name="Normal 74 2 2 3 2 4" xfId="13221"/>
    <cellStyle name="Normal 74 2 2 3 2 4 2" xfId="43543"/>
    <cellStyle name="Normal 74 2 2 3 2 4 3" xfId="28319"/>
    <cellStyle name="Normal 74 2 2 3 2 5" xfId="8200"/>
    <cellStyle name="Normal 74 2 2 3 2 5 2" xfId="38526"/>
    <cellStyle name="Normal 74 2 2 3 2 5 3" xfId="23302"/>
    <cellStyle name="Normal 74 2 2 3 2 6" xfId="33514"/>
    <cellStyle name="Normal 74 2 2 3 2 7" xfId="18289"/>
    <cellStyle name="Normal 74 2 2 3 3" xfId="3982"/>
    <cellStyle name="Normal 74 2 2 3 3 2" xfId="14056"/>
    <cellStyle name="Normal 74 2 2 3 3 2 2" xfId="44378"/>
    <cellStyle name="Normal 74 2 2 3 3 2 3" xfId="29154"/>
    <cellStyle name="Normal 74 2 2 3 3 3" xfId="9036"/>
    <cellStyle name="Normal 74 2 2 3 3 3 2" xfId="39361"/>
    <cellStyle name="Normal 74 2 2 3 3 3 3" xfId="24137"/>
    <cellStyle name="Normal 74 2 2 3 3 4" xfId="34348"/>
    <cellStyle name="Normal 74 2 2 3 3 5" xfId="19124"/>
    <cellStyle name="Normal 74 2 2 3 4" xfId="5675"/>
    <cellStyle name="Normal 74 2 2 3 4 2" xfId="15727"/>
    <cellStyle name="Normal 74 2 2 3 4 2 2" xfId="46049"/>
    <cellStyle name="Normal 74 2 2 3 4 2 3" xfId="30825"/>
    <cellStyle name="Normal 74 2 2 3 4 3" xfId="10707"/>
    <cellStyle name="Normal 74 2 2 3 4 3 2" xfId="41032"/>
    <cellStyle name="Normal 74 2 2 3 4 3 3" xfId="25808"/>
    <cellStyle name="Normal 74 2 2 3 4 4" xfId="36019"/>
    <cellStyle name="Normal 74 2 2 3 4 5" xfId="20795"/>
    <cellStyle name="Normal 74 2 2 3 5" xfId="12385"/>
    <cellStyle name="Normal 74 2 2 3 5 2" xfId="42707"/>
    <cellStyle name="Normal 74 2 2 3 5 3" xfId="27483"/>
    <cellStyle name="Normal 74 2 2 3 6" xfId="7364"/>
    <cellStyle name="Normal 74 2 2 3 6 2" xfId="37690"/>
    <cellStyle name="Normal 74 2 2 3 6 3" xfId="22466"/>
    <cellStyle name="Normal 74 2 2 3 7" xfId="32678"/>
    <cellStyle name="Normal 74 2 2 3 8" xfId="17453"/>
    <cellStyle name="Normal 74 2 2 4" xfId="2711"/>
    <cellStyle name="Normal 74 2 2 4 2" xfId="4401"/>
    <cellStyle name="Normal 74 2 2 4 2 2" xfId="14474"/>
    <cellStyle name="Normal 74 2 2 4 2 2 2" xfId="44796"/>
    <cellStyle name="Normal 74 2 2 4 2 2 3" xfId="29572"/>
    <cellStyle name="Normal 74 2 2 4 2 3" xfId="9454"/>
    <cellStyle name="Normal 74 2 2 4 2 3 2" xfId="39779"/>
    <cellStyle name="Normal 74 2 2 4 2 3 3" xfId="24555"/>
    <cellStyle name="Normal 74 2 2 4 2 4" xfId="34766"/>
    <cellStyle name="Normal 74 2 2 4 2 5" xfId="19542"/>
    <cellStyle name="Normal 74 2 2 4 3" xfId="6093"/>
    <cellStyle name="Normal 74 2 2 4 3 2" xfId="16145"/>
    <cellStyle name="Normal 74 2 2 4 3 2 2" xfId="46467"/>
    <cellStyle name="Normal 74 2 2 4 3 2 3" xfId="31243"/>
    <cellStyle name="Normal 74 2 2 4 3 3" xfId="11125"/>
    <cellStyle name="Normal 74 2 2 4 3 3 2" xfId="41450"/>
    <cellStyle name="Normal 74 2 2 4 3 3 3" xfId="26226"/>
    <cellStyle name="Normal 74 2 2 4 3 4" xfId="36437"/>
    <cellStyle name="Normal 74 2 2 4 3 5" xfId="21213"/>
    <cellStyle name="Normal 74 2 2 4 4" xfId="12803"/>
    <cellStyle name="Normal 74 2 2 4 4 2" xfId="43125"/>
    <cellStyle name="Normal 74 2 2 4 4 3" xfId="27901"/>
    <cellStyle name="Normal 74 2 2 4 5" xfId="7782"/>
    <cellStyle name="Normal 74 2 2 4 5 2" xfId="38108"/>
    <cellStyle name="Normal 74 2 2 4 5 3" xfId="22884"/>
    <cellStyle name="Normal 74 2 2 4 6" xfId="33096"/>
    <cellStyle name="Normal 74 2 2 4 7" xfId="17871"/>
    <cellStyle name="Normal 74 2 2 5" xfId="3564"/>
    <cellStyle name="Normal 74 2 2 5 2" xfId="13638"/>
    <cellStyle name="Normal 74 2 2 5 2 2" xfId="43960"/>
    <cellStyle name="Normal 74 2 2 5 2 3" xfId="28736"/>
    <cellStyle name="Normal 74 2 2 5 3" xfId="8618"/>
    <cellStyle name="Normal 74 2 2 5 3 2" xfId="38943"/>
    <cellStyle name="Normal 74 2 2 5 3 3" xfId="23719"/>
    <cellStyle name="Normal 74 2 2 5 4" xfId="33930"/>
    <cellStyle name="Normal 74 2 2 5 5" xfId="18706"/>
    <cellStyle name="Normal 74 2 2 6" xfId="5257"/>
    <cellStyle name="Normal 74 2 2 6 2" xfId="15309"/>
    <cellStyle name="Normal 74 2 2 6 2 2" xfId="45631"/>
    <cellStyle name="Normal 74 2 2 6 2 3" xfId="30407"/>
    <cellStyle name="Normal 74 2 2 6 3" xfId="10289"/>
    <cellStyle name="Normal 74 2 2 6 3 2" xfId="40614"/>
    <cellStyle name="Normal 74 2 2 6 3 3" xfId="25390"/>
    <cellStyle name="Normal 74 2 2 6 4" xfId="35601"/>
    <cellStyle name="Normal 74 2 2 6 5" xfId="20377"/>
    <cellStyle name="Normal 74 2 2 7" xfId="11967"/>
    <cellStyle name="Normal 74 2 2 7 2" xfId="42289"/>
    <cellStyle name="Normal 74 2 2 7 3" xfId="27065"/>
    <cellStyle name="Normal 74 2 2 8" xfId="6946"/>
    <cellStyle name="Normal 74 2 2 8 2" xfId="37272"/>
    <cellStyle name="Normal 74 2 2 8 3" xfId="22048"/>
    <cellStyle name="Normal 74 2 2 9" xfId="32260"/>
    <cellStyle name="Normal 74 2 3" xfId="1973"/>
    <cellStyle name="Normal 74 2 3 2" xfId="2394"/>
    <cellStyle name="Normal 74 2 3 2 2" xfId="3233"/>
    <cellStyle name="Normal 74 2 3 2 2 2" xfId="4923"/>
    <cellStyle name="Normal 74 2 3 2 2 2 2" xfId="14996"/>
    <cellStyle name="Normal 74 2 3 2 2 2 2 2" xfId="45318"/>
    <cellStyle name="Normal 74 2 3 2 2 2 2 3" xfId="30094"/>
    <cellStyle name="Normal 74 2 3 2 2 2 3" xfId="9976"/>
    <cellStyle name="Normal 74 2 3 2 2 2 3 2" xfId="40301"/>
    <cellStyle name="Normal 74 2 3 2 2 2 3 3" xfId="25077"/>
    <cellStyle name="Normal 74 2 3 2 2 2 4" xfId="35288"/>
    <cellStyle name="Normal 74 2 3 2 2 2 5" xfId="20064"/>
    <cellStyle name="Normal 74 2 3 2 2 3" xfId="6615"/>
    <cellStyle name="Normal 74 2 3 2 2 3 2" xfId="16667"/>
    <cellStyle name="Normal 74 2 3 2 2 3 2 2" xfId="46989"/>
    <cellStyle name="Normal 74 2 3 2 2 3 2 3" xfId="31765"/>
    <cellStyle name="Normal 74 2 3 2 2 3 3" xfId="11647"/>
    <cellStyle name="Normal 74 2 3 2 2 3 3 2" xfId="41972"/>
    <cellStyle name="Normal 74 2 3 2 2 3 3 3" xfId="26748"/>
    <cellStyle name="Normal 74 2 3 2 2 3 4" xfId="36959"/>
    <cellStyle name="Normal 74 2 3 2 2 3 5" xfId="21735"/>
    <cellStyle name="Normal 74 2 3 2 2 4" xfId="13325"/>
    <cellStyle name="Normal 74 2 3 2 2 4 2" xfId="43647"/>
    <cellStyle name="Normal 74 2 3 2 2 4 3" xfId="28423"/>
    <cellStyle name="Normal 74 2 3 2 2 5" xfId="8304"/>
    <cellStyle name="Normal 74 2 3 2 2 5 2" xfId="38630"/>
    <cellStyle name="Normal 74 2 3 2 2 5 3" xfId="23406"/>
    <cellStyle name="Normal 74 2 3 2 2 6" xfId="33618"/>
    <cellStyle name="Normal 74 2 3 2 2 7" xfId="18393"/>
    <cellStyle name="Normal 74 2 3 2 3" xfId="4086"/>
    <cellStyle name="Normal 74 2 3 2 3 2" xfId="14160"/>
    <cellStyle name="Normal 74 2 3 2 3 2 2" xfId="44482"/>
    <cellStyle name="Normal 74 2 3 2 3 2 3" xfId="29258"/>
    <cellStyle name="Normal 74 2 3 2 3 3" xfId="9140"/>
    <cellStyle name="Normal 74 2 3 2 3 3 2" xfId="39465"/>
    <cellStyle name="Normal 74 2 3 2 3 3 3" xfId="24241"/>
    <cellStyle name="Normal 74 2 3 2 3 4" xfId="34452"/>
    <cellStyle name="Normal 74 2 3 2 3 5" xfId="19228"/>
    <cellStyle name="Normal 74 2 3 2 4" xfId="5779"/>
    <cellStyle name="Normal 74 2 3 2 4 2" xfId="15831"/>
    <cellStyle name="Normal 74 2 3 2 4 2 2" xfId="46153"/>
    <cellStyle name="Normal 74 2 3 2 4 2 3" xfId="30929"/>
    <cellStyle name="Normal 74 2 3 2 4 3" xfId="10811"/>
    <cellStyle name="Normal 74 2 3 2 4 3 2" xfId="41136"/>
    <cellStyle name="Normal 74 2 3 2 4 3 3" xfId="25912"/>
    <cellStyle name="Normal 74 2 3 2 4 4" xfId="36123"/>
    <cellStyle name="Normal 74 2 3 2 4 5" xfId="20899"/>
    <cellStyle name="Normal 74 2 3 2 5" xfId="12489"/>
    <cellStyle name="Normal 74 2 3 2 5 2" xfId="42811"/>
    <cellStyle name="Normal 74 2 3 2 5 3" xfId="27587"/>
    <cellStyle name="Normal 74 2 3 2 6" xfId="7468"/>
    <cellStyle name="Normal 74 2 3 2 6 2" xfId="37794"/>
    <cellStyle name="Normal 74 2 3 2 6 3" xfId="22570"/>
    <cellStyle name="Normal 74 2 3 2 7" xfId="32782"/>
    <cellStyle name="Normal 74 2 3 2 8" xfId="17557"/>
    <cellStyle name="Normal 74 2 3 3" xfId="2815"/>
    <cellStyle name="Normal 74 2 3 3 2" xfId="4505"/>
    <cellStyle name="Normal 74 2 3 3 2 2" xfId="14578"/>
    <cellStyle name="Normal 74 2 3 3 2 2 2" xfId="44900"/>
    <cellStyle name="Normal 74 2 3 3 2 2 3" xfId="29676"/>
    <cellStyle name="Normal 74 2 3 3 2 3" xfId="9558"/>
    <cellStyle name="Normal 74 2 3 3 2 3 2" xfId="39883"/>
    <cellStyle name="Normal 74 2 3 3 2 3 3" xfId="24659"/>
    <cellStyle name="Normal 74 2 3 3 2 4" xfId="34870"/>
    <cellStyle name="Normal 74 2 3 3 2 5" xfId="19646"/>
    <cellStyle name="Normal 74 2 3 3 3" xfId="6197"/>
    <cellStyle name="Normal 74 2 3 3 3 2" xfId="16249"/>
    <cellStyle name="Normal 74 2 3 3 3 2 2" xfId="46571"/>
    <cellStyle name="Normal 74 2 3 3 3 2 3" xfId="31347"/>
    <cellStyle name="Normal 74 2 3 3 3 3" xfId="11229"/>
    <cellStyle name="Normal 74 2 3 3 3 3 2" xfId="41554"/>
    <cellStyle name="Normal 74 2 3 3 3 3 3" xfId="26330"/>
    <cellStyle name="Normal 74 2 3 3 3 4" xfId="36541"/>
    <cellStyle name="Normal 74 2 3 3 3 5" xfId="21317"/>
    <cellStyle name="Normal 74 2 3 3 4" xfId="12907"/>
    <cellStyle name="Normal 74 2 3 3 4 2" xfId="43229"/>
    <cellStyle name="Normal 74 2 3 3 4 3" xfId="28005"/>
    <cellStyle name="Normal 74 2 3 3 5" xfId="7886"/>
    <cellStyle name="Normal 74 2 3 3 5 2" xfId="38212"/>
    <cellStyle name="Normal 74 2 3 3 5 3" xfId="22988"/>
    <cellStyle name="Normal 74 2 3 3 6" xfId="33200"/>
    <cellStyle name="Normal 74 2 3 3 7" xfId="17975"/>
    <cellStyle name="Normal 74 2 3 4" xfId="3668"/>
    <cellStyle name="Normal 74 2 3 4 2" xfId="13742"/>
    <cellStyle name="Normal 74 2 3 4 2 2" xfId="44064"/>
    <cellStyle name="Normal 74 2 3 4 2 3" xfId="28840"/>
    <cellStyle name="Normal 74 2 3 4 3" xfId="8722"/>
    <cellStyle name="Normal 74 2 3 4 3 2" xfId="39047"/>
    <cellStyle name="Normal 74 2 3 4 3 3" xfId="23823"/>
    <cellStyle name="Normal 74 2 3 4 4" xfId="34034"/>
    <cellStyle name="Normal 74 2 3 4 5" xfId="18810"/>
    <cellStyle name="Normal 74 2 3 5" xfId="5361"/>
    <cellStyle name="Normal 74 2 3 5 2" xfId="15413"/>
    <cellStyle name="Normal 74 2 3 5 2 2" xfId="45735"/>
    <cellStyle name="Normal 74 2 3 5 2 3" xfId="30511"/>
    <cellStyle name="Normal 74 2 3 5 3" xfId="10393"/>
    <cellStyle name="Normal 74 2 3 5 3 2" xfId="40718"/>
    <cellStyle name="Normal 74 2 3 5 3 3" xfId="25494"/>
    <cellStyle name="Normal 74 2 3 5 4" xfId="35705"/>
    <cellStyle name="Normal 74 2 3 5 5" xfId="20481"/>
    <cellStyle name="Normal 74 2 3 6" xfId="12071"/>
    <cellStyle name="Normal 74 2 3 6 2" xfId="42393"/>
    <cellStyle name="Normal 74 2 3 6 3" xfId="27169"/>
    <cellStyle name="Normal 74 2 3 7" xfId="7050"/>
    <cellStyle name="Normal 74 2 3 7 2" xfId="37376"/>
    <cellStyle name="Normal 74 2 3 7 3" xfId="22152"/>
    <cellStyle name="Normal 74 2 3 8" xfId="32364"/>
    <cellStyle name="Normal 74 2 3 9" xfId="17139"/>
    <cellStyle name="Normal 74 2 4" xfId="2186"/>
    <cellStyle name="Normal 74 2 4 2" xfId="3025"/>
    <cellStyle name="Normal 74 2 4 2 2" xfId="4715"/>
    <cellStyle name="Normal 74 2 4 2 2 2" xfId="14788"/>
    <cellStyle name="Normal 74 2 4 2 2 2 2" xfId="45110"/>
    <cellStyle name="Normal 74 2 4 2 2 2 3" xfId="29886"/>
    <cellStyle name="Normal 74 2 4 2 2 3" xfId="9768"/>
    <cellStyle name="Normal 74 2 4 2 2 3 2" xfId="40093"/>
    <cellStyle name="Normal 74 2 4 2 2 3 3" xfId="24869"/>
    <cellStyle name="Normal 74 2 4 2 2 4" xfId="35080"/>
    <cellStyle name="Normal 74 2 4 2 2 5" xfId="19856"/>
    <cellStyle name="Normal 74 2 4 2 3" xfId="6407"/>
    <cellStyle name="Normal 74 2 4 2 3 2" xfId="16459"/>
    <cellStyle name="Normal 74 2 4 2 3 2 2" xfId="46781"/>
    <cellStyle name="Normal 74 2 4 2 3 2 3" xfId="31557"/>
    <cellStyle name="Normal 74 2 4 2 3 3" xfId="11439"/>
    <cellStyle name="Normal 74 2 4 2 3 3 2" xfId="41764"/>
    <cellStyle name="Normal 74 2 4 2 3 3 3" xfId="26540"/>
    <cellStyle name="Normal 74 2 4 2 3 4" xfId="36751"/>
    <cellStyle name="Normal 74 2 4 2 3 5" xfId="21527"/>
    <cellStyle name="Normal 74 2 4 2 4" xfId="13117"/>
    <cellStyle name="Normal 74 2 4 2 4 2" xfId="43439"/>
    <cellStyle name="Normal 74 2 4 2 4 3" xfId="28215"/>
    <cellStyle name="Normal 74 2 4 2 5" xfId="8096"/>
    <cellStyle name="Normal 74 2 4 2 5 2" xfId="38422"/>
    <cellStyle name="Normal 74 2 4 2 5 3" xfId="23198"/>
    <cellStyle name="Normal 74 2 4 2 6" xfId="33410"/>
    <cellStyle name="Normal 74 2 4 2 7" xfId="18185"/>
    <cellStyle name="Normal 74 2 4 3" xfId="3878"/>
    <cellStyle name="Normal 74 2 4 3 2" xfId="13952"/>
    <cellStyle name="Normal 74 2 4 3 2 2" xfId="44274"/>
    <cellStyle name="Normal 74 2 4 3 2 3" xfId="29050"/>
    <cellStyle name="Normal 74 2 4 3 3" xfId="8932"/>
    <cellStyle name="Normal 74 2 4 3 3 2" xfId="39257"/>
    <cellStyle name="Normal 74 2 4 3 3 3" xfId="24033"/>
    <cellStyle name="Normal 74 2 4 3 4" xfId="34244"/>
    <cellStyle name="Normal 74 2 4 3 5" xfId="19020"/>
    <cellStyle name="Normal 74 2 4 4" xfId="5571"/>
    <cellStyle name="Normal 74 2 4 4 2" xfId="15623"/>
    <cellStyle name="Normal 74 2 4 4 2 2" xfId="45945"/>
    <cellStyle name="Normal 74 2 4 4 2 3" xfId="30721"/>
    <cellStyle name="Normal 74 2 4 4 3" xfId="10603"/>
    <cellStyle name="Normal 74 2 4 4 3 2" xfId="40928"/>
    <cellStyle name="Normal 74 2 4 4 3 3" xfId="25704"/>
    <cellStyle name="Normal 74 2 4 4 4" xfId="35915"/>
    <cellStyle name="Normal 74 2 4 4 5" xfId="20691"/>
    <cellStyle name="Normal 74 2 4 5" xfId="12281"/>
    <cellStyle name="Normal 74 2 4 5 2" xfId="42603"/>
    <cellStyle name="Normal 74 2 4 5 3" xfId="27379"/>
    <cellStyle name="Normal 74 2 4 6" xfId="7260"/>
    <cellStyle name="Normal 74 2 4 6 2" xfId="37586"/>
    <cellStyle name="Normal 74 2 4 6 3" xfId="22362"/>
    <cellStyle name="Normal 74 2 4 7" xfId="32574"/>
    <cellStyle name="Normal 74 2 4 8" xfId="17349"/>
    <cellStyle name="Normal 74 2 5" xfId="2607"/>
    <cellStyle name="Normal 74 2 5 2" xfId="4297"/>
    <cellStyle name="Normal 74 2 5 2 2" xfId="14370"/>
    <cellStyle name="Normal 74 2 5 2 2 2" xfId="44692"/>
    <cellStyle name="Normal 74 2 5 2 2 3" xfId="29468"/>
    <cellStyle name="Normal 74 2 5 2 3" xfId="9350"/>
    <cellStyle name="Normal 74 2 5 2 3 2" xfId="39675"/>
    <cellStyle name="Normal 74 2 5 2 3 3" xfId="24451"/>
    <cellStyle name="Normal 74 2 5 2 4" xfId="34662"/>
    <cellStyle name="Normal 74 2 5 2 5" xfId="19438"/>
    <cellStyle name="Normal 74 2 5 3" xfId="5989"/>
    <cellStyle name="Normal 74 2 5 3 2" xfId="16041"/>
    <cellStyle name="Normal 74 2 5 3 2 2" xfId="46363"/>
    <cellStyle name="Normal 74 2 5 3 2 3" xfId="31139"/>
    <cellStyle name="Normal 74 2 5 3 3" xfId="11021"/>
    <cellStyle name="Normal 74 2 5 3 3 2" xfId="41346"/>
    <cellStyle name="Normal 74 2 5 3 3 3" xfId="26122"/>
    <cellStyle name="Normal 74 2 5 3 4" xfId="36333"/>
    <cellStyle name="Normal 74 2 5 3 5" xfId="21109"/>
    <cellStyle name="Normal 74 2 5 4" xfId="12699"/>
    <cellStyle name="Normal 74 2 5 4 2" xfId="43021"/>
    <cellStyle name="Normal 74 2 5 4 3" xfId="27797"/>
    <cellStyle name="Normal 74 2 5 5" xfId="7678"/>
    <cellStyle name="Normal 74 2 5 5 2" xfId="38004"/>
    <cellStyle name="Normal 74 2 5 5 3" xfId="22780"/>
    <cellStyle name="Normal 74 2 5 6" xfId="32992"/>
    <cellStyle name="Normal 74 2 5 7" xfId="17767"/>
    <cellStyle name="Normal 74 2 6" xfId="3460"/>
    <cellStyle name="Normal 74 2 6 2" xfId="13534"/>
    <cellStyle name="Normal 74 2 6 2 2" xfId="43856"/>
    <cellStyle name="Normal 74 2 6 2 3" xfId="28632"/>
    <cellStyle name="Normal 74 2 6 3" xfId="8514"/>
    <cellStyle name="Normal 74 2 6 3 2" xfId="38839"/>
    <cellStyle name="Normal 74 2 6 3 3" xfId="23615"/>
    <cellStyle name="Normal 74 2 6 4" xfId="33826"/>
    <cellStyle name="Normal 74 2 6 5" xfId="18602"/>
    <cellStyle name="Normal 74 2 7" xfId="5153"/>
    <cellStyle name="Normal 74 2 7 2" xfId="15205"/>
    <cellStyle name="Normal 74 2 7 2 2" xfId="45527"/>
    <cellStyle name="Normal 74 2 7 2 3" xfId="30303"/>
    <cellStyle name="Normal 74 2 7 3" xfId="10185"/>
    <cellStyle name="Normal 74 2 7 3 2" xfId="40510"/>
    <cellStyle name="Normal 74 2 7 3 3" xfId="25286"/>
    <cellStyle name="Normal 74 2 7 4" xfId="35497"/>
    <cellStyle name="Normal 74 2 7 5" xfId="20273"/>
    <cellStyle name="Normal 74 2 8" xfId="11863"/>
    <cellStyle name="Normal 74 2 8 2" xfId="42185"/>
    <cellStyle name="Normal 74 2 8 3" xfId="26961"/>
    <cellStyle name="Normal 74 2 9" xfId="6842"/>
    <cellStyle name="Normal 74 2 9 2" xfId="37168"/>
    <cellStyle name="Normal 74 2 9 3" xfId="21944"/>
    <cellStyle name="Normal 74 3" xfId="1806"/>
    <cellStyle name="Normal 74 3 10" xfId="16983"/>
    <cellStyle name="Normal 74 3 2" xfId="2025"/>
    <cellStyle name="Normal 74 3 2 2" xfId="2446"/>
    <cellStyle name="Normal 74 3 2 2 2" xfId="3285"/>
    <cellStyle name="Normal 74 3 2 2 2 2" xfId="4975"/>
    <cellStyle name="Normal 74 3 2 2 2 2 2" xfId="15048"/>
    <cellStyle name="Normal 74 3 2 2 2 2 2 2" xfId="45370"/>
    <cellStyle name="Normal 74 3 2 2 2 2 2 3" xfId="30146"/>
    <cellStyle name="Normal 74 3 2 2 2 2 3" xfId="10028"/>
    <cellStyle name="Normal 74 3 2 2 2 2 3 2" xfId="40353"/>
    <cellStyle name="Normal 74 3 2 2 2 2 3 3" xfId="25129"/>
    <cellStyle name="Normal 74 3 2 2 2 2 4" xfId="35340"/>
    <cellStyle name="Normal 74 3 2 2 2 2 5" xfId="20116"/>
    <cellStyle name="Normal 74 3 2 2 2 3" xfId="6667"/>
    <cellStyle name="Normal 74 3 2 2 2 3 2" xfId="16719"/>
    <cellStyle name="Normal 74 3 2 2 2 3 2 2" xfId="47041"/>
    <cellStyle name="Normal 74 3 2 2 2 3 2 3" xfId="31817"/>
    <cellStyle name="Normal 74 3 2 2 2 3 3" xfId="11699"/>
    <cellStyle name="Normal 74 3 2 2 2 3 3 2" xfId="42024"/>
    <cellStyle name="Normal 74 3 2 2 2 3 3 3" xfId="26800"/>
    <cellStyle name="Normal 74 3 2 2 2 3 4" xfId="37011"/>
    <cellStyle name="Normal 74 3 2 2 2 3 5" xfId="21787"/>
    <cellStyle name="Normal 74 3 2 2 2 4" xfId="13377"/>
    <cellStyle name="Normal 74 3 2 2 2 4 2" xfId="43699"/>
    <cellStyle name="Normal 74 3 2 2 2 4 3" xfId="28475"/>
    <cellStyle name="Normal 74 3 2 2 2 5" xfId="8356"/>
    <cellStyle name="Normal 74 3 2 2 2 5 2" xfId="38682"/>
    <cellStyle name="Normal 74 3 2 2 2 5 3" xfId="23458"/>
    <cellStyle name="Normal 74 3 2 2 2 6" xfId="33670"/>
    <cellStyle name="Normal 74 3 2 2 2 7" xfId="18445"/>
    <cellStyle name="Normal 74 3 2 2 3" xfId="4138"/>
    <cellStyle name="Normal 74 3 2 2 3 2" xfId="14212"/>
    <cellStyle name="Normal 74 3 2 2 3 2 2" xfId="44534"/>
    <cellStyle name="Normal 74 3 2 2 3 2 3" xfId="29310"/>
    <cellStyle name="Normal 74 3 2 2 3 3" xfId="9192"/>
    <cellStyle name="Normal 74 3 2 2 3 3 2" xfId="39517"/>
    <cellStyle name="Normal 74 3 2 2 3 3 3" xfId="24293"/>
    <cellStyle name="Normal 74 3 2 2 3 4" xfId="34504"/>
    <cellStyle name="Normal 74 3 2 2 3 5" xfId="19280"/>
    <cellStyle name="Normal 74 3 2 2 4" xfId="5831"/>
    <cellStyle name="Normal 74 3 2 2 4 2" xfId="15883"/>
    <cellStyle name="Normal 74 3 2 2 4 2 2" xfId="46205"/>
    <cellStyle name="Normal 74 3 2 2 4 2 3" xfId="30981"/>
    <cellStyle name="Normal 74 3 2 2 4 3" xfId="10863"/>
    <cellStyle name="Normal 74 3 2 2 4 3 2" xfId="41188"/>
    <cellStyle name="Normal 74 3 2 2 4 3 3" xfId="25964"/>
    <cellStyle name="Normal 74 3 2 2 4 4" xfId="36175"/>
    <cellStyle name="Normal 74 3 2 2 4 5" xfId="20951"/>
    <cellStyle name="Normal 74 3 2 2 5" xfId="12541"/>
    <cellStyle name="Normal 74 3 2 2 5 2" xfId="42863"/>
    <cellStyle name="Normal 74 3 2 2 5 3" xfId="27639"/>
    <cellStyle name="Normal 74 3 2 2 6" xfId="7520"/>
    <cellStyle name="Normal 74 3 2 2 6 2" xfId="37846"/>
    <cellStyle name="Normal 74 3 2 2 6 3" xfId="22622"/>
    <cellStyle name="Normal 74 3 2 2 7" xfId="32834"/>
    <cellStyle name="Normal 74 3 2 2 8" xfId="17609"/>
    <cellStyle name="Normal 74 3 2 3" xfId="2867"/>
    <cellStyle name="Normal 74 3 2 3 2" xfId="4557"/>
    <cellStyle name="Normal 74 3 2 3 2 2" xfId="14630"/>
    <cellStyle name="Normal 74 3 2 3 2 2 2" xfId="44952"/>
    <cellStyle name="Normal 74 3 2 3 2 2 3" xfId="29728"/>
    <cellStyle name="Normal 74 3 2 3 2 3" xfId="9610"/>
    <cellStyle name="Normal 74 3 2 3 2 3 2" xfId="39935"/>
    <cellStyle name="Normal 74 3 2 3 2 3 3" xfId="24711"/>
    <cellStyle name="Normal 74 3 2 3 2 4" xfId="34922"/>
    <cellStyle name="Normal 74 3 2 3 2 5" xfId="19698"/>
    <cellStyle name="Normal 74 3 2 3 3" xfId="6249"/>
    <cellStyle name="Normal 74 3 2 3 3 2" xfId="16301"/>
    <cellStyle name="Normal 74 3 2 3 3 2 2" xfId="46623"/>
    <cellStyle name="Normal 74 3 2 3 3 2 3" xfId="31399"/>
    <cellStyle name="Normal 74 3 2 3 3 3" xfId="11281"/>
    <cellStyle name="Normal 74 3 2 3 3 3 2" xfId="41606"/>
    <cellStyle name="Normal 74 3 2 3 3 3 3" xfId="26382"/>
    <cellStyle name="Normal 74 3 2 3 3 4" xfId="36593"/>
    <cellStyle name="Normal 74 3 2 3 3 5" xfId="21369"/>
    <cellStyle name="Normal 74 3 2 3 4" xfId="12959"/>
    <cellStyle name="Normal 74 3 2 3 4 2" xfId="43281"/>
    <cellStyle name="Normal 74 3 2 3 4 3" xfId="28057"/>
    <cellStyle name="Normal 74 3 2 3 5" xfId="7938"/>
    <cellStyle name="Normal 74 3 2 3 5 2" xfId="38264"/>
    <cellStyle name="Normal 74 3 2 3 5 3" xfId="23040"/>
    <cellStyle name="Normal 74 3 2 3 6" xfId="33252"/>
    <cellStyle name="Normal 74 3 2 3 7" xfId="18027"/>
    <cellStyle name="Normal 74 3 2 4" xfId="3720"/>
    <cellStyle name="Normal 74 3 2 4 2" xfId="13794"/>
    <cellStyle name="Normal 74 3 2 4 2 2" xfId="44116"/>
    <cellStyle name="Normal 74 3 2 4 2 3" xfId="28892"/>
    <cellStyle name="Normal 74 3 2 4 3" xfId="8774"/>
    <cellStyle name="Normal 74 3 2 4 3 2" xfId="39099"/>
    <cellStyle name="Normal 74 3 2 4 3 3" xfId="23875"/>
    <cellStyle name="Normal 74 3 2 4 4" xfId="34086"/>
    <cellStyle name="Normal 74 3 2 4 5" xfId="18862"/>
    <cellStyle name="Normal 74 3 2 5" xfId="5413"/>
    <cellStyle name="Normal 74 3 2 5 2" xfId="15465"/>
    <cellStyle name="Normal 74 3 2 5 2 2" xfId="45787"/>
    <cellStyle name="Normal 74 3 2 5 2 3" xfId="30563"/>
    <cellStyle name="Normal 74 3 2 5 3" xfId="10445"/>
    <cellStyle name="Normal 74 3 2 5 3 2" xfId="40770"/>
    <cellStyle name="Normal 74 3 2 5 3 3" xfId="25546"/>
    <cellStyle name="Normal 74 3 2 5 4" xfId="35757"/>
    <cellStyle name="Normal 74 3 2 5 5" xfId="20533"/>
    <cellStyle name="Normal 74 3 2 6" xfId="12123"/>
    <cellStyle name="Normal 74 3 2 6 2" xfId="42445"/>
    <cellStyle name="Normal 74 3 2 6 3" xfId="27221"/>
    <cellStyle name="Normal 74 3 2 7" xfId="7102"/>
    <cellStyle name="Normal 74 3 2 7 2" xfId="37428"/>
    <cellStyle name="Normal 74 3 2 7 3" xfId="22204"/>
    <cellStyle name="Normal 74 3 2 8" xfId="32416"/>
    <cellStyle name="Normal 74 3 2 9" xfId="17191"/>
    <cellStyle name="Normal 74 3 3" xfId="2238"/>
    <cellStyle name="Normal 74 3 3 2" xfId="3077"/>
    <cellStyle name="Normal 74 3 3 2 2" xfId="4767"/>
    <cellStyle name="Normal 74 3 3 2 2 2" xfId="14840"/>
    <cellStyle name="Normal 74 3 3 2 2 2 2" xfId="45162"/>
    <cellStyle name="Normal 74 3 3 2 2 2 3" xfId="29938"/>
    <cellStyle name="Normal 74 3 3 2 2 3" xfId="9820"/>
    <cellStyle name="Normal 74 3 3 2 2 3 2" xfId="40145"/>
    <cellStyle name="Normal 74 3 3 2 2 3 3" xfId="24921"/>
    <cellStyle name="Normal 74 3 3 2 2 4" xfId="35132"/>
    <cellStyle name="Normal 74 3 3 2 2 5" xfId="19908"/>
    <cellStyle name="Normal 74 3 3 2 3" xfId="6459"/>
    <cellStyle name="Normal 74 3 3 2 3 2" xfId="16511"/>
    <cellStyle name="Normal 74 3 3 2 3 2 2" xfId="46833"/>
    <cellStyle name="Normal 74 3 3 2 3 2 3" xfId="31609"/>
    <cellStyle name="Normal 74 3 3 2 3 3" xfId="11491"/>
    <cellStyle name="Normal 74 3 3 2 3 3 2" xfId="41816"/>
    <cellStyle name="Normal 74 3 3 2 3 3 3" xfId="26592"/>
    <cellStyle name="Normal 74 3 3 2 3 4" xfId="36803"/>
    <cellStyle name="Normal 74 3 3 2 3 5" xfId="21579"/>
    <cellStyle name="Normal 74 3 3 2 4" xfId="13169"/>
    <cellStyle name="Normal 74 3 3 2 4 2" xfId="43491"/>
    <cellStyle name="Normal 74 3 3 2 4 3" xfId="28267"/>
    <cellStyle name="Normal 74 3 3 2 5" xfId="8148"/>
    <cellStyle name="Normal 74 3 3 2 5 2" xfId="38474"/>
    <cellStyle name="Normal 74 3 3 2 5 3" xfId="23250"/>
    <cellStyle name="Normal 74 3 3 2 6" xfId="33462"/>
    <cellStyle name="Normal 74 3 3 2 7" xfId="18237"/>
    <cellStyle name="Normal 74 3 3 3" xfId="3930"/>
    <cellStyle name="Normal 74 3 3 3 2" xfId="14004"/>
    <cellStyle name="Normal 74 3 3 3 2 2" xfId="44326"/>
    <cellStyle name="Normal 74 3 3 3 2 3" xfId="29102"/>
    <cellStyle name="Normal 74 3 3 3 3" xfId="8984"/>
    <cellStyle name="Normal 74 3 3 3 3 2" xfId="39309"/>
    <cellStyle name="Normal 74 3 3 3 3 3" xfId="24085"/>
    <cellStyle name="Normal 74 3 3 3 4" xfId="34296"/>
    <cellStyle name="Normal 74 3 3 3 5" xfId="19072"/>
    <cellStyle name="Normal 74 3 3 4" xfId="5623"/>
    <cellStyle name="Normal 74 3 3 4 2" xfId="15675"/>
    <cellStyle name="Normal 74 3 3 4 2 2" xfId="45997"/>
    <cellStyle name="Normal 74 3 3 4 2 3" xfId="30773"/>
    <cellStyle name="Normal 74 3 3 4 3" xfId="10655"/>
    <cellStyle name="Normal 74 3 3 4 3 2" xfId="40980"/>
    <cellStyle name="Normal 74 3 3 4 3 3" xfId="25756"/>
    <cellStyle name="Normal 74 3 3 4 4" xfId="35967"/>
    <cellStyle name="Normal 74 3 3 4 5" xfId="20743"/>
    <cellStyle name="Normal 74 3 3 5" xfId="12333"/>
    <cellStyle name="Normal 74 3 3 5 2" xfId="42655"/>
    <cellStyle name="Normal 74 3 3 5 3" xfId="27431"/>
    <cellStyle name="Normal 74 3 3 6" xfId="7312"/>
    <cellStyle name="Normal 74 3 3 6 2" xfId="37638"/>
    <cellStyle name="Normal 74 3 3 6 3" xfId="22414"/>
    <cellStyle name="Normal 74 3 3 7" xfId="32626"/>
    <cellStyle name="Normal 74 3 3 8" xfId="17401"/>
    <cellStyle name="Normal 74 3 4" xfId="2659"/>
    <cellStyle name="Normal 74 3 4 2" xfId="4349"/>
    <cellStyle name="Normal 74 3 4 2 2" xfId="14422"/>
    <cellStyle name="Normal 74 3 4 2 2 2" xfId="44744"/>
    <cellStyle name="Normal 74 3 4 2 2 3" xfId="29520"/>
    <cellStyle name="Normal 74 3 4 2 3" xfId="9402"/>
    <cellStyle name="Normal 74 3 4 2 3 2" xfId="39727"/>
    <cellStyle name="Normal 74 3 4 2 3 3" xfId="24503"/>
    <cellStyle name="Normal 74 3 4 2 4" xfId="34714"/>
    <cellStyle name="Normal 74 3 4 2 5" xfId="19490"/>
    <cellStyle name="Normal 74 3 4 3" xfId="6041"/>
    <cellStyle name="Normal 74 3 4 3 2" xfId="16093"/>
    <cellStyle name="Normal 74 3 4 3 2 2" xfId="46415"/>
    <cellStyle name="Normal 74 3 4 3 2 3" xfId="31191"/>
    <cellStyle name="Normal 74 3 4 3 3" xfId="11073"/>
    <cellStyle name="Normal 74 3 4 3 3 2" xfId="41398"/>
    <cellStyle name="Normal 74 3 4 3 3 3" xfId="26174"/>
    <cellStyle name="Normal 74 3 4 3 4" xfId="36385"/>
    <cellStyle name="Normal 74 3 4 3 5" xfId="21161"/>
    <cellStyle name="Normal 74 3 4 4" xfId="12751"/>
    <cellStyle name="Normal 74 3 4 4 2" xfId="43073"/>
    <cellStyle name="Normal 74 3 4 4 3" xfId="27849"/>
    <cellStyle name="Normal 74 3 4 5" xfId="7730"/>
    <cellStyle name="Normal 74 3 4 5 2" xfId="38056"/>
    <cellStyle name="Normal 74 3 4 5 3" xfId="22832"/>
    <cellStyle name="Normal 74 3 4 6" xfId="33044"/>
    <cellStyle name="Normal 74 3 4 7" xfId="17819"/>
    <cellStyle name="Normal 74 3 5" xfId="3512"/>
    <cellStyle name="Normal 74 3 5 2" xfId="13586"/>
    <cellStyle name="Normal 74 3 5 2 2" xfId="43908"/>
    <cellStyle name="Normal 74 3 5 2 3" xfId="28684"/>
    <cellStyle name="Normal 74 3 5 3" xfId="8566"/>
    <cellStyle name="Normal 74 3 5 3 2" xfId="38891"/>
    <cellStyle name="Normal 74 3 5 3 3" xfId="23667"/>
    <cellStyle name="Normal 74 3 5 4" xfId="33878"/>
    <cellStyle name="Normal 74 3 5 5" xfId="18654"/>
    <cellStyle name="Normal 74 3 6" xfId="5205"/>
    <cellStyle name="Normal 74 3 6 2" xfId="15257"/>
    <cellStyle name="Normal 74 3 6 2 2" xfId="45579"/>
    <cellStyle name="Normal 74 3 6 2 3" xfId="30355"/>
    <cellStyle name="Normal 74 3 6 3" xfId="10237"/>
    <cellStyle name="Normal 74 3 6 3 2" xfId="40562"/>
    <cellStyle name="Normal 74 3 6 3 3" xfId="25338"/>
    <cellStyle name="Normal 74 3 6 4" xfId="35549"/>
    <cellStyle name="Normal 74 3 6 5" xfId="20325"/>
    <cellStyle name="Normal 74 3 7" xfId="11915"/>
    <cellStyle name="Normal 74 3 7 2" xfId="42237"/>
    <cellStyle name="Normal 74 3 7 3" xfId="27013"/>
    <cellStyle name="Normal 74 3 8" xfId="6894"/>
    <cellStyle name="Normal 74 3 8 2" xfId="37220"/>
    <cellStyle name="Normal 74 3 8 3" xfId="21996"/>
    <cellStyle name="Normal 74 3 9" xfId="32209"/>
    <cellStyle name="Normal 74 4" xfId="1919"/>
    <cellStyle name="Normal 74 4 2" xfId="2342"/>
    <cellStyle name="Normal 74 4 2 2" xfId="3181"/>
    <cellStyle name="Normal 74 4 2 2 2" xfId="4871"/>
    <cellStyle name="Normal 74 4 2 2 2 2" xfId="14944"/>
    <cellStyle name="Normal 74 4 2 2 2 2 2" xfId="45266"/>
    <cellStyle name="Normal 74 4 2 2 2 2 3" xfId="30042"/>
    <cellStyle name="Normal 74 4 2 2 2 3" xfId="9924"/>
    <cellStyle name="Normal 74 4 2 2 2 3 2" xfId="40249"/>
    <cellStyle name="Normal 74 4 2 2 2 3 3" xfId="25025"/>
    <cellStyle name="Normal 74 4 2 2 2 4" xfId="35236"/>
    <cellStyle name="Normal 74 4 2 2 2 5" xfId="20012"/>
    <cellStyle name="Normal 74 4 2 2 3" xfId="6563"/>
    <cellStyle name="Normal 74 4 2 2 3 2" xfId="16615"/>
    <cellStyle name="Normal 74 4 2 2 3 2 2" xfId="46937"/>
    <cellStyle name="Normal 74 4 2 2 3 2 3" xfId="31713"/>
    <cellStyle name="Normal 74 4 2 2 3 3" xfId="11595"/>
    <cellStyle name="Normal 74 4 2 2 3 3 2" xfId="41920"/>
    <cellStyle name="Normal 74 4 2 2 3 3 3" xfId="26696"/>
    <cellStyle name="Normal 74 4 2 2 3 4" xfId="36907"/>
    <cellStyle name="Normal 74 4 2 2 3 5" xfId="21683"/>
    <cellStyle name="Normal 74 4 2 2 4" xfId="13273"/>
    <cellStyle name="Normal 74 4 2 2 4 2" xfId="43595"/>
    <cellStyle name="Normal 74 4 2 2 4 3" xfId="28371"/>
    <cellStyle name="Normal 74 4 2 2 5" xfId="8252"/>
    <cellStyle name="Normal 74 4 2 2 5 2" xfId="38578"/>
    <cellStyle name="Normal 74 4 2 2 5 3" xfId="23354"/>
    <cellStyle name="Normal 74 4 2 2 6" xfId="33566"/>
    <cellStyle name="Normal 74 4 2 2 7" xfId="18341"/>
    <cellStyle name="Normal 74 4 2 3" xfId="4034"/>
    <cellStyle name="Normal 74 4 2 3 2" xfId="14108"/>
    <cellStyle name="Normal 74 4 2 3 2 2" xfId="44430"/>
    <cellStyle name="Normal 74 4 2 3 2 3" xfId="29206"/>
    <cellStyle name="Normal 74 4 2 3 3" xfId="9088"/>
    <cellStyle name="Normal 74 4 2 3 3 2" xfId="39413"/>
    <cellStyle name="Normal 74 4 2 3 3 3" xfId="24189"/>
    <cellStyle name="Normal 74 4 2 3 4" xfId="34400"/>
    <cellStyle name="Normal 74 4 2 3 5" xfId="19176"/>
    <cellStyle name="Normal 74 4 2 4" xfId="5727"/>
    <cellStyle name="Normal 74 4 2 4 2" xfId="15779"/>
    <cellStyle name="Normal 74 4 2 4 2 2" xfId="46101"/>
    <cellStyle name="Normal 74 4 2 4 2 3" xfId="30877"/>
    <cellStyle name="Normal 74 4 2 4 3" xfId="10759"/>
    <cellStyle name="Normal 74 4 2 4 3 2" xfId="41084"/>
    <cellStyle name="Normal 74 4 2 4 3 3" xfId="25860"/>
    <cellStyle name="Normal 74 4 2 4 4" xfId="36071"/>
    <cellStyle name="Normal 74 4 2 4 5" xfId="20847"/>
    <cellStyle name="Normal 74 4 2 5" xfId="12437"/>
    <cellStyle name="Normal 74 4 2 5 2" xfId="42759"/>
    <cellStyle name="Normal 74 4 2 5 3" xfId="27535"/>
    <cellStyle name="Normal 74 4 2 6" xfId="7416"/>
    <cellStyle name="Normal 74 4 2 6 2" xfId="37742"/>
    <cellStyle name="Normal 74 4 2 6 3" xfId="22518"/>
    <cellStyle name="Normal 74 4 2 7" xfId="32730"/>
    <cellStyle name="Normal 74 4 2 8" xfId="17505"/>
    <cellStyle name="Normal 74 4 3" xfId="2763"/>
    <cellStyle name="Normal 74 4 3 2" xfId="4453"/>
    <cellStyle name="Normal 74 4 3 2 2" xfId="14526"/>
    <cellStyle name="Normal 74 4 3 2 2 2" xfId="44848"/>
    <cellStyle name="Normal 74 4 3 2 2 3" xfId="29624"/>
    <cellStyle name="Normal 74 4 3 2 3" xfId="9506"/>
    <cellStyle name="Normal 74 4 3 2 3 2" xfId="39831"/>
    <cellStyle name="Normal 74 4 3 2 3 3" xfId="24607"/>
    <cellStyle name="Normal 74 4 3 2 4" xfId="34818"/>
    <cellStyle name="Normal 74 4 3 2 5" xfId="19594"/>
    <cellStyle name="Normal 74 4 3 3" xfId="6145"/>
    <cellStyle name="Normal 74 4 3 3 2" xfId="16197"/>
    <cellStyle name="Normal 74 4 3 3 2 2" xfId="46519"/>
    <cellStyle name="Normal 74 4 3 3 2 3" xfId="31295"/>
    <cellStyle name="Normal 74 4 3 3 3" xfId="11177"/>
    <cellStyle name="Normal 74 4 3 3 3 2" xfId="41502"/>
    <cellStyle name="Normal 74 4 3 3 3 3" xfId="26278"/>
    <cellStyle name="Normal 74 4 3 3 4" xfId="36489"/>
    <cellStyle name="Normal 74 4 3 3 5" xfId="21265"/>
    <cellStyle name="Normal 74 4 3 4" xfId="12855"/>
    <cellStyle name="Normal 74 4 3 4 2" xfId="43177"/>
    <cellStyle name="Normal 74 4 3 4 3" xfId="27953"/>
    <cellStyle name="Normal 74 4 3 5" xfId="7834"/>
    <cellStyle name="Normal 74 4 3 5 2" xfId="38160"/>
    <cellStyle name="Normal 74 4 3 5 3" xfId="22936"/>
    <cellStyle name="Normal 74 4 3 6" xfId="33148"/>
    <cellStyle name="Normal 74 4 3 7" xfId="17923"/>
    <cellStyle name="Normal 74 4 4" xfId="3616"/>
    <cellStyle name="Normal 74 4 4 2" xfId="13690"/>
    <cellStyle name="Normal 74 4 4 2 2" xfId="44012"/>
    <cellStyle name="Normal 74 4 4 2 3" xfId="28788"/>
    <cellStyle name="Normal 74 4 4 3" xfId="8670"/>
    <cellStyle name="Normal 74 4 4 3 2" xfId="38995"/>
    <cellStyle name="Normal 74 4 4 3 3" xfId="23771"/>
    <cellStyle name="Normal 74 4 4 4" xfId="33982"/>
    <cellStyle name="Normal 74 4 4 5" xfId="18758"/>
    <cellStyle name="Normal 74 4 5" xfId="5309"/>
    <cellStyle name="Normal 74 4 5 2" xfId="15361"/>
    <cellStyle name="Normal 74 4 5 2 2" xfId="45683"/>
    <cellStyle name="Normal 74 4 5 2 3" xfId="30459"/>
    <cellStyle name="Normal 74 4 5 3" xfId="10341"/>
    <cellStyle name="Normal 74 4 5 3 2" xfId="40666"/>
    <cellStyle name="Normal 74 4 5 3 3" xfId="25442"/>
    <cellStyle name="Normal 74 4 5 4" xfId="35653"/>
    <cellStyle name="Normal 74 4 5 5" xfId="20429"/>
    <cellStyle name="Normal 74 4 6" xfId="12019"/>
    <cellStyle name="Normal 74 4 6 2" xfId="42341"/>
    <cellStyle name="Normal 74 4 6 3" xfId="27117"/>
    <cellStyle name="Normal 74 4 7" xfId="6998"/>
    <cellStyle name="Normal 74 4 7 2" xfId="37324"/>
    <cellStyle name="Normal 74 4 7 3" xfId="22100"/>
    <cellStyle name="Normal 74 4 8" xfId="32312"/>
    <cellStyle name="Normal 74 4 9" xfId="17087"/>
    <cellStyle name="Normal 74 5" xfId="2132"/>
    <cellStyle name="Normal 74 5 2" xfId="2973"/>
    <cellStyle name="Normal 74 5 2 2" xfId="4663"/>
    <cellStyle name="Normal 74 5 2 2 2" xfId="14736"/>
    <cellStyle name="Normal 74 5 2 2 2 2" xfId="45058"/>
    <cellStyle name="Normal 74 5 2 2 2 3" xfId="29834"/>
    <cellStyle name="Normal 74 5 2 2 3" xfId="9716"/>
    <cellStyle name="Normal 74 5 2 2 3 2" xfId="40041"/>
    <cellStyle name="Normal 74 5 2 2 3 3" xfId="24817"/>
    <cellStyle name="Normal 74 5 2 2 4" xfId="35028"/>
    <cellStyle name="Normal 74 5 2 2 5" xfId="19804"/>
    <cellStyle name="Normal 74 5 2 3" xfId="6355"/>
    <cellStyle name="Normal 74 5 2 3 2" xfId="16407"/>
    <cellStyle name="Normal 74 5 2 3 2 2" xfId="46729"/>
    <cellStyle name="Normal 74 5 2 3 2 3" xfId="31505"/>
    <cellStyle name="Normal 74 5 2 3 3" xfId="11387"/>
    <cellStyle name="Normal 74 5 2 3 3 2" xfId="41712"/>
    <cellStyle name="Normal 74 5 2 3 3 3" xfId="26488"/>
    <cellStyle name="Normal 74 5 2 3 4" xfId="36699"/>
    <cellStyle name="Normal 74 5 2 3 5" xfId="21475"/>
    <cellStyle name="Normal 74 5 2 4" xfId="13065"/>
    <cellStyle name="Normal 74 5 2 4 2" xfId="43387"/>
    <cellStyle name="Normal 74 5 2 4 3" xfId="28163"/>
    <cellStyle name="Normal 74 5 2 5" xfId="8044"/>
    <cellStyle name="Normal 74 5 2 5 2" xfId="38370"/>
    <cellStyle name="Normal 74 5 2 5 3" xfId="23146"/>
    <cellStyle name="Normal 74 5 2 6" xfId="33358"/>
    <cellStyle name="Normal 74 5 2 7" xfId="18133"/>
    <cellStyle name="Normal 74 5 3" xfId="3826"/>
    <cellStyle name="Normal 74 5 3 2" xfId="13900"/>
    <cellStyle name="Normal 74 5 3 2 2" xfId="44222"/>
    <cellStyle name="Normal 74 5 3 2 3" xfId="28998"/>
    <cellStyle name="Normal 74 5 3 3" xfId="8880"/>
    <cellStyle name="Normal 74 5 3 3 2" xfId="39205"/>
    <cellStyle name="Normal 74 5 3 3 3" xfId="23981"/>
    <cellStyle name="Normal 74 5 3 4" xfId="34192"/>
    <cellStyle name="Normal 74 5 3 5" xfId="18968"/>
    <cellStyle name="Normal 74 5 4" xfId="5519"/>
    <cellStyle name="Normal 74 5 4 2" xfId="15571"/>
    <cellStyle name="Normal 74 5 4 2 2" xfId="45893"/>
    <cellStyle name="Normal 74 5 4 2 3" xfId="30669"/>
    <cellStyle name="Normal 74 5 4 3" xfId="10551"/>
    <cellStyle name="Normal 74 5 4 3 2" xfId="40876"/>
    <cellStyle name="Normal 74 5 4 3 3" xfId="25652"/>
    <cellStyle name="Normal 74 5 4 4" xfId="35863"/>
    <cellStyle name="Normal 74 5 4 5" xfId="20639"/>
    <cellStyle name="Normal 74 5 5" xfId="12229"/>
    <cellStyle name="Normal 74 5 5 2" xfId="42551"/>
    <cellStyle name="Normal 74 5 5 3" xfId="27327"/>
    <cellStyle name="Normal 74 5 6" xfId="7208"/>
    <cellStyle name="Normal 74 5 6 2" xfId="37534"/>
    <cellStyle name="Normal 74 5 6 3" xfId="22310"/>
    <cellStyle name="Normal 74 5 7" xfId="32522"/>
    <cellStyle name="Normal 74 5 8" xfId="17297"/>
    <cellStyle name="Normal 74 6" xfId="2553"/>
    <cellStyle name="Normal 74 6 2" xfId="4245"/>
    <cellStyle name="Normal 74 6 2 2" xfId="14318"/>
    <cellStyle name="Normal 74 6 2 2 2" xfId="44640"/>
    <cellStyle name="Normal 74 6 2 2 3" xfId="29416"/>
    <cellStyle name="Normal 74 6 2 3" xfId="9298"/>
    <cellStyle name="Normal 74 6 2 3 2" xfId="39623"/>
    <cellStyle name="Normal 74 6 2 3 3" xfId="24399"/>
    <cellStyle name="Normal 74 6 2 4" xfId="34610"/>
    <cellStyle name="Normal 74 6 2 5" xfId="19386"/>
    <cellStyle name="Normal 74 6 3" xfId="5937"/>
    <cellStyle name="Normal 74 6 3 2" xfId="15989"/>
    <cellStyle name="Normal 74 6 3 2 2" xfId="46311"/>
    <cellStyle name="Normal 74 6 3 2 3" xfId="31087"/>
    <cellStyle name="Normal 74 6 3 3" xfId="10969"/>
    <cellStyle name="Normal 74 6 3 3 2" xfId="41294"/>
    <cellStyle name="Normal 74 6 3 3 3" xfId="26070"/>
    <cellStyle name="Normal 74 6 3 4" xfId="36281"/>
    <cellStyle name="Normal 74 6 3 5" xfId="21057"/>
    <cellStyle name="Normal 74 6 4" xfId="12647"/>
    <cellStyle name="Normal 74 6 4 2" xfId="42969"/>
    <cellStyle name="Normal 74 6 4 3" xfId="27745"/>
    <cellStyle name="Normal 74 6 5" xfId="7626"/>
    <cellStyle name="Normal 74 6 5 2" xfId="37952"/>
    <cellStyle name="Normal 74 6 5 3" xfId="22728"/>
    <cellStyle name="Normal 74 6 6" xfId="32940"/>
    <cellStyle name="Normal 74 6 7" xfId="17715"/>
    <cellStyle name="Normal 74 7" xfId="3405"/>
    <cellStyle name="Normal 74 7 2" xfId="13482"/>
    <cellStyle name="Normal 74 7 2 2" xfId="43804"/>
    <cellStyle name="Normal 74 7 2 3" xfId="28580"/>
    <cellStyle name="Normal 74 7 3" xfId="8462"/>
    <cellStyle name="Normal 74 7 3 2" xfId="38787"/>
    <cellStyle name="Normal 74 7 3 3" xfId="23563"/>
    <cellStyle name="Normal 74 7 4" xfId="33774"/>
    <cellStyle name="Normal 74 7 5" xfId="18550"/>
    <cellStyle name="Normal 74 8" xfId="5099"/>
    <cellStyle name="Normal 74 8 2" xfId="15153"/>
    <cellStyle name="Normal 74 8 2 2" xfId="45475"/>
    <cellStyle name="Normal 74 8 2 3" xfId="30251"/>
    <cellStyle name="Normal 74 8 3" xfId="10133"/>
    <cellStyle name="Normal 74 8 3 2" xfId="40458"/>
    <cellStyle name="Normal 74 8 3 3" xfId="25234"/>
    <cellStyle name="Normal 74 8 4" xfId="35445"/>
    <cellStyle name="Normal 74 8 5" xfId="20221"/>
    <cellStyle name="Normal 74 9" xfId="11809"/>
    <cellStyle name="Normal 74 9 2" xfId="42133"/>
    <cellStyle name="Normal 74 9 3" xfId="26909"/>
    <cellStyle name="Normal 75" xfId="1492"/>
    <cellStyle name="Normal 76" xfId="1493"/>
    <cellStyle name="Normal 76 10" xfId="6789"/>
    <cellStyle name="Normal 76 10 2" xfId="37117"/>
    <cellStyle name="Normal 76 10 3" xfId="21893"/>
    <cellStyle name="Normal 76 11" xfId="32108"/>
    <cellStyle name="Normal 76 12" xfId="16878"/>
    <cellStyle name="Normal 76 13" xfId="47319"/>
    <cellStyle name="Normal 76 2" xfId="1753"/>
    <cellStyle name="Normal 76 2 10" xfId="32159"/>
    <cellStyle name="Normal 76 2 11" xfId="16932"/>
    <cellStyle name="Normal 76 2 2" xfId="1861"/>
    <cellStyle name="Normal 76 2 2 10" xfId="17036"/>
    <cellStyle name="Normal 76 2 2 2" xfId="2078"/>
    <cellStyle name="Normal 76 2 2 2 2" xfId="2499"/>
    <cellStyle name="Normal 76 2 2 2 2 2" xfId="3338"/>
    <cellStyle name="Normal 76 2 2 2 2 2 2" xfId="5028"/>
    <cellStyle name="Normal 76 2 2 2 2 2 2 2" xfId="15101"/>
    <cellStyle name="Normal 76 2 2 2 2 2 2 2 2" xfId="45423"/>
    <cellStyle name="Normal 76 2 2 2 2 2 2 2 3" xfId="30199"/>
    <cellStyle name="Normal 76 2 2 2 2 2 2 3" xfId="10081"/>
    <cellStyle name="Normal 76 2 2 2 2 2 2 3 2" xfId="40406"/>
    <cellStyle name="Normal 76 2 2 2 2 2 2 3 3" xfId="25182"/>
    <cellStyle name="Normal 76 2 2 2 2 2 2 4" xfId="35393"/>
    <cellStyle name="Normal 76 2 2 2 2 2 2 5" xfId="20169"/>
    <cellStyle name="Normal 76 2 2 2 2 2 3" xfId="6720"/>
    <cellStyle name="Normal 76 2 2 2 2 2 3 2" xfId="16772"/>
    <cellStyle name="Normal 76 2 2 2 2 2 3 2 2" xfId="47094"/>
    <cellStyle name="Normal 76 2 2 2 2 2 3 2 3" xfId="31870"/>
    <cellStyle name="Normal 76 2 2 2 2 2 3 3" xfId="11752"/>
    <cellStyle name="Normal 76 2 2 2 2 2 3 3 2" xfId="42077"/>
    <cellStyle name="Normal 76 2 2 2 2 2 3 3 3" xfId="26853"/>
    <cellStyle name="Normal 76 2 2 2 2 2 3 4" xfId="37064"/>
    <cellStyle name="Normal 76 2 2 2 2 2 3 5" xfId="21840"/>
    <cellStyle name="Normal 76 2 2 2 2 2 4" xfId="13430"/>
    <cellStyle name="Normal 76 2 2 2 2 2 4 2" xfId="43752"/>
    <cellStyle name="Normal 76 2 2 2 2 2 4 3" xfId="28528"/>
    <cellStyle name="Normal 76 2 2 2 2 2 5" xfId="8409"/>
    <cellStyle name="Normal 76 2 2 2 2 2 5 2" xfId="38735"/>
    <cellStyle name="Normal 76 2 2 2 2 2 5 3" xfId="23511"/>
    <cellStyle name="Normal 76 2 2 2 2 2 6" xfId="33723"/>
    <cellStyle name="Normal 76 2 2 2 2 2 7" xfId="18498"/>
    <cellStyle name="Normal 76 2 2 2 2 3" xfId="4191"/>
    <cellStyle name="Normal 76 2 2 2 2 3 2" xfId="14265"/>
    <cellStyle name="Normal 76 2 2 2 2 3 2 2" xfId="44587"/>
    <cellStyle name="Normal 76 2 2 2 2 3 2 3" xfId="29363"/>
    <cellStyle name="Normal 76 2 2 2 2 3 3" xfId="9245"/>
    <cellStyle name="Normal 76 2 2 2 2 3 3 2" xfId="39570"/>
    <cellStyle name="Normal 76 2 2 2 2 3 3 3" xfId="24346"/>
    <cellStyle name="Normal 76 2 2 2 2 3 4" xfId="34557"/>
    <cellStyle name="Normal 76 2 2 2 2 3 5" xfId="19333"/>
    <cellStyle name="Normal 76 2 2 2 2 4" xfId="5884"/>
    <cellStyle name="Normal 76 2 2 2 2 4 2" xfId="15936"/>
    <cellStyle name="Normal 76 2 2 2 2 4 2 2" xfId="46258"/>
    <cellStyle name="Normal 76 2 2 2 2 4 2 3" xfId="31034"/>
    <cellStyle name="Normal 76 2 2 2 2 4 3" xfId="10916"/>
    <cellStyle name="Normal 76 2 2 2 2 4 3 2" xfId="41241"/>
    <cellStyle name="Normal 76 2 2 2 2 4 3 3" xfId="26017"/>
    <cellStyle name="Normal 76 2 2 2 2 4 4" xfId="36228"/>
    <cellStyle name="Normal 76 2 2 2 2 4 5" xfId="21004"/>
    <cellStyle name="Normal 76 2 2 2 2 5" xfId="12594"/>
    <cellStyle name="Normal 76 2 2 2 2 5 2" xfId="42916"/>
    <cellStyle name="Normal 76 2 2 2 2 5 3" xfId="27692"/>
    <cellStyle name="Normal 76 2 2 2 2 6" xfId="7573"/>
    <cellStyle name="Normal 76 2 2 2 2 6 2" xfId="37899"/>
    <cellStyle name="Normal 76 2 2 2 2 6 3" xfId="22675"/>
    <cellStyle name="Normal 76 2 2 2 2 7" xfId="32887"/>
    <cellStyle name="Normal 76 2 2 2 2 8" xfId="17662"/>
    <cellStyle name="Normal 76 2 2 2 3" xfId="2920"/>
    <cellStyle name="Normal 76 2 2 2 3 2" xfId="4610"/>
    <cellStyle name="Normal 76 2 2 2 3 2 2" xfId="14683"/>
    <cellStyle name="Normal 76 2 2 2 3 2 2 2" xfId="45005"/>
    <cellStyle name="Normal 76 2 2 2 3 2 2 3" xfId="29781"/>
    <cellStyle name="Normal 76 2 2 2 3 2 3" xfId="9663"/>
    <cellStyle name="Normal 76 2 2 2 3 2 3 2" xfId="39988"/>
    <cellStyle name="Normal 76 2 2 2 3 2 3 3" xfId="24764"/>
    <cellStyle name="Normal 76 2 2 2 3 2 4" xfId="34975"/>
    <cellStyle name="Normal 76 2 2 2 3 2 5" xfId="19751"/>
    <cellStyle name="Normal 76 2 2 2 3 3" xfId="6302"/>
    <cellStyle name="Normal 76 2 2 2 3 3 2" xfId="16354"/>
    <cellStyle name="Normal 76 2 2 2 3 3 2 2" xfId="46676"/>
    <cellStyle name="Normal 76 2 2 2 3 3 2 3" xfId="31452"/>
    <cellStyle name="Normal 76 2 2 2 3 3 3" xfId="11334"/>
    <cellStyle name="Normal 76 2 2 2 3 3 3 2" xfId="41659"/>
    <cellStyle name="Normal 76 2 2 2 3 3 3 3" xfId="26435"/>
    <cellStyle name="Normal 76 2 2 2 3 3 4" xfId="36646"/>
    <cellStyle name="Normal 76 2 2 2 3 3 5" xfId="21422"/>
    <cellStyle name="Normal 76 2 2 2 3 4" xfId="13012"/>
    <cellStyle name="Normal 76 2 2 2 3 4 2" xfId="43334"/>
    <cellStyle name="Normal 76 2 2 2 3 4 3" xfId="28110"/>
    <cellStyle name="Normal 76 2 2 2 3 5" xfId="7991"/>
    <cellStyle name="Normal 76 2 2 2 3 5 2" xfId="38317"/>
    <cellStyle name="Normal 76 2 2 2 3 5 3" xfId="23093"/>
    <cellStyle name="Normal 76 2 2 2 3 6" xfId="33305"/>
    <cellStyle name="Normal 76 2 2 2 3 7" xfId="18080"/>
    <cellStyle name="Normal 76 2 2 2 4" xfId="3773"/>
    <cellStyle name="Normal 76 2 2 2 4 2" xfId="13847"/>
    <cellStyle name="Normal 76 2 2 2 4 2 2" xfId="44169"/>
    <cellStyle name="Normal 76 2 2 2 4 2 3" xfId="28945"/>
    <cellStyle name="Normal 76 2 2 2 4 3" xfId="8827"/>
    <cellStyle name="Normal 76 2 2 2 4 3 2" xfId="39152"/>
    <cellStyle name="Normal 76 2 2 2 4 3 3" xfId="23928"/>
    <cellStyle name="Normal 76 2 2 2 4 4" xfId="34139"/>
    <cellStyle name="Normal 76 2 2 2 4 5" xfId="18915"/>
    <cellStyle name="Normal 76 2 2 2 5" xfId="5466"/>
    <cellStyle name="Normal 76 2 2 2 5 2" xfId="15518"/>
    <cellStyle name="Normal 76 2 2 2 5 2 2" xfId="45840"/>
    <cellStyle name="Normal 76 2 2 2 5 2 3" xfId="30616"/>
    <cellStyle name="Normal 76 2 2 2 5 3" xfId="10498"/>
    <cellStyle name="Normal 76 2 2 2 5 3 2" xfId="40823"/>
    <cellStyle name="Normal 76 2 2 2 5 3 3" xfId="25599"/>
    <cellStyle name="Normal 76 2 2 2 5 4" xfId="35810"/>
    <cellStyle name="Normal 76 2 2 2 5 5" xfId="20586"/>
    <cellStyle name="Normal 76 2 2 2 6" xfId="12176"/>
    <cellStyle name="Normal 76 2 2 2 6 2" xfId="42498"/>
    <cellStyle name="Normal 76 2 2 2 6 3" xfId="27274"/>
    <cellStyle name="Normal 76 2 2 2 7" xfId="7155"/>
    <cellStyle name="Normal 76 2 2 2 7 2" xfId="37481"/>
    <cellStyle name="Normal 76 2 2 2 7 3" xfId="22257"/>
    <cellStyle name="Normal 76 2 2 2 8" xfId="32469"/>
    <cellStyle name="Normal 76 2 2 2 9" xfId="17244"/>
    <cellStyle name="Normal 76 2 2 3" xfId="2291"/>
    <cellStyle name="Normal 76 2 2 3 2" xfId="3130"/>
    <cellStyle name="Normal 76 2 2 3 2 2" xfId="4820"/>
    <cellStyle name="Normal 76 2 2 3 2 2 2" xfId="14893"/>
    <cellStyle name="Normal 76 2 2 3 2 2 2 2" xfId="45215"/>
    <cellStyle name="Normal 76 2 2 3 2 2 2 3" xfId="29991"/>
    <cellStyle name="Normal 76 2 2 3 2 2 3" xfId="9873"/>
    <cellStyle name="Normal 76 2 2 3 2 2 3 2" xfId="40198"/>
    <cellStyle name="Normal 76 2 2 3 2 2 3 3" xfId="24974"/>
    <cellStyle name="Normal 76 2 2 3 2 2 4" xfId="35185"/>
    <cellStyle name="Normal 76 2 2 3 2 2 5" xfId="19961"/>
    <cellStyle name="Normal 76 2 2 3 2 3" xfId="6512"/>
    <cellStyle name="Normal 76 2 2 3 2 3 2" xfId="16564"/>
    <cellStyle name="Normal 76 2 2 3 2 3 2 2" xfId="46886"/>
    <cellStyle name="Normal 76 2 2 3 2 3 2 3" xfId="31662"/>
    <cellStyle name="Normal 76 2 2 3 2 3 3" xfId="11544"/>
    <cellStyle name="Normal 76 2 2 3 2 3 3 2" xfId="41869"/>
    <cellStyle name="Normal 76 2 2 3 2 3 3 3" xfId="26645"/>
    <cellStyle name="Normal 76 2 2 3 2 3 4" xfId="36856"/>
    <cellStyle name="Normal 76 2 2 3 2 3 5" xfId="21632"/>
    <cellStyle name="Normal 76 2 2 3 2 4" xfId="13222"/>
    <cellStyle name="Normal 76 2 2 3 2 4 2" xfId="43544"/>
    <cellStyle name="Normal 76 2 2 3 2 4 3" xfId="28320"/>
    <cellStyle name="Normal 76 2 2 3 2 5" xfId="8201"/>
    <cellStyle name="Normal 76 2 2 3 2 5 2" xfId="38527"/>
    <cellStyle name="Normal 76 2 2 3 2 5 3" xfId="23303"/>
    <cellStyle name="Normal 76 2 2 3 2 6" xfId="33515"/>
    <cellStyle name="Normal 76 2 2 3 2 7" xfId="18290"/>
    <cellStyle name="Normal 76 2 2 3 3" xfId="3983"/>
    <cellStyle name="Normal 76 2 2 3 3 2" xfId="14057"/>
    <cellStyle name="Normal 76 2 2 3 3 2 2" xfId="44379"/>
    <cellStyle name="Normal 76 2 2 3 3 2 3" xfId="29155"/>
    <cellStyle name="Normal 76 2 2 3 3 3" xfId="9037"/>
    <cellStyle name="Normal 76 2 2 3 3 3 2" xfId="39362"/>
    <cellStyle name="Normal 76 2 2 3 3 3 3" xfId="24138"/>
    <cellStyle name="Normal 76 2 2 3 3 4" xfId="34349"/>
    <cellStyle name="Normal 76 2 2 3 3 5" xfId="19125"/>
    <cellStyle name="Normal 76 2 2 3 4" xfId="5676"/>
    <cellStyle name="Normal 76 2 2 3 4 2" xfId="15728"/>
    <cellStyle name="Normal 76 2 2 3 4 2 2" xfId="46050"/>
    <cellStyle name="Normal 76 2 2 3 4 2 3" xfId="30826"/>
    <cellStyle name="Normal 76 2 2 3 4 3" xfId="10708"/>
    <cellStyle name="Normal 76 2 2 3 4 3 2" xfId="41033"/>
    <cellStyle name="Normal 76 2 2 3 4 3 3" xfId="25809"/>
    <cellStyle name="Normal 76 2 2 3 4 4" xfId="36020"/>
    <cellStyle name="Normal 76 2 2 3 4 5" xfId="20796"/>
    <cellStyle name="Normal 76 2 2 3 5" xfId="12386"/>
    <cellStyle name="Normal 76 2 2 3 5 2" xfId="42708"/>
    <cellStyle name="Normal 76 2 2 3 5 3" xfId="27484"/>
    <cellStyle name="Normal 76 2 2 3 6" xfId="7365"/>
    <cellStyle name="Normal 76 2 2 3 6 2" xfId="37691"/>
    <cellStyle name="Normal 76 2 2 3 6 3" xfId="22467"/>
    <cellStyle name="Normal 76 2 2 3 7" xfId="32679"/>
    <cellStyle name="Normal 76 2 2 3 8" xfId="17454"/>
    <cellStyle name="Normal 76 2 2 4" xfId="2712"/>
    <cellStyle name="Normal 76 2 2 4 2" xfId="4402"/>
    <cellStyle name="Normal 76 2 2 4 2 2" xfId="14475"/>
    <cellStyle name="Normal 76 2 2 4 2 2 2" xfId="44797"/>
    <cellStyle name="Normal 76 2 2 4 2 2 3" xfId="29573"/>
    <cellStyle name="Normal 76 2 2 4 2 3" xfId="9455"/>
    <cellStyle name="Normal 76 2 2 4 2 3 2" xfId="39780"/>
    <cellStyle name="Normal 76 2 2 4 2 3 3" xfId="24556"/>
    <cellStyle name="Normal 76 2 2 4 2 4" xfId="34767"/>
    <cellStyle name="Normal 76 2 2 4 2 5" xfId="19543"/>
    <cellStyle name="Normal 76 2 2 4 3" xfId="6094"/>
    <cellStyle name="Normal 76 2 2 4 3 2" xfId="16146"/>
    <cellStyle name="Normal 76 2 2 4 3 2 2" xfId="46468"/>
    <cellStyle name="Normal 76 2 2 4 3 2 3" xfId="31244"/>
    <cellStyle name="Normal 76 2 2 4 3 3" xfId="11126"/>
    <cellStyle name="Normal 76 2 2 4 3 3 2" xfId="41451"/>
    <cellStyle name="Normal 76 2 2 4 3 3 3" xfId="26227"/>
    <cellStyle name="Normal 76 2 2 4 3 4" xfId="36438"/>
    <cellStyle name="Normal 76 2 2 4 3 5" xfId="21214"/>
    <cellStyle name="Normal 76 2 2 4 4" xfId="12804"/>
    <cellStyle name="Normal 76 2 2 4 4 2" xfId="43126"/>
    <cellStyle name="Normal 76 2 2 4 4 3" xfId="27902"/>
    <cellStyle name="Normal 76 2 2 4 5" xfId="7783"/>
    <cellStyle name="Normal 76 2 2 4 5 2" xfId="38109"/>
    <cellStyle name="Normal 76 2 2 4 5 3" xfId="22885"/>
    <cellStyle name="Normal 76 2 2 4 6" xfId="33097"/>
    <cellStyle name="Normal 76 2 2 4 7" xfId="17872"/>
    <cellStyle name="Normal 76 2 2 5" xfId="3565"/>
    <cellStyle name="Normal 76 2 2 5 2" xfId="13639"/>
    <cellStyle name="Normal 76 2 2 5 2 2" xfId="43961"/>
    <cellStyle name="Normal 76 2 2 5 2 3" xfId="28737"/>
    <cellStyle name="Normal 76 2 2 5 3" xfId="8619"/>
    <cellStyle name="Normal 76 2 2 5 3 2" xfId="38944"/>
    <cellStyle name="Normal 76 2 2 5 3 3" xfId="23720"/>
    <cellStyle name="Normal 76 2 2 5 4" xfId="33931"/>
    <cellStyle name="Normal 76 2 2 5 5" xfId="18707"/>
    <cellStyle name="Normal 76 2 2 6" xfId="5258"/>
    <cellStyle name="Normal 76 2 2 6 2" xfId="15310"/>
    <cellStyle name="Normal 76 2 2 6 2 2" xfId="45632"/>
    <cellStyle name="Normal 76 2 2 6 2 3" xfId="30408"/>
    <cellStyle name="Normal 76 2 2 6 3" xfId="10290"/>
    <cellStyle name="Normal 76 2 2 6 3 2" xfId="40615"/>
    <cellStyle name="Normal 76 2 2 6 3 3" xfId="25391"/>
    <cellStyle name="Normal 76 2 2 6 4" xfId="35602"/>
    <cellStyle name="Normal 76 2 2 6 5" xfId="20378"/>
    <cellStyle name="Normal 76 2 2 7" xfId="11968"/>
    <cellStyle name="Normal 76 2 2 7 2" xfId="42290"/>
    <cellStyle name="Normal 76 2 2 7 3" xfId="27066"/>
    <cellStyle name="Normal 76 2 2 8" xfId="6947"/>
    <cellStyle name="Normal 76 2 2 8 2" xfId="37273"/>
    <cellStyle name="Normal 76 2 2 8 3" xfId="22049"/>
    <cellStyle name="Normal 76 2 2 9" xfId="32261"/>
    <cellStyle name="Normal 76 2 3" xfId="1974"/>
    <cellStyle name="Normal 76 2 3 2" xfId="2395"/>
    <cellStyle name="Normal 76 2 3 2 2" xfId="3234"/>
    <cellStyle name="Normal 76 2 3 2 2 2" xfId="4924"/>
    <cellStyle name="Normal 76 2 3 2 2 2 2" xfId="14997"/>
    <cellStyle name="Normal 76 2 3 2 2 2 2 2" xfId="45319"/>
    <cellStyle name="Normal 76 2 3 2 2 2 2 3" xfId="30095"/>
    <cellStyle name="Normal 76 2 3 2 2 2 3" xfId="9977"/>
    <cellStyle name="Normal 76 2 3 2 2 2 3 2" xfId="40302"/>
    <cellStyle name="Normal 76 2 3 2 2 2 3 3" xfId="25078"/>
    <cellStyle name="Normal 76 2 3 2 2 2 4" xfId="35289"/>
    <cellStyle name="Normal 76 2 3 2 2 2 5" xfId="20065"/>
    <cellStyle name="Normal 76 2 3 2 2 3" xfId="6616"/>
    <cellStyle name="Normal 76 2 3 2 2 3 2" xfId="16668"/>
    <cellStyle name="Normal 76 2 3 2 2 3 2 2" xfId="46990"/>
    <cellStyle name="Normal 76 2 3 2 2 3 2 3" xfId="31766"/>
    <cellStyle name="Normal 76 2 3 2 2 3 3" xfId="11648"/>
    <cellStyle name="Normal 76 2 3 2 2 3 3 2" xfId="41973"/>
    <cellStyle name="Normal 76 2 3 2 2 3 3 3" xfId="26749"/>
    <cellStyle name="Normal 76 2 3 2 2 3 4" xfId="36960"/>
    <cellStyle name="Normal 76 2 3 2 2 3 5" xfId="21736"/>
    <cellStyle name="Normal 76 2 3 2 2 4" xfId="13326"/>
    <cellStyle name="Normal 76 2 3 2 2 4 2" xfId="43648"/>
    <cellStyle name="Normal 76 2 3 2 2 4 3" xfId="28424"/>
    <cellStyle name="Normal 76 2 3 2 2 5" xfId="8305"/>
    <cellStyle name="Normal 76 2 3 2 2 5 2" xfId="38631"/>
    <cellStyle name="Normal 76 2 3 2 2 5 3" xfId="23407"/>
    <cellStyle name="Normal 76 2 3 2 2 6" xfId="33619"/>
    <cellStyle name="Normal 76 2 3 2 2 7" xfId="18394"/>
    <cellStyle name="Normal 76 2 3 2 3" xfId="4087"/>
    <cellStyle name="Normal 76 2 3 2 3 2" xfId="14161"/>
    <cellStyle name="Normal 76 2 3 2 3 2 2" xfId="44483"/>
    <cellStyle name="Normal 76 2 3 2 3 2 3" xfId="29259"/>
    <cellStyle name="Normal 76 2 3 2 3 3" xfId="9141"/>
    <cellStyle name="Normal 76 2 3 2 3 3 2" xfId="39466"/>
    <cellStyle name="Normal 76 2 3 2 3 3 3" xfId="24242"/>
    <cellStyle name="Normal 76 2 3 2 3 4" xfId="34453"/>
    <cellStyle name="Normal 76 2 3 2 3 5" xfId="19229"/>
    <cellStyle name="Normal 76 2 3 2 4" xfId="5780"/>
    <cellStyle name="Normal 76 2 3 2 4 2" xfId="15832"/>
    <cellStyle name="Normal 76 2 3 2 4 2 2" xfId="46154"/>
    <cellStyle name="Normal 76 2 3 2 4 2 3" xfId="30930"/>
    <cellStyle name="Normal 76 2 3 2 4 3" xfId="10812"/>
    <cellStyle name="Normal 76 2 3 2 4 3 2" xfId="41137"/>
    <cellStyle name="Normal 76 2 3 2 4 3 3" xfId="25913"/>
    <cellStyle name="Normal 76 2 3 2 4 4" xfId="36124"/>
    <cellStyle name="Normal 76 2 3 2 4 5" xfId="20900"/>
    <cellStyle name="Normal 76 2 3 2 5" xfId="12490"/>
    <cellStyle name="Normal 76 2 3 2 5 2" xfId="42812"/>
    <cellStyle name="Normal 76 2 3 2 5 3" xfId="27588"/>
    <cellStyle name="Normal 76 2 3 2 6" xfId="7469"/>
    <cellStyle name="Normal 76 2 3 2 6 2" xfId="37795"/>
    <cellStyle name="Normal 76 2 3 2 6 3" xfId="22571"/>
    <cellStyle name="Normal 76 2 3 2 7" xfId="32783"/>
    <cellStyle name="Normal 76 2 3 2 8" xfId="17558"/>
    <cellStyle name="Normal 76 2 3 3" xfId="2816"/>
    <cellStyle name="Normal 76 2 3 3 2" xfId="4506"/>
    <cellStyle name="Normal 76 2 3 3 2 2" xfId="14579"/>
    <cellStyle name="Normal 76 2 3 3 2 2 2" xfId="44901"/>
    <cellStyle name="Normal 76 2 3 3 2 2 3" xfId="29677"/>
    <cellStyle name="Normal 76 2 3 3 2 3" xfId="9559"/>
    <cellStyle name="Normal 76 2 3 3 2 3 2" xfId="39884"/>
    <cellStyle name="Normal 76 2 3 3 2 3 3" xfId="24660"/>
    <cellStyle name="Normal 76 2 3 3 2 4" xfId="34871"/>
    <cellStyle name="Normal 76 2 3 3 2 5" xfId="19647"/>
    <cellStyle name="Normal 76 2 3 3 3" xfId="6198"/>
    <cellStyle name="Normal 76 2 3 3 3 2" xfId="16250"/>
    <cellStyle name="Normal 76 2 3 3 3 2 2" xfId="46572"/>
    <cellStyle name="Normal 76 2 3 3 3 2 3" xfId="31348"/>
    <cellStyle name="Normal 76 2 3 3 3 3" xfId="11230"/>
    <cellStyle name="Normal 76 2 3 3 3 3 2" xfId="41555"/>
    <cellStyle name="Normal 76 2 3 3 3 3 3" xfId="26331"/>
    <cellStyle name="Normal 76 2 3 3 3 4" xfId="36542"/>
    <cellStyle name="Normal 76 2 3 3 3 5" xfId="21318"/>
    <cellStyle name="Normal 76 2 3 3 4" xfId="12908"/>
    <cellStyle name="Normal 76 2 3 3 4 2" xfId="43230"/>
    <cellStyle name="Normal 76 2 3 3 4 3" xfId="28006"/>
    <cellStyle name="Normal 76 2 3 3 5" xfId="7887"/>
    <cellStyle name="Normal 76 2 3 3 5 2" xfId="38213"/>
    <cellStyle name="Normal 76 2 3 3 5 3" xfId="22989"/>
    <cellStyle name="Normal 76 2 3 3 6" xfId="33201"/>
    <cellStyle name="Normal 76 2 3 3 7" xfId="17976"/>
    <cellStyle name="Normal 76 2 3 4" xfId="3669"/>
    <cellStyle name="Normal 76 2 3 4 2" xfId="13743"/>
    <cellStyle name="Normal 76 2 3 4 2 2" xfId="44065"/>
    <cellStyle name="Normal 76 2 3 4 2 3" xfId="28841"/>
    <cellStyle name="Normal 76 2 3 4 3" xfId="8723"/>
    <cellStyle name="Normal 76 2 3 4 3 2" xfId="39048"/>
    <cellStyle name="Normal 76 2 3 4 3 3" xfId="23824"/>
    <cellStyle name="Normal 76 2 3 4 4" xfId="34035"/>
    <cellStyle name="Normal 76 2 3 4 5" xfId="18811"/>
    <cellStyle name="Normal 76 2 3 5" xfId="5362"/>
    <cellStyle name="Normal 76 2 3 5 2" xfId="15414"/>
    <cellStyle name="Normal 76 2 3 5 2 2" xfId="45736"/>
    <cellStyle name="Normal 76 2 3 5 2 3" xfId="30512"/>
    <cellStyle name="Normal 76 2 3 5 3" xfId="10394"/>
    <cellStyle name="Normal 76 2 3 5 3 2" xfId="40719"/>
    <cellStyle name="Normal 76 2 3 5 3 3" xfId="25495"/>
    <cellStyle name="Normal 76 2 3 5 4" xfId="35706"/>
    <cellStyle name="Normal 76 2 3 5 5" xfId="20482"/>
    <cellStyle name="Normal 76 2 3 6" xfId="12072"/>
    <cellStyle name="Normal 76 2 3 6 2" xfId="42394"/>
    <cellStyle name="Normal 76 2 3 6 3" xfId="27170"/>
    <cellStyle name="Normal 76 2 3 7" xfId="7051"/>
    <cellStyle name="Normal 76 2 3 7 2" xfId="37377"/>
    <cellStyle name="Normal 76 2 3 7 3" xfId="22153"/>
    <cellStyle name="Normal 76 2 3 8" xfId="32365"/>
    <cellStyle name="Normal 76 2 3 9" xfId="17140"/>
    <cellStyle name="Normal 76 2 4" xfId="2187"/>
    <cellStyle name="Normal 76 2 4 2" xfId="3026"/>
    <cellStyle name="Normal 76 2 4 2 2" xfId="4716"/>
    <cellStyle name="Normal 76 2 4 2 2 2" xfId="14789"/>
    <cellStyle name="Normal 76 2 4 2 2 2 2" xfId="45111"/>
    <cellStyle name="Normal 76 2 4 2 2 2 3" xfId="29887"/>
    <cellStyle name="Normal 76 2 4 2 2 3" xfId="9769"/>
    <cellStyle name="Normal 76 2 4 2 2 3 2" xfId="40094"/>
    <cellStyle name="Normal 76 2 4 2 2 3 3" xfId="24870"/>
    <cellStyle name="Normal 76 2 4 2 2 4" xfId="35081"/>
    <cellStyle name="Normal 76 2 4 2 2 5" xfId="19857"/>
    <cellStyle name="Normal 76 2 4 2 3" xfId="6408"/>
    <cellStyle name="Normal 76 2 4 2 3 2" xfId="16460"/>
    <cellStyle name="Normal 76 2 4 2 3 2 2" xfId="46782"/>
    <cellStyle name="Normal 76 2 4 2 3 2 3" xfId="31558"/>
    <cellStyle name="Normal 76 2 4 2 3 3" xfId="11440"/>
    <cellStyle name="Normal 76 2 4 2 3 3 2" xfId="41765"/>
    <cellStyle name="Normal 76 2 4 2 3 3 3" xfId="26541"/>
    <cellStyle name="Normal 76 2 4 2 3 4" xfId="36752"/>
    <cellStyle name="Normal 76 2 4 2 3 5" xfId="21528"/>
    <cellStyle name="Normal 76 2 4 2 4" xfId="13118"/>
    <cellStyle name="Normal 76 2 4 2 4 2" xfId="43440"/>
    <cellStyle name="Normal 76 2 4 2 4 3" xfId="28216"/>
    <cellStyle name="Normal 76 2 4 2 5" xfId="8097"/>
    <cellStyle name="Normal 76 2 4 2 5 2" xfId="38423"/>
    <cellStyle name="Normal 76 2 4 2 5 3" xfId="23199"/>
    <cellStyle name="Normal 76 2 4 2 6" xfId="33411"/>
    <cellStyle name="Normal 76 2 4 2 7" xfId="18186"/>
    <cellStyle name="Normal 76 2 4 3" xfId="3879"/>
    <cellStyle name="Normal 76 2 4 3 2" xfId="13953"/>
    <cellStyle name="Normal 76 2 4 3 2 2" xfId="44275"/>
    <cellStyle name="Normal 76 2 4 3 2 3" xfId="29051"/>
    <cellStyle name="Normal 76 2 4 3 3" xfId="8933"/>
    <cellStyle name="Normal 76 2 4 3 3 2" xfId="39258"/>
    <cellStyle name="Normal 76 2 4 3 3 3" xfId="24034"/>
    <cellStyle name="Normal 76 2 4 3 4" xfId="34245"/>
    <cellStyle name="Normal 76 2 4 3 5" xfId="19021"/>
    <cellStyle name="Normal 76 2 4 4" xfId="5572"/>
    <cellStyle name="Normal 76 2 4 4 2" xfId="15624"/>
    <cellStyle name="Normal 76 2 4 4 2 2" xfId="45946"/>
    <cellStyle name="Normal 76 2 4 4 2 3" xfId="30722"/>
    <cellStyle name="Normal 76 2 4 4 3" xfId="10604"/>
    <cellStyle name="Normal 76 2 4 4 3 2" xfId="40929"/>
    <cellStyle name="Normal 76 2 4 4 3 3" xfId="25705"/>
    <cellStyle name="Normal 76 2 4 4 4" xfId="35916"/>
    <cellStyle name="Normal 76 2 4 4 5" xfId="20692"/>
    <cellStyle name="Normal 76 2 4 5" xfId="12282"/>
    <cellStyle name="Normal 76 2 4 5 2" xfId="42604"/>
    <cellStyle name="Normal 76 2 4 5 3" xfId="27380"/>
    <cellStyle name="Normal 76 2 4 6" xfId="7261"/>
    <cellStyle name="Normal 76 2 4 6 2" xfId="37587"/>
    <cellStyle name="Normal 76 2 4 6 3" xfId="22363"/>
    <cellStyle name="Normal 76 2 4 7" xfId="32575"/>
    <cellStyle name="Normal 76 2 4 8" xfId="17350"/>
    <cellStyle name="Normal 76 2 5" xfId="2608"/>
    <cellStyle name="Normal 76 2 5 2" xfId="4298"/>
    <cellStyle name="Normal 76 2 5 2 2" xfId="14371"/>
    <cellStyle name="Normal 76 2 5 2 2 2" xfId="44693"/>
    <cellStyle name="Normal 76 2 5 2 2 3" xfId="29469"/>
    <cellStyle name="Normal 76 2 5 2 3" xfId="9351"/>
    <cellStyle name="Normal 76 2 5 2 3 2" xfId="39676"/>
    <cellStyle name="Normal 76 2 5 2 3 3" xfId="24452"/>
    <cellStyle name="Normal 76 2 5 2 4" xfId="34663"/>
    <cellStyle name="Normal 76 2 5 2 5" xfId="19439"/>
    <cellStyle name="Normal 76 2 5 3" xfId="5990"/>
    <cellStyle name="Normal 76 2 5 3 2" xfId="16042"/>
    <cellStyle name="Normal 76 2 5 3 2 2" xfId="46364"/>
    <cellStyle name="Normal 76 2 5 3 2 3" xfId="31140"/>
    <cellStyle name="Normal 76 2 5 3 3" xfId="11022"/>
    <cellStyle name="Normal 76 2 5 3 3 2" xfId="41347"/>
    <cellStyle name="Normal 76 2 5 3 3 3" xfId="26123"/>
    <cellStyle name="Normal 76 2 5 3 4" xfId="36334"/>
    <cellStyle name="Normal 76 2 5 3 5" xfId="21110"/>
    <cellStyle name="Normal 76 2 5 4" xfId="12700"/>
    <cellStyle name="Normal 76 2 5 4 2" xfId="43022"/>
    <cellStyle name="Normal 76 2 5 4 3" xfId="27798"/>
    <cellStyle name="Normal 76 2 5 5" xfId="7679"/>
    <cellStyle name="Normal 76 2 5 5 2" xfId="38005"/>
    <cellStyle name="Normal 76 2 5 5 3" xfId="22781"/>
    <cellStyle name="Normal 76 2 5 6" xfId="32993"/>
    <cellStyle name="Normal 76 2 5 7" xfId="17768"/>
    <cellStyle name="Normal 76 2 6" xfId="3461"/>
    <cellStyle name="Normal 76 2 6 2" xfId="13535"/>
    <cellStyle name="Normal 76 2 6 2 2" xfId="43857"/>
    <cellStyle name="Normal 76 2 6 2 3" xfId="28633"/>
    <cellStyle name="Normal 76 2 6 3" xfId="8515"/>
    <cellStyle name="Normal 76 2 6 3 2" xfId="38840"/>
    <cellStyle name="Normal 76 2 6 3 3" xfId="23616"/>
    <cellStyle name="Normal 76 2 6 4" xfId="33827"/>
    <cellStyle name="Normal 76 2 6 5" xfId="18603"/>
    <cellStyle name="Normal 76 2 7" xfId="5154"/>
    <cellStyle name="Normal 76 2 7 2" xfId="15206"/>
    <cellStyle name="Normal 76 2 7 2 2" xfId="45528"/>
    <cellStyle name="Normal 76 2 7 2 3" xfId="30304"/>
    <cellStyle name="Normal 76 2 7 3" xfId="10186"/>
    <cellStyle name="Normal 76 2 7 3 2" xfId="40511"/>
    <cellStyle name="Normal 76 2 7 3 3" xfId="25287"/>
    <cellStyle name="Normal 76 2 7 4" xfId="35498"/>
    <cellStyle name="Normal 76 2 7 5" xfId="20274"/>
    <cellStyle name="Normal 76 2 8" xfId="11864"/>
    <cellStyle name="Normal 76 2 8 2" xfId="42186"/>
    <cellStyle name="Normal 76 2 8 3" xfId="26962"/>
    <cellStyle name="Normal 76 2 9" xfId="6843"/>
    <cellStyle name="Normal 76 2 9 2" xfId="37169"/>
    <cellStyle name="Normal 76 2 9 3" xfId="21945"/>
    <cellStyle name="Normal 76 3" xfId="1807"/>
    <cellStyle name="Normal 76 3 10" xfId="16984"/>
    <cellStyle name="Normal 76 3 2" xfId="2026"/>
    <cellStyle name="Normal 76 3 2 2" xfId="2447"/>
    <cellStyle name="Normal 76 3 2 2 2" xfId="3286"/>
    <cellStyle name="Normal 76 3 2 2 2 2" xfId="4976"/>
    <cellStyle name="Normal 76 3 2 2 2 2 2" xfId="15049"/>
    <cellStyle name="Normal 76 3 2 2 2 2 2 2" xfId="45371"/>
    <cellStyle name="Normal 76 3 2 2 2 2 2 3" xfId="30147"/>
    <cellStyle name="Normal 76 3 2 2 2 2 3" xfId="10029"/>
    <cellStyle name="Normal 76 3 2 2 2 2 3 2" xfId="40354"/>
    <cellStyle name="Normal 76 3 2 2 2 2 3 3" xfId="25130"/>
    <cellStyle name="Normal 76 3 2 2 2 2 4" xfId="35341"/>
    <cellStyle name="Normal 76 3 2 2 2 2 5" xfId="20117"/>
    <cellStyle name="Normal 76 3 2 2 2 3" xfId="6668"/>
    <cellStyle name="Normal 76 3 2 2 2 3 2" xfId="16720"/>
    <cellStyle name="Normal 76 3 2 2 2 3 2 2" xfId="47042"/>
    <cellStyle name="Normal 76 3 2 2 2 3 2 3" xfId="31818"/>
    <cellStyle name="Normal 76 3 2 2 2 3 3" xfId="11700"/>
    <cellStyle name="Normal 76 3 2 2 2 3 3 2" xfId="42025"/>
    <cellStyle name="Normal 76 3 2 2 2 3 3 3" xfId="26801"/>
    <cellStyle name="Normal 76 3 2 2 2 3 4" xfId="37012"/>
    <cellStyle name="Normal 76 3 2 2 2 3 5" xfId="21788"/>
    <cellStyle name="Normal 76 3 2 2 2 4" xfId="13378"/>
    <cellStyle name="Normal 76 3 2 2 2 4 2" xfId="43700"/>
    <cellStyle name="Normal 76 3 2 2 2 4 3" xfId="28476"/>
    <cellStyle name="Normal 76 3 2 2 2 5" xfId="8357"/>
    <cellStyle name="Normal 76 3 2 2 2 5 2" xfId="38683"/>
    <cellStyle name="Normal 76 3 2 2 2 5 3" xfId="23459"/>
    <cellStyle name="Normal 76 3 2 2 2 6" xfId="33671"/>
    <cellStyle name="Normal 76 3 2 2 2 7" xfId="18446"/>
    <cellStyle name="Normal 76 3 2 2 3" xfId="4139"/>
    <cellStyle name="Normal 76 3 2 2 3 2" xfId="14213"/>
    <cellStyle name="Normal 76 3 2 2 3 2 2" xfId="44535"/>
    <cellStyle name="Normal 76 3 2 2 3 2 3" xfId="29311"/>
    <cellStyle name="Normal 76 3 2 2 3 3" xfId="9193"/>
    <cellStyle name="Normal 76 3 2 2 3 3 2" xfId="39518"/>
    <cellStyle name="Normal 76 3 2 2 3 3 3" xfId="24294"/>
    <cellStyle name="Normal 76 3 2 2 3 4" xfId="34505"/>
    <cellStyle name="Normal 76 3 2 2 3 5" xfId="19281"/>
    <cellStyle name="Normal 76 3 2 2 4" xfId="5832"/>
    <cellStyle name="Normal 76 3 2 2 4 2" xfId="15884"/>
    <cellStyle name="Normal 76 3 2 2 4 2 2" xfId="46206"/>
    <cellStyle name="Normal 76 3 2 2 4 2 3" xfId="30982"/>
    <cellStyle name="Normal 76 3 2 2 4 3" xfId="10864"/>
    <cellStyle name="Normal 76 3 2 2 4 3 2" xfId="41189"/>
    <cellStyle name="Normal 76 3 2 2 4 3 3" xfId="25965"/>
    <cellStyle name="Normal 76 3 2 2 4 4" xfId="36176"/>
    <cellStyle name="Normal 76 3 2 2 4 5" xfId="20952"/>
    <cellStyle name="Normal 76 3 2 2 5" xfId="12542"/>
    <cellStyle name="Normal 76 3 2 2 5 2" xfId="42864"/>
    <cellStyle name="Normal 76 3 2 2 5 3" xfId="27640"/>
    <cellStyle name="Normal 76 3 2 2 6" xfId="7521"/>
    <cellStyle name="Normal 76 3 2 2 6 2" xfId="37847"/>
    <cellStyle name="Normal 76 3 2 2 6 3" xfId="22623"/>
    <cellStyle name="Normal 76 3 2 2 7" xfId="32835"/>
    <cellStyle name="Normal 76 3 2 2 8" xfId="17610"/>
    <cellStyle name="Normal 76 3 2 3" xfId="2868"/>
    <cellStyle name="Normal 76 3 2 3 2" xfId="4558"/>
    <cellStyle name="Normal 76 3 2 3 2 2" xfId="14631"/>
    <cellStyle name="Normal 76 3 2 3 2 2 2" xfId="44953"/>
    <cellStyle name="Normal 76 3 2 3 2 2 3" xfId="29729"/>
    <cellStyle name="Normal 76 3 2 3 2 3" xfId="9611"/>
    <cellStyle name="Normal 76 3 2 3 2 3 2" xfId="39936"/>
    <cellStyle name="Normal 76 3 2 3 2 3 3" xfId="24712"/>
    <cellStyle name="Normal 76 3 2 3 2 4" xfId="34923"/>
    <cellStyle name="Normal 76 3 2 3 2 5" xfId="19699"/>
    <cellStyle name="Normal 76 3 2 3 3" xfId="6250"/>
    <cellStyle name="Normal 76 3 2 3 3 2" xfId="16302"/>
    <cellStyle name="Normal 76 3 2 3 3 2 2" xfId="46624"/>
    <cellStyle name="Normal 76 3 2 3 3 2 3" xfId="31400"/>
    <cellStyle name="Normal 76 3 2 3 3 3" xfId="11282"/>
    <cellStyle name="Normal 76 3 2 3 3 3 2" xfId="41607"/>
    <cellStyle name="Normal 76 3 2 3 3 3 3" xfId="26383"/>
    <cellStyle name="Normal 76 3 2 3 3 4" xfId="36594"/>
    <cellStyle name="Normal 76 3 2 3 3 5" xfId="21370"/>
    <cellStyle name="Normal 76 3 2 3 4" xfId="12960"/>
    <cellStyle name="Normal 76 3 2 3 4 2" xfId="43282"/>
    <cellStyle name="Normal 76 3 2 3 4 3" xfId="28058"/>
    <cellStyle name="Normal 76 3 2 3 5" xfId="7939"/>
    <cellStyle name="Normal 76 3 2 3 5 2" xfId="38265"/>
    <cellStyle name="Normal 76 3 2 3 5 3" xfId="23041"/>
    <cellStyle name="Normal 76 3 2 3 6" xfId="33253"/>
    <cellStyle name="Normal 76 3 2 3 7" xfId="18028"/>
    <cellStyle name="Normal 76 3 2 4" xfId="3721"/>
    <cellStyle name="Normal 76 3 2 4 2" xfId="13795"/>
    <cellStyle name="Normal 76 3 2 4 2 2" xfId="44117"/>
    <cellStyle name="Normal 76 3 2 4 2 3" xfId="28893"/>
    <cellStyle name="Normal 76 3 2 4 3" xfId="8775"/>
    <cellStyle name="Normal 76 3 2 4 3 2" xfId="39100"/>
    <cellStyle name="Normal 76 3 2 4 3 3" xfId="23876"/>
    <cellStyle name="Normal 76 3 2 4 4" xfId="34087"/>
    <cellStyle name="Normal 76 3 2 4 5" xfId="18863"/>
    <cellStyle name="Normal 76 3 2 5" xfId="5414"/>
    <cellStyle name="Normal 76 3 2 5 2" xfId="15466"/>
    <cellStyle name="Normal 76 3 2 5 2 2" xfId="45788"/>
    <cellStyle name="Normal 76 3 2 5 2 3" xfId="30564"/>
    <cellStyle name="Normal 76 3 2 5 3" xfId="10446"/>
    <cellStyle name="Normal 76 3 2 5 3 2" xfId="40771"/>
    <cellStyle name="Normal 76 3 2 5 3 3" xfId="25547"/>
    <cellStyle name="Normal 76 3 2 5 4" xfId="35758"/>
    <cellStyle name="Normal 76 3 2 5 5" xfId="20534"/>
    <cellStyle name="Normal 76 3 2 6" xfId="12124"/>
    <cellStyle name="Normal 76 3 2 6 2" xfId="42446"/>
    <cellStyle name="Normal 76 3 2 6 3" xfId="27222"/>
    <cellStyle name="Normal 76 3 2 7" xfId="7103"/>
    <cellStyle name="Normal 76 3 2 7 2" xfId="37429"/>
    <cellStyle name="Normal 76 3 2 7 3" xfId="22205"/>
    <cellStyle name="Normal 76 3 2 8" xfId="32417"/>
    <cellStyle name="Normal 76 3 2 9" xfId="17192"/>
    <cellStyle name="Normal 76 3 3" xfId="2239"/>
    <cellStyle name="Normal 76 3 3 2" xfId="3078"/>
    <cellStyle name="Normal 76 3 3 2 2" xfId="4768"/>
    <cellStyle name="Normal 76 3 3 2 2 2" xfId="14841"/>
    <cellStyle name="Normal 76 3 3 2 2 2 2" xfId="45163"/>
    <cellStyle name="Normal 76 3 3 2 2 2 3" xfId="29939"/>
    <cellStyle name="Normal 76 3 3 2 2 3" xfId="9821"/>
    <cellStyle name="Normal 76 3 3 2 2 3 2" xfId="40146"/>
    <cellStyle name="Normal 76 3 3 2 2 3 3" xfId="24922"/>
    <cellStyle name="Normal 76 3 3 2 2 4" xfId="35133"/>
    <cellStyle name="Normal 76 3 3 2 2 5" xfId="19909"/>
    <cellStyle name="Normal 76 3 3 2 3" xfId="6460"/>
    <cellStyle name="Normal 76 3 3 2 3 2" xfId="16512"/>
    <cellStyle name="Normal 76 3 3 2 3 2 2" xfId="46834"/>
    <cellStyle name="Normal 76 3 3 2 3 2 3" xfId="31610"/>
    <cellStyle name="Normal 76 3 3 2 3 3" xfId="11492"/>
    <cellStyle name="Normal 76 3 3 2 3 3 2" xfId="41817"/>
    <cellStyle name="Normal 76 3 3 2 3 3 3" xfId="26593"/>
    <cellStyle name="Normal 76 3 3 2 3 4" xfId="36804"/>
    <cellStyle name="Normal 76 3 3 2 3 5" xfId="21580"/>
    <cellStyle name="Normal 76 3 3 2 4" xfId="13170"/>
    <cellStyle name="Normal 76 3 3 2 4 2" xfId="43492"/>
    <cellStyle name="Normal 76 3 3 2 4 3" xfId="28268"/>
    <cellStyle name="Normal 76 3 3 2 5" xfId="8149"/>
    <cellStyle name="Normal 76 3 3 2 5 2" xfId="38475"/>
    <cellStyle name="Normal 76 3 3 2 5 3" xfId="23251"/>
    <cellStyle name="Normal 76 3 3 2 6" xfId="33463"/>
    <cellStyle name="Normal 76 3 3 2 7" xfId="18238"/>
    <cellStyle name="Normal 76 3 3 3" xfId="3931"/>
    <cellStyle name="Normal 76 3 3 3 2" xfId="14005"/>
    <cellStyle name="Normal 76 3 3 3 2 2" xfId="44327"/>
    <cellStyle name="Normal 76 3 3 3 2 3" xfId="29103"/>
    <cellStyle name="Normal 76 3 3 3 3" xfId="8985"/>
    <cellStyle name="Normal 76 3 3 3 3 2" xfId="39310"/>
    <cellStyle name="Normal 76 3 3 3 3 3" xfId="24086"/>
    <cellStyle name="Normal 76 3 3 3 4" xfId="34297"/>
    <cellStyle name="Normal 76 3 3 3 5" xfId="19073"/>
    <cellStyle name="Normal 76 3 3 4" xfId="5624"/>
    <cellStyle name="Normal 76 3 3 4 2" xfId="15676"/>
    <cellStyle name="Normal 76 3 3 4 2 2" xfId="45998"/>
    <cellStyle name="Normal 76 3 3 4 2 3" xfId="30774"/>
    <cellStyle name="Normal 76 3 3 4 3" xfId="10656"/>
    <cellStyle name="Normal 76 3 3 4 3 2" xfId="40981"/>
    <cellStyle name="Normal 76 3 3 4 3 3" xfId="25757"/>
    <cellStyle name="Normal 76 3 3 4 4" xfId="35968"/>
    <cellStyle name="Normal 76 3 3 4 5" xfId="20744"/>
    <cellStyle name="Normal 76 3 3 5" xfId="12334"/>
    <cellStyle name="Normal 76 3 3 5 2" xfId="42656"/>
    <cellStyle name="Normal 76 3 3 5 3" xfId="27432"/>
    <cellStyle name="Normal 76 3 3 6" xfId="7313"/>
    <cellStyle name="Normal 76 3 3 6 2" xfId="37639"/>
    <cellStyle name="Normal 76 3 3 6 3" xfId="22415"/>
    <cellStyle name="Normal 76 3 3 7" xfId="32627"/>
    <cellStyle name="Normal 76 3 3 8" xfId="17402"/>
    <cellStyle name="Normal 76 3 4" xfId="2660"/>
    <cellStyle name="Normal 76 3 4 2" xfId="4350"/>
    <cellStyle name="Normal 76 3 4 2 2" xfId="14423"/>
    <cellStyle name="Normal 76 3 4 2 2 2" xfId="44745"/>
    <cellStyle name="Normal 76 3 4 2 2 3" xfId="29521"/>
    <cellStyle name="Normal 76 3 4 2 3" xfId="9403"/>
    <cellStyle name="Normal 76 3 4 2 3 2" xfId="39728"/>
    <cellStyle name="Normal 76 3 4 2 3 3" xfId="24504"/>
    <cellStyle name="Normal 76 3 4 2 4" xfId="34715"/>
    <cellStyle name="Normal 76 3 4 2 5" xfId="19491"/>
    <cellStyle name="Normal 76 3 4 3" xfId="6042"/>
    <cellStyle name="Normal 76 3 4 3 2" xfId="16094"/>
    <cellStyle name="Normal 76 3 4 3 2 2" xfId="46416"/>
    <cellStyle name="Normal 76 3 4 3 2 3" xfId="31192"/>
    <cellStyle name="Normal 76 3 4 3 3" xfId="11074"/>
    <cellStyle name="Normal 76 3 4 3 3 2" xfId="41399"/>
    <cellStyle name="Normal 76 3 4 3 3 3" xfId="26175"/>
    <cellStyle name="Normal 76 3 4 3 4" xfId="36386"/>
    <cellStyle name="Normal 76 3 4 3 5" xfId="21162"/>
    <cellStyle name="Normal 76 3 4 4" xfId="12752"/>
    <cellStyle name="Normal 76 3 4 4 2" xfId="43074"/>
    <cellStyle name="Normal 76 3 4 4 3" xfId="27850"/>
    <cellStyle name="Normal 76 3 4 5" xfId="7731"/>
    <cellStyle name="Normal 76 3 4 5 2" xfId="38057"/>
    <cellStyle name="Normal 76 3 4 5 3" xfId="22833"/>
    <cellStyle name="Normal 76 3 4 6" xfId="33045"/>
    <cellStyle name="Normal 76 3 4 7" xfId="17820"/>
    <cellStyle name="Normal 76 3 5" xfId="3513"/>
    <cellStyle name="Normal 76 3 5 2" xfId="13587"/>
    <cellStyle name="Normal 76 3 5 2 2" xfId="43909"/>
    <cellStyle name="Normal 76 3 5 2 3" xfId="28685"/>
    <cellStyle name="Normal 76 3 5 3" xfId="8567"/>
    <cellStyle name="Normal 76 3 5 3 2" xfId="38892"/>
    <cellStyle name="Normal 76 3 5 3 3" xfId="23668"/>
    <cellStyle name="Normal 76 3 5 4" xfId="33879"/>
    <cellStyle name="Normal 76 3 5 5" xfId="18655"/>
    <cellStyle name="Normal 76 3 6" xfId="5206"/>
    <cellStyle name="Normal 76 3 6 2" xfId="15258"/>
    <cellStyle name="Normal 76 3 6 2 2" xfId="45580"/>
    <cellStyle name="Normal 76 3 6 2 3" xfId="30356"/>
    <cellStyle name="Normal 76 3 6 3" xfId="10238"/>
    <cellStyle name="Normal 76 3 6 3 2" xfId="40563"/>
    <cellStyle name="Normal 76 3 6 3 3" xfId="25339"/>
    <cellStyle name="Normal 76 3 6 4" xfId="35550"/>
    <cellStyle name="Normal 76 3 6 5" xfId="20326"/>
    <cellStyle name="Normal 76 3 7" xfId="11916"/>
    <cellStyle name="Normal 76 3 7 2" xfId="42238"/>
    <cellStyle name="Normal 76 3 7 3" xfId="27014"/>
    <cellStyle name="Normal 76 3 8" xfId="6895"/>
    <cellStyle name="Normal 76 3 8 2" xfId="37221"/>
    <cellStyle name="Normal 76 3 8 3" xfId="21997"/>
    <cellStyle name="Normal 76 3 9" xfId="32210"/>
    <cellStyle name="Normal 76 4" xfId="1920"/>
    <cellStyle name="Normal 76 4 2" xfId="2343"/>
    <cellStyle name="Normal 76 4 2 2" xfId="3182"/>
    <cellStyle name="Normal 76 4 2 2 2" xfId="4872"/>
    <cellStyle name="Normal 76 4 2 2 2 2" xfId="14945"/>
    <cellStyle name="Normal 76 4 2 2 2 2 2" xfId="45267"/>
    <cellStyle name="Normal 76 4 2 2 2 2 3" xfId="30043"/>
    <cellStyle name="Normal 76 4 2 2 2 3" xfId="9925"/>
    <cellStyle name="Normal 76 4 2 2 2 3 2" xfId="40250"/>
    <cellStyle name="Normal 76 4 2 2 2 3 3" xfId="25026"/>
    <cellStyle name="Normal 76 4 2 2 2 4" xfId="35237"/>
    <cellStyle name="Normal 76 4 2 2 2 5" xfId="20013"/>
    <cellStyle name="Normal 76 4 2 2 3" xfId="6564"/>
    <cellStyle name="Normal 76 4 2 2 3 2" xfId="16616"/>
    <cellStyle name="Normal 76 4 2 2 3 2 2" xfId="46938"/>
    <cellStyle name="Normal 76 4 2 2 3 2 3" xfId="31714"/>
    <cellStyle name="Normal 76 4 2 2 3 3" xfId="11596"/>
    <cellStyle name="Normal 76 4 2 2 3 3 2" xfId="41921"/>
    <cellStyle name="Normal 76 4 2 2 3 3 3" xfId="26697"/>
    <cellStyle name="Normal 76 4 2 2 3 4" xfId="36908"/>
    <cellStyle name="Normal 76 4 2 2 3 5" xfId="21684"/>
    <cellStyle name="Normal 76 4 2 2 4" xfId="13274"/>
    <cellStyle name="Normal 76 4 2 2 4 2" xfId="43596"/>
    <cellStyle name="Normal 76 4 2 2 4 3" xfId="28372"/>
    <cellStyle name="Normal 76 4 2 2 5" xfId="8253"/>
    <cellStyle name="Normal 76 4 2 2 5 2" xfId="38579"/>
    <cellStyle name="Normal 76 4 2 2 5 3" xfId="23355"/>
    <cellStyle name="Normal 76 4 2 2 6" xfId="33567"/>
    <cellStyle name="Normal 76 4 2 2 7" xfId="18342"/>
    <cellStyle name="Normal 76 4 2 3" xfId="4035"/>
    <cellStyle name="Normal 76 4 2 3 2" xfId="14109"/>
    <cellStyle name="Normal 76 4 2 3 2 2" xfId="44431"/>
    <cellStyle name="Normal 76 4 2 3 2 3" xfId="29207"/>
    <cellStyle name="Normal 76 4 2 3 3" xfId="9089"/>
    <cellStyle name="Normal 76 4 2 3 3 2" xfId="39414"/>
    <cellStyle name="Normal 76 4 2 3 3 3" xfId="24190"/>
    <cellStyle name="Normal 76 4 2 3 4" xfId="34401"/>
    <cellStyle name="Normal 76 4 2 3 5" xfId="19177"/>
    <cellStyle name="Normal 76 4 2 4" xfId="5728"/>
    <cellStyle name="Normal 76 4 2 4 2" xfId="15780"/>
    <cellStyle name="Normal 76 4 2 4 2 2" xfId="46102"/>
    <cellStyle name="Normal 76 4 2 4 2 3" xfId="30878"/>
    <cellStyle name="Normal 76 4 2 4 3" xfId="10760"/>
    <cellStyle name="Normal 76 4 2 4 3 2" xfId="41085"/>
    <cellStyle name="Normal 76 4 2 4 3 3" xfId="25861"/>
    <cellStyle name="Normal 76 4 2 4 4" xfId="36072"/>
    <cellStyle name="Normal 76 4 2 4 5" xfId="20848"/>
    <cellStyle name="Normal 76 4 2 5" xfId="12438"/>
    <cellStyle name="Normal 76 4 2 5 2" xfId="42760"/>
    <cellStyle name="Normal 76 4 2 5 3" xfId="27536"/>
    <cellStyle name="Normal 76 4 2 6" xfId="7417"/>
    <cellStyle name="Normal 76 4 2 6 2" xfId="37743"/>
    <cellStyle name="Normal 76 4 2 6 3" xfId="22519"/>
    <cellStyle name="Normal 76 4 2 7" xfId="32731"/>
    <cellStyle name="Normal 76 4 2 8" xfId="17506"/>
    <cellStyle name="Normal 76 4 3" xfId="2764"/>
    <cellStyle name="Normal 76 4 3 2" xfId="4454"/>
    <cellStyle name="Normal 76 4 3 2 2" xfId="14527"/>
    <cellStyle name="Normal 76 4 3 2 2 2" xfId="44849"/>
    <cellStyle name="Normal 76 4 3 2 2 3" xfId="29625"/>
    <cellStyle name="Normal 76 4 3 2 3" xfId="9507"/>
    <cellStyle name="Normal 76 4 3 2 3 2" xfId="39832"/>
    <cellStyle name="Normal 76 4 3 2 3 3" xfId="24608"/>
    <cellStyle name="Normal 76 4 3 2 4" xfId="34819"/>
    <cellStyle name="Normal 76 4 3 2 5" xfId="19595"/>
    <cellStyle name="Normal 76 4 3 3" xfId="6146"/>
    <cellStyle name="Normal 76 4 3 3 2" xfId="16198"/>
    <cellStyle name="Normal 76 4 3 3 2 2" xfId="46520"/>
    <cellStyle name="Normal 76 4 3 3 2 3" xfId="31296"/>
    <cellStyle name="Normal 76 4 3 3 3" xfId="11178"/>
    <cellStyle name="Normal 76 4 3 3 3 2" xfId="41503"/>
    <cellStyle name="Normal 76 4 3 3 3 3" xfId="26279"/>
    <cellStyle name="Normal 76 4 3 3 4" xfId="36490"/>
    <cellStyle name="Normal 76 4 3 3 5" xfId="21266"/>
    <cellStyle name="Normal 76 4 3 4" xfId="12856"/>
    <cellStyle name="Normal 76 4 3 4 2" xfId="43178"/>
    <cellStyle name="Normal 76 4 3 4 3" xfId="27954"/>
    <cellStyle name="Normal 76 4 3 5" xfId="7835"/>
    <cellStyle name="Normal 76 4 3 5 2" xfId="38161"/>
    <cellStyle name="Normal 76 4 3 5 3" xfId="22937"/>
    <cellStyle name="Normal 76 4 3 6" xfId="33149"/>
    <cellStyle name="Normal 76 4 3 7" xfId="17924"/>
    <cellStyle name="Normal 76 4 4" xfId="3617"/>
    <cellStyle name="Normal 76 4 4 2" xfId="13691"/>
    <cellStyle name="Normal 76 4 4 2 2" xfId="44013"/>
    <cellStyle name="Normal 76 4 4 2 3" xfId="28789"/>
    <cellStyle name="Normal 76 4 4 3" xfId="8671"/>
    <cellStyle name="Normal 76 4 4 3 2" xfId="38996"/>
    <cellStyle name="Normal 76 4 4 3 3" xfId="23772"/>
    <cellStyle name="Normal 76 4 4 4" xfId="33983"/>
    <cellStyle name="Normal 76 4 4 5" xfId="18759"/>
    <cellStyle name="Normal 76 4 5" xfId="5310"/>
    <cellStyle name="Normal 76 4 5 2" xfId="15362"/>
    <cellStyle name="Normal 76 4 5 2 2" xfId="45684"/>
    <cellStyle name="Normal 76 4 5 2 3" xfId="30460"/>
    <cellStyle name="Normal 76 4 5 3" xfId="10342"/>
    <cellStyle name="Normal 76 4 5 3 2" xfId="40667"/>
    <cellStyle name="Normal 76 4 5 3 3" xfId="25443"/>
    <cellStyle name="Normal 76 4 5 4" xfId="35654"/>
    <cellStyle name="Normal 76 4 5 5" xfId="20430"/>
    <cellStyle name="Normal 76 4 6" xfId="12020"/>
    <cellStyle name="Normal 76 4 6 2" xfId="42342"/>
    <cellStyle name="Normal 76 4 6 3" xfId="27118"/>
    <cellStyle name="Normal 76 4 7" xfId="6999"/>
    <cellStyle name="Normal 76 4 7 2" xfId="37325"/>
    <cellStyle name="Normal 76 4 7 3" xfId="22101"/>
    <cellStyle name="Normal 76 4 8" xfId="32313"/>
    <cellStyle name="Normal 76 4 9" xfId="17088"/>
    <cellStyle name="Normal 76 5" xfId="2133"/>
    <cellStyle name="Normal 76 5 2" xfId="2974"/>
    <cellStyle name="Normal 76 5 2 2" xfId="4664"/>
    <cellStyle name="Normal 76 5 2 2 2" xfId="14737"/>
    <cellStyle name="Normal 76 5 2 2 2 2" xfId="45059"/>
    <cellStyle name="Normal 76 5 2 2 2 3" xfId="29835"/>
    <cellStyle name="Normal 76 5 2 2 3" xfId="9717"/>
    <cellStyle name="Normal 76 5 2 2 3 2" xfId="40042"/>
    <cellStyle name="Normal 76 5 2 2 3 3" xfId="24818"/>
    <cellStyle name="Normal 76 5 2 2 4" xfId="35029"/>
    <cellStyle name="Normal 76 5 2 2 5" xfId="19805"/>
    <cellStyle name="Normal 76 5 2 3" xfId="6356"/>
    <cellStyle name="Normal 76 5 2 3 2" xfId="16408"/>
    <cellStyle name="Normal 76 5 2 3 2 2" xfId="46730"/>
    <cellStyle name="Normal 76 5 2 3 2 3" xfId="31506"/>
    <cellStyle name="Normal 76 5 2 3 3" xfId="11388"/>
    <cellStyle name="Normal 76 5 2 3 3 2" xfId="41713"/>
    <cellStyle name="Normal 76 5 2 3 3 3" xfId="26489"/>
    <cellStyle name="Normal 76 5 2 3 4" xfId="36700"/>
    <cellStyle name="Normal 76 5 2 3 5" xfId="21476"/>
    <cellStyle name="Normal 76 5 2 4" xfId="13066"/>
    <cellStyle name="Normal 76 5 2 4 2" xfId="43388"/>
    <cellStyle name="Normal 76 5 2 4 3" xfId="28164"/>
    <cellStyle name="Normal 76 5 2 5" xfId="8045"/>
    <cellStyle name="Normal 76 5 2 5 2" xfId="38371"/>
    <cellStyle name="Normal 76 5 2 5 3" xfId="23147"/>
    <cellStyle name="Normal 76 5 2 6" xfId="33359"/>
    <cellStyle name="Normal 76 5 2 7" xfId="18134"/>
    <cellStyle name="Normal 76 5 3" xfId="3827"/>
    <cellStyle name="Normal 76 5 3 2" xfId="13901"/>
    <cellStyle name="Normal 76 5 3 2 2" xfId="44223"/>
    <cellStyle name="Normal 76 5 3 2 3" xfId="28999"/>
    <cellStyle name="Normal 76 5 3 3" xfId="8881"/>
    <cellStyle name="Normal 76 5 3 3 2" xfId="39206"/>
    <cellStyle name="Normal 76 5 3 3 3" xfId="23982"/>
    <cellStyle name="Normal 76 5 3 4" xfId="34193"/>
    <cellStyle name="Normal 76 5 3 5" xfId="18969"/>
    <cellStyle name="Normal 76 5 4" xfId="5520"/>
    <cellStyle name="Normal 76 5 4 2" xfId="15572"/>
    <cellStyle name="Normal 76 5 4 2 2" xfId="45894"/>
    <cellStyle name="Normal 76 5 4 2 3" xfId="30670"/>
    <cellStyle name="Normal 76 5 4 3" xfId="10552"/>
    <cellStyle name="Normal 76 5 4 3 2" xfId="40877"/>
    <cellStyle name="Normal 76 5 4 3 3" xfId="25653"/>
    <cellStyle name="Normal 76 5 4 4" xfId="35864"/>
    <cellStyle name="Normal 76 5 4 5" xfId="20640"/>
    <cellStyle name="Normal 76 5 5" xfId="12230"/>
    <cellStyle name="Normal 76 5 5 2" xfId="42552"/>
    <cellStyle name="Normal 76 5 5 3" xfId="27328"/>
    <cellStyle name="Normal 76 5 6" xfId="7209"/>
    <cellStyle name="Normal 76 5 6 2" xfId="37535"/>
    <cellStyle name="Normal 76 5 6 3" xfId="22311"/>
    <cellStyle name="Normal 76 5 7" xfId="32523"/>
    <cellStyle name="Normal 76 5 8" xfId="17298"/>
    <cellStyle name="Normal 76 6" xfId="2554"/>
    <cellStyle name="Normal 76 6 2" xfId="4246"/>
    <cellStyle name="Normal 76 6 2 2" xfId="14319"/>
    <cellStyle name="Normal 76 6 2 2 2" xfId="44641"/>
    <cellStyle name="Normal 76 6 2 2 3" xfId="29417"/>
    <cellStyle name="Normal 76 6 2 3" xfId="9299"/>
    <cellStyle name="Normal 76 6 2 3 2" xfId="39624"/>
    <cellStyle name="Normal 76 6 2 3 3" xfId="24400"/>
    <cellStyle name="Normal 76 6 2 4" xfId="34611"/>
    <cellStyle name="Normal 76 6 2 5" xfId="19387"/>
    <cellStyle name="Normal 76 6 3" xfId="5938"/>
    <cellStyle name="Normal 76 6 3 2" xfId="15990"/>
    <cellStyle name="Normal 76 6 3 2 2" xfId="46312"/>
    <cellStyle name="Normal 76 6 3 2 3" xfId="31088"/>
    <cellStyle name="Normal 76 6 3 3" xfId="10970"/>
    <cellStyle name="Normal 76 6 3 3 2" xfId="41295"/>
    <cellStyle name="Normal 76 6 3 3 3" xfId="26071"/>
    <cellStyle name="Normal 76 6 3 4" xfId="36282"/>
    <cellStyle name="Normal 76 6 3 5" xfId="21058"/>
    <cellStyle name="Normal 76 6 4" xfId="12648"/>
    <cellStyle name="Normal 76 6 4 2" xfId="42970"/>
    <cellStyle name="Normal 76 6 4 3" xfId="27746"/>
    <cellStyle name="Normal 76 6 5" xfId="7627"/>
    <cellStyle name="Normal 76 6 5 2" xfId="37953"/>
    <cellStyle name="Normal 76 6 5 3" xfId="22729"/>
    <cellStyle name="Normal 76 6 6" xfId="32941"/>
    <cellStyle name="Normal 76 6 7" xfId="17716"/>
    <cellStyle name="Normal 76 7" xfId="3406"/>
    <cellStyle name="Normal 76 7 2" xfId="13483"/>
    <cellStyle name="Normal 76 7 2 2" xfId="43805"/>
    <cellStyle name="Normal 76 7 2 3" xfId="28581"/>
    <cellStyle name="Normal 76 7 3" xfId="8463"/>
    <cellStyle name="Normal 76 7 3 2" xfId="38788"/>
    <cellStyle name="Normal 76 7 3 3" xfId="23564"/>
    <cellStyle name="Normal 76 7 4" xfId="33775"/>
    <cellStyle name="Normal 76 7 5" xfId="18551"/>
    <cellStyle name="Normal 76 8" xfId="5100"/>
    <cellStyle name="Normal 76 8 2" xfId="15154"/>
    <cellStyle name="Normal 76 8 2 2" xfId="45476"/>
    <cellStyle name="Normal 76 8 2 3" xfId="30252"/>
    <cellStyle name="Normal 76 8 3" xfId="10134"/>
    <cellStyle name="Normal 76 8 3 2" xfId="40459"/>
    <cellStyle name="Normal 76 8 3 3" xfId="25235"/>
    <cellStyle name="Normal 76 8 4" xfId="35446"/>
    <cellStyle name="Normal 76 8 5" xfId="20222"/>
    <cellStyle name="Normal 76 9" xfId="11810"/>
    <cellStyle name="Normal 76 9 2" xfId="42134"/>
    <cellStyle name="Normal 76 9 3" xfId="26910"/>
    <cellStyle name="Normal 77" xfId="1162"/>
    <cellStyle name="Normal 77 2" xfId="47320"/>
    <cellStyle name="Normal 78" xfId="1053"/>
    <cellStyle name="Normal 78 10" xfId="6738"/>
    <cellStyle name="Normal 78 10 2" xfId="37068"/>
    <cellStyle name="Normal 78 10 3" xfId="21844"/>
    <cellStyle name="Normal 78 10 4" xfId="47253"/>
    <cellStyle name="Normal 78 11" xfId="32060"/>
    <cellStyle name="Normal 78 12" xfId="16829"/>
    <cellStyle name="Normal 78 13" xfId="47321"/>
    <cellStyle name="Normal 78 2" xfId="1703"/>
    <cellStyle name="Normal 78 2 10" xfId="32113"/>
    <cellStyle name="Normal 78 2 11" xfId="16883"/>
    <cellStyle name="Normal 78 2 2" xfId="1812"/>
    <cellStyle name="Normal 78 2 2 10" xfId="16987"/>
    <cellStyle name="Normal 78 2 2 2" xfId="2029"/>
    <cellStyle name="Normal 78 2 2 2 2" xfId="2450"/>
    <cellStyle name="Normal 78 2 2 2 2 2" xfId="3289"/>
    <cellStyle name="Normal 78 2 2 2 2 2 2" xfId="4979"/>
    <cellStyle name="Normal 78 2 2 2 2 2 2 2" xfId="15052"/>
    <cellStyle name="Normal 78 2 2 2 2 2 2 2 2" xfId="45374"/>
    <cellStyle name="Normal 78 2 2 2 2 2 2 2 3" xfId="30150"/>
    <cellStyle name="Normal 78 2 2 2 2 2 2 3" xfId="10032"/>
    <cellStyle name="Normal 78 2 2 2 2 2 2 3 2" xfId="40357"/>
    <cellStyle name="Normal 78 2 2 2 2 2 2 3 3" xfId="25133"/>
    <cellStyle name="Normal 78 2 2 2 2 2 2 4" xfId="35344"/>
    <cellStyle name="Normal 78 2 2 2 2 2 2 5" xfId="20120"/>
    <cellStyle name="Normal 78 2 2 2 2 2 3" xfId="6671"/>
    <cellStyle name="Normal 78 2 2 2 2 2 3 2" xfId="16723"/>
    <cellStyle name="Normal 78 2 2 2 2 2 3 2 2" xfId="47045"/>
    <cellStyle name="Normal 78 2 2 2 2 2 3 2 3" xfId="31821"/>
    <cellStyle name="Normal 78 2 2 2 2 2 3 3" xfId="11703"/>
    <cellStyle name="Normal 78 2 2 2 2 2 3 3 2" xfId="42028"/>
    <cellStyle name="Normal 78 2 2 2 2 2 3 3 3" xfId="26804"/>
    <cellStyle name="Normal 78 2 2 2 2 2 3 4" xfId="37015"/>
    <cellStyle name="Normal 78 2 2 2 2 2 3 5" xfId="21791"/>
    <cellStyle name="Normal 78 2 2 2 2 2 4" xfId="13381"/>
    <cellStyle name="Normal 78 2 2 2 2 2 4 2" xfId="43703"/>
    <cellStyle name="Normal 78 2 2 2 2 2 4 3" xfId="28479"/>
    <cellStyle name="Normal 78 2 2 2 2 2 5" xfId="8360"/>
    <cellStyle name="Normal 78 2 2 2 2 2 5 2" xfId="38686"/>
    <cellStyle name="Normal 78 2 2 2 2 2 5 3" xfId="23462"/>
    <cellStyle name="Normal 78 2 2 2 2 2 6" xfId="33674"/>
    <cellStyle name="Normal 78 2 2 2 2 2 7" xfId="18449"/>
    <cellStyle name="Normal 78 2 2 2 2 3" xfId="4142"/>
    <cellStyle name="Normal 78 2 2 2 2 3 2" xfId="14216"/>
    <cellStyle name="Normal 78 2 2 2 2 3 2 2" xfId="44538"/>
    <cellStyle name="Normal 78 2 2 2 2 3 2 3" xfId="29314"/>
    <cellStyle name="Normal 78 2 2 2 2 3 3" xfId="9196"/>
    <cellStyle name="Normal 78 2 2 2 2 3 3 2" xfId="39521"/>
    <cellStyle name="Normal 78 2 2 2 2 3 3 3" xfId="24297"/>
    <cellStyle name="Normal 78 2 2 2 2 3 4" xfId="34508"/>
    <cellStyle name="Normal 78 2 2 2 2 3 5" xfId="19284"/>
    <cellStyle name="Normal 78 2 2 2 2 4" xfId="5835"/>
    <cellStyle name="Normal 78 2 2 2 2 4 2" xfId="15887"/>
    <cellStyle name="Normal 78 2 2 2 2 4 2 2" xfId="46209"/>
    <cellStyle name="Normal 78 2 2 2 2 4 2 3" xfId="30985"/>
    <cellStyle name="Normal 78 2 2 2 2 4 3" xfId="10867"/>
    <cellStyle name="Normal 78 2 2 2 2 4 3 2" xfId="41192"/>
    <cellStyle name="Normal 78 2 2 2 2 4 3 3" xfId="25968"/>
    <cellStyle name="Normal 78 2 2 2 2 4 4" xfId="36179"/>
    <cellStyle name="Normal 78 2 2 2 2 4 5" xfId="20955"/>
    <cellStyle name="Normal 78 2 2 2 2 5" xfId="12545"/>
    <cellStyle name="Normal 78 2 2 2 2 5 2" xfId="42867"/>
    <cellStyle name="Normal 78 2 2 2 2 5 3" xfId="27643"/>
    <cellStyle name="Normal 78 2 2 2 2 6" xfId="7524"/>
    <cellStyle name="Normal 78 2 2 2 2 6 2" xfId="37850"/>
    <cellStyle name="Normal 78 2 2 2 2 6 3" xfId="22626"/>
    <cellStyle name="Normal 78 2 2 2 2 7" xfId="32838"/>
    <cellStyle name="Normal 78 2 2 2 2 8" xfId="17613"/>
    <cellStyle name="Normal 78 2 2 2 3" xfId="2871"/>
    <cellStyle name="Normal 78 2 2 2 3 2" xfId="4561"/>
    <cellStyle name="Normal 78 2 2 2 3 2 2" xfId="14634"/>
    <cellStyle name="Normal 78 2 2 2 3 2 2 2" xfId="44956"/>
    <cellStyle name="Normal 78 2 2 2 3 2 2 3" xfId="29732"/>
    <cellStyle name="Normal 78 2 2 2 3 2 3" xfId="9614"/>
    <cellStyle name="Normal 78 2 2 2 3 2 3 2" xfId="39939"/>
    <cellStyle name="Normal 78 2 2 2 3 2 3 3" xfId="24715"/>
    <cellStyle name="Normal 78 2 2 2 3 2 4" xfId="34926"/>
    <cellStyle name="Normal 78 2 2 2 3 2 5" xfId="19702"/>
    <cellStyle name="Normal 78 2 2 2 3 3" xfId="6253"/>
    <cellStyle name="Normal 78 2 2 2 3 3 2" xfId="16305"/>
    <cellStyle name="Normal 78 2 2 2 3 3 2 2" xfId="46627"/>
    <cellStyle name="Normal 78 2 2 2 3 3 2 3" xfId="31403"/>
    <cellStyle name="Normal 78 2 2 2 3 3 3" xfId="11285"/>
    <cellStyle name="Normal 78 2 2 2 3 3 3 2" xfId="41610"/>
    <cellStyle name="Normal 78 2 2 2 3 3 3 3" xfId="26386"/>
    <cellStyle name="Normal 78 2 2 2 3 3 4" xfId="36597"/>
    <cellStyle name="Normal 78 2 2 2 3 3 5" xfId="21373"/>
    <cellStyle name="Normal 78 2 2 2 3 4" xfId="12963"/>
    <cellStyle name="Normal 78 2 2 2 3 4 2" xfId="43285"/>
    <cellStyle name="Normal 78 2 2 2 3 4 3" xfId="28061"/>
    <cellStyle name="Normal 78 2 2 2 3 5" xfId="7942"/>
    <cellStyle name="Normal 78 2 2 2 3 5 2" xfId="38268"/>
    <cellStyle name="Normal 78 2 2 2 3 5 3" xfId="23044"/>
    <cellStyle name="Normal 78 2 2 2 3 6" xfId="33256"/>
    <cellStyle name="Normal 78 2 2 2 3 7" xfId="18031"/>
    <cellStyle name="Normal 78 2 2 2 4" xfId="3724"/>
    <cellStyle name="Normal 78 2 2 2 4 2" xfId="13798"/>
    <cellStyle name="Normal 78 2 2 2 4 2 2" xfId="44120"/>
    <cellStyle name="Normal 78 2 2 2 4 2 3" xfId="28896"/>
    <cellStyle name="Normal 78 2 2 2 4 3" xfId="8778"/>
    <cellStyle name="Normal 78 2 2 2 4 3 2" xfId="39103"/>
    <cellStyle name="Normal 78 2 2 2 4 3 3" xfId="23879"/>
    <cellStyle name="Normal 78 2 2 2 4 4" xfId="34090"/>
    <cellStyle name="Normal 78 2 2 2 4 5" xfId="18866"/>
    <cellStyle name="Normal 78 2 2 2 5" xfId="5417"/>
    <cellStyle name="Normal 78 2 2 2 5 2" xfId="15469"/>
    <cellStyle name="Normal 78 2 2 2 5 2 2" xfId="45791"/>
    <cellStyle name="Normal 78 2 2 2 5 2 3" xfId="30567"/>
    <cellStyle name="Normal 78 2 2 2 5 3" xfId="10449"/>
    <cellStyle name="Normal 78 2 2 2 5 3 2" xfId="40774"/>
    <cellStyle name="Normal 78 2 2 2 5 3 3" xfId="25550"/>
    <cellStyle name="Normal 78 2 2 2 5 4" xfId="35761"/>
    <cellStyle name="Normal 78 2 2 2 5 5" xfId="20537"/>
    <cellStyle name="Normal 78 2 2 2 6" xfId="12127"/>
    <cellStyle name="Normal 78 2 2 2 6 2" xfId="42449"/>
    <cellStyle name="Normal 78 2 2 2 6 3" xfId="27225"/>
    <cellStyle name="Normal 78 2 2 2 7" xfId="7106"/>
    <cellStyle name="Normal 78 2 2 2 7 2" xfId="37432"/>
    <cellStyle name="Normal 78 2 2 2 7 3" xfId="22208"/>
    <cellStyle name="Normal 78 2 2 2 8" xfId="32420"/>
    <cellStyle name="Normal 78 2 2 2 9" xfId="17195"/>
    <cellStyle name="Normal 78 2 2 3" xfId="2242"/>
    <cellStyle name="Normal 78 2 2 3 2" xfId="3081"/>
    <cellStyle name="Normal 78 2 2 3 2 2" xfId="4771"/>
    <cellStyle name="Normal 78 2 2 3 2 2 2" xfId="14844"/>
    <cellStyle name="Normal 78 2 2 3 2 2 2 2" xfId="45166"/>
    <cellStyle name="Normal 78 2 2 3 2 2 2 3" xfId="29942"/>
    <cellStyle name="Normal 78 2 2 3 2 2 3" xfId="9824"/>
    <cellStyle name="Normal 78 2 2 3 2 2 3 2" xfId="40149"/>
    <cellStyle name="Normal 78 2 2 3 2 2 3 3" xfId="24925"/>
    <cellStyle name="Normal 78 2 2 3 2 2 4" xfId="35136"/>
    <cellStyle name="Normal 78 2 2 3 2 2 5" xfId="19912"/>
    <cellStyle name="Normal 78 2 2 3 2 3" xfId="6463"/>
    <cellStyle name="Normal 78 2 2 3 2 3 2" xfId="16515"/>
    <cellStyle name="Normal 78 2 2 3 2 3 2 2" xfId="46837"/>
    <cellStyle name="Normal 78 2 2 3 2 3 2 3" xfId="31613"/>
    <cellStyle name="Normal 78 2 2 3 2 3 3" xfId="11495"/>
    <cellStyle name="Normal 78 2 2 3 2 3 3 2" xfId="41820"/>
    <cellStyle name="Normal 78 2 2 3 2 3 3 3" xfId="26596"/>
    <cellStyle name="Normal 78 2 2 3 2 3 4" xfId="36807"/>
    <cellStyle name="Normal 78 2 2 3 2 3 5" xfId="21583"/>
    <cellStyle name="Normal 78 2 2 3 2 4" xfId="13173"/>
    <cellStyle name="Normal 78 2 2 3 2 4 2" xfId="43495"/>
    <cellStyle name="Normal 78 2 2 3 2 4 3" xfId="28271"/>
    <cellStyle name="Normal 78 2 2 3 2 5" xfId="8152"/>
    <cellStyle name="Normal 78 2 2 3 2 5 2" xfId="38478"/>
    <cellStyle name="Normal 78 2 2 3 2 5 3" xfId="23254"/>
    <cellStyle name="Normal 78 2 2 3 2 6" xfId="33466"/>
    <cellStyle name="Normal 78 2 2 3 2 7" xfId="18241"/>
    <cellStyle name="Normal 78 2 2 3 3" xfId="3934"/>
    <cellStyle name="Normal 78 2 2 3 3 2" xfId="14008"/>
    <cellStyle name="Normal 78 2 2 3 3 2 2" xfId="44330"/>
    <cellStyle name="Normal 78 2 2 3 3 2 3" xfId="29106"/>
    <cellStyle name="Normal 78 2 2 3 3 3" xfId="8988"/>
    <cellStyle name="Normal 78 2 2 3 3 3 2" xfId="39313"/>
    <cellStyle name="Normal 78 2 2 3 3 3 3" xfId="24089"/>
    <cellStyle name="Normal 78 2 2 3 3 4" xfId="34300"/>
    <cellStyle name="Normal 78 2 2 3 3 5" xfId="19076"/>
    <cellStyle name="Normal 78 2 2 3 4" xfId="5627"/>
    <cellStyle name="Normal 78 2 2 3 4 2" xfId="15679"/>
    <cellStyle name="Normal 78 2 2 3 4 2 2" xfId="46001"/>
    <cellStyle name="Normal 78 2 2 3 4 2 3" xfId="30777"/>
    <cellStyle name="Normal 78 2 2 3 4 3" xfId="10659"/>
    <cellStyle name="Normal 78 2 2 3 4 3 2" xfId="40984"/>
    <cellStyle name="Normal 78 2 2 3 4 3 3" xfId="25760"/>
    <cellStyle name="Normal 78 2 2 3 4 4" xfId="35971"/>
    <cellStyle name="Normal 78 2 2 3 4 5" xfId="20747"/>
    <cellStyle name="Normal 78 2 2 3 5" xfId="12337"/>
    <cellStyle name="Normal 78 2 2 3 5 2" xfId="42659"/>
    <cellStyle name="Normal 78 2 2 3 5 3" xfId="27435"/>
    <cellStyle name="Normal 78 2 2 3 6" xfId="7316"/>
    <cellStyle name="Normal 78 2 2 3 6 2" xfId="37642"/>
    <cellStyle name="Normal 78 2 2 3 6 3" xfId="22418"/>
    <cellStyle name="Normal 78 2 2 3 7" xfId="32630"/>
    <cellStyle name="Normal 78 2 2 3 8" xfId="17405"/>
    <cellStyle name="Normal 78 2 2 4" xfId="2663"/>
    <cellStyle name="Normal 78 2 2 4 2" xfId="4353"/>
    <cellStyle name="Normal 78 2 2 4 2 2" xfId="14426"/>
    <cellStyle name="Normal 78 2 2 4 2 2 2" xfId="44748"/>
    <cellStyle name="Normal 78 2 2 4 2 2 3" xfId="29524"/>
    <cellStyle name="Normal 78 2 2 4 2 3" xfId="9406"/>
    <cellStyle name="Normal 78 2 2 4 2 3 2" xfId="39731"/>
    <cellStyle name="Normal 78 2 2 4 2 3 3" xfId="24507"/>
    <cellStyle name="Normal 78 2 2 4 2 4" xfId="34718"/>
    <cellStyle name="Normal 78 2 2 4 2 5" xfId="19494"/>
    <cellStyle name="Normal 78 2 2 4 3" xfId="6045"/>
    <cellStyle name="Normal 78 2 2 4 3 2" xfId="16097"/>
    <cellStyle name="Normal 78 2 2 4 3 2 2" xfId="46419"/>
    <cellStyle name="Normal 78 2 2 4 3 2 3" xfId="31195"/>
    <cellStyle name="Normal 78 2 2 4 3 3" xfId="11077"/>
    <cellStyle name="Normal 78 2 2 4 3 3 2" xfId="41402"/>
    <cellStyle name="Normal 78 2 2 4 3 3 3" xfId="26178"/>
    <cellStyle name="Normal 78 2 2 4 3 4" xfId="36389"/>
    <cellStyle name="Normal 78 2 2 4 3 5" xfId="21165"/>
    <cellStyle name="Normal 78 2 2 4 4" xfId="12755"/>
    <cellStyle name="Normal 78 2 2 4 4 2" xfId="43077"/>
    <cellStyle name="Normal 78 2 2 4 4 3" xfId="27853"/>
    <cellStyle name="Normal 78 2 2 4 5" xfId="7734"/>
    <cellStyle name="Normal 78 2 2 4 5 2" xfId="38060"/>
    <cellStyle name="Normal 78 2 2 4 5 3" xfId="22836"/>
    <cellStyle name="Normal 78 2 2 4 6" xfId="33048"/>
    <cellStyle name="Normal 78 2 2 4 7" xfId="17823"/>
    <cellStyle name="Normal 78 2 2 5" xfId="3516"/>
    <cellStyle name="Normal 78 2 2 5 2" xfId="13590"/>
    <cellStyle name="Normal 78 2 2 5 2 2" xfId="43912"/>
    <cellStyle name="Normal 78 2 2 5 2 3" xfId="28688"/>
    <cellStyle name="Normal 78 2 2 5 3" xfId="8570"/>
    <cellStyle name="Normal 78 2 2 5 3 2" xfId="38895"/>
    <cellStyle name="Normal 78 2 2 5 3 3" xfId="23671"/>
    <cellStyle name="Normal 78 2 2 5 4" xfId="33882"/>
    <cellStyle name="Normal 78 2 2 5 5" xfId="18658"/>
    <cellStyle name="Normal 78 2 2 6" xfId="5209"/>
    <cellStyle name="Normal 78 2 2 6 2" xfId="15261"/>
    <cellStyle name="Normal 78 2 2 6 2 2" xfId="45583"/>
    <cellStyle name="Normal 78 2 2 6 2 3" xfId="30359"/>
    <cellStyle name="Normal 78 2 2 6 3" xfId="10241"/>
    <cellStyle name="Normal 78 2 2 6 3 2" xfId="40566"/>
    <cellStyle name="Normal 78 2 2 6 3 3" xfId="25342"/>
    <cellStyle name="Normal 78 2 2 6 4" xfId="35553"/>
    <cellStyle name="Normal 78 2 2 6 5" xfId="20329"/>
    <cellStyle name="Normal 78 2 2 7" xfId="11919"/>
    <cellStyle name="Normal 78 2 2 7 2" xfId="42241"/>
    <cellStyle name="Normal 78 2 2 7 3" xfId="27017"/>
    <cellStyle name="Normal 78 2 2 8" xfId="6898"/>
    <cellStyle name="Normal 78 2 2 8 2" xfId="37224"/>
    <cellStyle name="Normal 78 2 2 8 3" xfId="22000"/>
    <cellStyle name="Normal 78 2 2 9" xfId="32213"/>
    <cellStyle name="Normal 78 2 3" xfId="1925"/>
    <cellStyle name="Normal 78 2 3 2" xfId="2346"/>
    <cellStyle name="Normal 78 2 3 2 2" xfId="3185"/>
    <cellStyle name="Normal 78 2 3 2 2 2" xfId="4875"/>
    <cellStyle name="Normal 78 2 3 2 2 2 2" xfId="14948"/>
    <cellStyle name="Normal 78 2 3 2 2 2 2 2" xfId="45270"/>
    <cellStyle name="Normal 78 2 3 2 2 2 2 3" xfId="30046"/>
    <cellStyle name="Normal 78 2 3 2 2 2 3" xfId="9928"/>
    <cellStyle name="Normal 78 2 3 2 2 2 3 2" xfId="40253"/>
    <cellStyle name="Normal 78 2 3 2 2 2 3 3" xfId="25029"/>
    <cellStyle name="Normal 78 2 3 2 2 2 4" xfId="35240"/>
    <cellStyle name="Normal 78 2 3 2 2 2 5" xfId="20016"/>
    <cellStyle name="Normal 78 2 3 2 2 3" xfId="6567"/>
    <cellStyle name="Normal 78 2 3 2 2 3 2" xfId="16619"/>
    <cellStyle name="Normal 78 2 3 2 2 3 2 2" xfId="46941"/>
    <cellStyle name="Normal 78 2 3 2 2 3 2 3" xfId="31717"/>
    <cellStyle name="Normal 78 2 3 2 2 3 3" xfId="11599"/>
    <cellStyle name="Normal 78 2 3 2 2 3 3 2" xfId="41924"/>
    <cellStyle name="Normal 78 2 3 2 2 3 3 3" xfId="26700"/>
    <cellStyle name="Normal 78 2 3 2 2 3 4" xfId="36911"/>
    <cellStyle name="Normal 78 2 3 2 2 3 5" xfId="21687"/>
    <cellStyle name="Normal 78 2 3 2 2 4" xfId="13277"/>
    <cellStyle name="Normal 78 2 3 2 2 4 2" xfId="43599"/>
    <cellStyle name="Normal 78 2 3 2 2 4 3" xfId="28375"/>
    <cellStyle name="Normal 78 2 3 2 2 5" xfId="8256"/>
    <cellStyle name="Normal 78 2 3 2 2 5 2" xfId="38582"/>
    <cellStyle name="Normal 78 2 3 2 2 5 3" xfId="23358"/>
    <cellStyle name="Normal 78 2 3 2 2 6" xfId="33570"/>
    <cellStyle name="Normal 78 2 3 2 2 7" xfId="18345"/>
    <cellStyle name="Normal 78 2 3 2 3" xfId="4038"/>
    <cellStyle name="Normal 78 2 3 2 3 2" xfId="14112"/>
    <cellStyle name="Normal 78 2 3 2 3 2 2" xfId="44434"/>
    <cellStyle name="Normal 78 2 3 2 3 2 3" xfId="29210"/>
    <cellStyle name="Normal 78 2 3 2 3 3" xfId="9092"/>
    <cellStyle name="Normal 78 2 3 2 3 3 2" xfId="39417"/>
    <cellStyle name="Normal 78 2 3 2 3 3 3" xfId="24193"/>
    <cellStyle name="Normal 78 2 3 2 3 4" xfId="34404"/>
    <cellStyle name="Normal 78 2 3 2 3 5" xfId="19180"/>
    <cellStyle name="Normal 78 2 3 2 4" xfId="5731"/>
    <cellStyle name="Normal 78 2 3 2 4 2" xfId="15783"/>
    <cellStyle name="Normal 78 2 3 2 4 2 2" xfId="46105"/>
    <cellStyle name="Normal 78 2 3 2 4 2 3" xfId="30881"/>
    <cellStyle name="Normal 78 2 3 2 4 3" xfId="10763"/>
    <cellStyle name="Normal 78 2 3 2 4 3 2" xfId="41088"/>
    <cellStyle name="Normal 78 2 3 2 4 3 3" xfId="25864"/>
    <cellStyle name="Normal 78 2 3 2 4 4" xfId="36075"/>
    <cellStyle name="Normal 78 2 3 2 4 5" xfId="20851"/>
    <cellStyle name="Normal 78 2 3 2 5" xfId="12441"/>
    <cellStyle name="Normal 78 2 3 2 5 2" xfId="42763"/>
    <cellStyle name="Normal 78 2 3 2 5 3" xfId="27539"/>
    <cellStyle name="Normal 78 2 3 2 6" xfId="7420"/>
    <cellStyle name="Normal 78 2 3 2 6 2" xfId="37746"/>
    <cellStyle name="Normal 78 2 3 2 6 3" xfId="22522"/>
    <cellStyle name="Normal 78 2 3 2 7" xfId="32734"/>
    <cellStyle name="Normal 78 2 3 2 8" xfId="17509"/>
    <cellStyle name="Normal 78 2 3 3" xfId="2767"/>
    <cellStyle name="Normal 78 2 3 3 2" xfId="4457"/>
    <cellStyle name="Normal 78 2 3 3 2 2" xfId="14530"/>
    <cellStyle name="Normal 78 2 3 3 2 2 2" xfId="44852"/>
    <cellStyle name="Normal 78 2 3 3 2 2 3" xfId="29628"/>
    <cellStyle name="Normal 78 2 3 3 2 3" xfId="9510"/>
    <cellStyle name="Normal 78 2 3 3 2 3 2" xfId="39835"/>
    <cellStyle name="Normal 78 2 3 3 2 3 3" xfId="24611"/>
    <cellStyle name="Normal 78 2 3 3 2 4" xfId="34822"/>
    <cellStyle name="Normal 78 2 3 3 2 5" xfId="19598"/>
    <cellStyle name="Normal 78 2 3 3 3" xfId="6149"/>
    <cellStyle name="Normal 78 2 3 3 3 2" xfId="16201"/>
    <cellStyle name="Normal 78 2 3 3 3 2 2" xfId="46523"/>
    <cellStyle name="Normal 78 2 3 3 3 2 3" xfId="31299"/>
    <cellStyle name="Normal 78 2 3 3 3 3" xfId="11181"/>
    <cellStyle name="Normal 78 2 3 3 3 3 2" xfId="41506"/>
    <cellStyle name="Normal 78 2 3 3 3 3 3" xfId="26282"/>
    <cellStyle name="Normal 78 2 3 3 3 4" xfId="36493"/>
    <cellStyle name="Normal 78 2 3 3 3 5" xfId="21269"/>
    <cellStyle name="Normal 78 2 3 3 4" xfId="12859"/>
    <cellStyle name="Normal 78 2 3 3 4 2" xfId="43181"/>
    <cellStyle name="Normal 78 2 3 3 4 3" xfId="27957"/>
    <cellStyle name="Normal 78 2 3 3 5" xfId="7838"/>
    <cellStyle name="Normal 78 2 3 3 5 2" xfId="38164"/>
    <cellStyle name="Normal 78 2 3 3 5 3" xfId="22940"/>
    <cellStyle name="Normal 78 2 3 3 6" xfId="33152"/>
    <cellStyle name="Normal 78 2 3 3 7" xfId="17927"/>
    <cellStyle name="Normal 78 2 3 4" xfId="3620"/>
    <cellStyle name="Normal 78 2 3 4 2" xfId="13694"/>
    <cellStyle name="Normal 78 2 3 4 2 2" xfId="44016"/>
    <cellStyle name="Normal 78 2 3 4 2 3" xfId="28792"/>
    <cellStyle name="Normal 78 2 3 4 3" xfId="8674"/>
    <cellStyle name="Normal 78 2 3 4 3 2" xfId="38999"/>
    <cellStyle name="Normal 78 2 3 4 3 3" xfId="23775"/>
    <cellStyle name="Normal 78 2 3 4 4" xfId="33986"/>
    <cellStyle name="Normal 78 2 3 4 5" xfId="18762"/>
    <cellStyle name="Normal 78 2 3 5" xfId="5313"/>
    <cellStyle name="Normal 78 2 3 5 2" xfId="15365"/>
    <cellStyle name="Normal 78 2 3 5 2 2" xfId="45687"/>
    <cellStyle name="Normal 78 2 3 5 2 3" xfId="30463"/>
    <cellStyle name="Normal 78 2 3 5 3" xfId="10345"/>
    <cellStyle name="Normal 78 2 3 5 3 2" xfId="40670"/>
    <cellStyle name="Normal 78 2 3 5 3 3" xfId="25446"/>
    <cellStyle name="Normal 78 2 3 5 4" xfId="35657"/>
    <cellStyle name="Normal 78 2 3 5 5" xfId="20433"/>
    <cellStyle name="Normal 78 2 3 6" xfId="12023"/>
    <cellStyle name="Normal 78 2 3 6 2" xfId="42345"/>
    <cellStyle name="Normal 78 2 3 6 3" xfId="27121"/>
    <cellStyle name="Normal 78 2 3 7" xfId="7002"/>
    <cellStyle name="Normal 78 2 3 7 2" xfId="37328"/>
    <cellStyle name="Normal 78 2 3 7 3" xfId="22104"/>
    <cellStyle name="Normal 78 2 3 8" xfId="32316"/>
    <cellStyle name="Normal 78 2 3 9" xfId="17091"/>
    <cellStyle name="Normal 78 2 4" xfId="2138"/>
    <cellStyle name="Normal 78 2 4 2" xfId="2977"/>
    <cellStyle name="Normal 78 2 4 2 2" xfId="4667"/>
    <cellStyle name="Normal 78 2 4 2 2 2" xfId="14740"/>
    <cellStyle name="Normal 78 2 4 2 2 2 2" xfId="45062"/>
    <cellStyle name="Normal 78 2 4 2 2 2 3" xfId="29838"/>
    <cellStyle name="Normal 78 2 4 2 2 3" xfId="9720"/>
    <cellStyle name="Normal 78 2 4 2 2 3 2" xfId="40045"/>
    <cellStyle name="Normal 78 2 4 2 2 3 3" xfId="24821"/>
    <cellStyle name="Normal 78 2 4 2 2 4" xfId="35032"/>
    <cellStyle name="Normal 78 2 4 2 2 5" xfId="19808"/>
    <cellStyle name="Normal 78 2 4 2 3" xfId="6359"/>
    <cellStyle name="Normal 78 2 4 2 3 2" xfId="16411"/>
    <cellStyle name="Normal 78 2 4 2 3 2 2" xfId="46733"/>
    <cellStyle name="Normal 78 2 4 2 3 2 3" xfId="31509"/>
    <cellStyle name="Normal 78 2 4 2 3 3" xfId="11391"/>
    <cellStyle name="Normal 78 2 4 2 3 3 2" xfId="41716"/>
    <cellStyle name="Normal 78 2 4 2 3 3 3" xfId="26492"/>
    <cellStyle name="Normal 78 2 4 2 3 4" xfId="36703"/>
    <cellStyle name="Normal 78 2 4 2 3 5" xfId="21479"/>
    <cellStyle name="Normal 78 2 4 2 4" xfId="13069"/>
    <cellStyle name="Normal 78 2 4 2 4 2" xfId="43391"/>
    <cellStyle name="Normal 78 2 4 2 4 3" xfId="28167"/>
    <cellStyle name="Normal 78 2 4 2 5" xfId="8048"/>
    <cellStyle name="Normal 78 2 4 2 5 2" xfId="38374"/>
    <cellStyle name="Normal 78 2 4 2 5 3" xfId="23150"/>
    <cellStyle name="Normal 78 2 4 2 6" xfId="33362"/>
    <cellStyle name="Normal 78 2 4 2 7" xfId="18137"/>
    <cellStyle name="Normal 78 2 4 3" xfId="3830"/>
    <cellStyle name="Normal 78 2 4 3 2" xfId="13904"/>
    <cellStyle name="Normal 78 2 4 3 2 2" xfId="44226"/>
    <cellStyle name="Normal 78 2 4 3 2 3" xfId="29002"/>
    <cellStyle name="Normal 78 2 4 3 3" xfId="8884"/>
    <cellStyle name="Normal 78 2 4 3 3 2" xfId="39209"/>
    <cellStyle name="Normal 78 2 4 3 3 3" xfId="23985"/>
    <cellStyle name="Normal 78 2 4 3 4" xfId="34196"/>
    <cellStyle name="Normal 78 2 4 3 5" xfId="18972"/>
    <cellStyle name="Normal 78 2 4 4" xfId="5523"/>
    <cellStyle name="Normal 78 2 4 4 2" xfId="15575"/>
    <cellStyle name="Normal 78 2 4 4 2 2" xfId="45897"/>
    <cellStyle name="Normal 78 2 4 4 2 3" xfId="30673"/>
    <cellStyle name="Normal 78 2 4 4 3" xfId="10555"/>
    <cellStyle name="Normal 78 2 4 4 3 2" xfId="40880"/>
    <cellStyle name="Normal 78 2 4 4 3 3" xfId="25656"/>
    <cellStyle name="Normal 78 2 4 4 4" xfId="35867"/>
    <cellStyle name="Normal 78 2 4 4 5" xfId="20643"/>
    <cellStyle name="Normal 78 2 4 5" xfId="12233"/>
    <cellStyle name="Normal 78 2 4 5 2" xfId="42555"/>
    <cellStyle name="Normal 78 2 4 5 3" xfId="27331"/>
    <cellStyle name="Normal 78 2 4 6" xfId="7212"/>
    <cellStyle name="Normal 78 2 4 6 2" xfId="37538"/>
    <cellStyle name="Normal 78 2 4 6 3" xfId="22314"/>
    <cellStyle name="Normal 78 2 4 7" xfId="32526"/>
    <cellStyle name="Normal 78 2 4 8" xfId="17301"/>
    <cellStyle name="Normal 78 2 5" xfId="2559"/>
    <cellStyle name="Normal 78 2 5 2" xfId="4249"/>
    <cellStyle name="Normal 78 2 5 2 2" xfId="14322"/>
    <cellStyle name="Normal 78 2 5 2 2 2" xfId="44644"/>
    <cellStyle name="Normal 78 2 5 2 2 3" xfId="29420"/>
    <cellStyle name="Normal 78 2 5 2 3" xfId="9302"/>
    <cellStyle name="Normal 78 2 5 2 3 2" xfId="39627"/>
    <cellStyle name="Normal 78 2 5 2 3 3" xfId="24403"/>
    <cellStyle name="Normal 78 2 5 2 4" xfId="34614"/>
    <cellStyle name="Normal 78 2 5 2 5" xfId="19390"/>
    <cellStyle name="Normal 78 2 5 3" xfId="5941"/>
    <cellStyle name="Normal 78 2 5 3 2" xfId="15993"/>
    <cellStyle name="Normal 78 2 5 3 2 2" xfId="46315"/>
    <cellStyle name="Normal 78 2 5 3 2 3" xfId="31091"/>
    <cellStyle name="Normal 78 2 5 3 3" xfId="10973"/>
    <cellStyle name="Normal 78 2 5 3 3 2" xfId="41298"/>
    <cellStyle name="Normal 78 2 5 3 3 3" xfId="26074"/>
    <cellStyle name="Normal 78 2 5 3 4" xfId="36285"/>
    <cellStyle name="Normal 78 2 5 3 5" xfId="21061"/>
    <cellStyle name="Normal 78 2 5 4" xfId="12651"/>
    <cellStyle name="Normal 78 2 5 4 2" xfId="42973"/>
    <cellStyle name="Normal 78 2 5 4 3" xfId="27749"/>
    <cellStyle name="Normal 78 2 5 5" xfId="7630"/>
    <cellStyle name="Normal 78 2 5 5 2" xfId="37956"/>
    <cellStyle name="Normal 78 2 5 5 3" xfId="22732"/>
    <cellStyle name="Normal 78 2 5 6" xfId="32944"/>
    <cellStyle name="Normal 78 2 5 7" xfId="17719"/>
    <cellStyle name="Normal 78 2 6" xfId="3412"/>
    <cellStyle name="Normal 78 2 6 2" xfId="13486"/>
    <cellStyle name="Normal 78 2 6 2 2" xfId="43808"/>
    <cellStyle name="Normal 78 2 6 2 3" xfId="28584"/>
    <cellStyle name="Normal 78 2 6 3" xfId="8466"/>
    <cellStyle name="Normal 78 2 6 3 2" xfId="38791"/>
    <cellStyle name="Normal 78 2 6 3 3" xfId="23567"/>
    <cellStyle name="Normal 78 2 6 4" xfId="33778"/>
    <cellStyle name="Normal 78 2 6 5" xfId="18554"/>
    <cellStyle name="Normal 78 2 7" xfId="5105"/>
    <cellStyle name="Normal 78 2 7 2" xfId="15157"/>
    <cellStyle name="Normal 78 2 7 2 2" xfId="45479"/>
    <cellStyle name="Normal 78 2 7 2 3" xfId="30255"/>
    <cellStyle name="Normal 78 2 7 3" xfId="10137"/>
    <cellStyle name="Normal 78 2 7 3 2" xfId="40462"/>
    <cellStyle name="Normal 78 2 7 3 3" xfId="25238"/>
    <cellStyle name="Normal 78 2 7 4" xfId="35449"/>
    <cellStyle name="Normal 78 2 7 5" xfId="20225"/>
    <cellStyle name="Normal 78 2 8" xfId="11815"/>
    <cellStyle name="Normal 78 2 8 2" xfId="42137"/>
    <cellStyle name="Normal 78 2 8 3" xfId="26913"/>
    <cellStyle name="Normal 78 2 9" xfId="6794"/>
    <cellStyle name="Normal 78 2 9 2" xfId="37120"/>
    <cellStyle name="Normal 78 2 9 3" xfId="21896"/>
    <cellStyle name="Normal 78 3" xfId="1758"/>
    <cellStyle name="Normal 78 3 10" xfId="16935"/>
    <cellStyle name="Normal 78 3 2" xfId="1977"/>
    <cellStyle name="Normal 78 3 2 2" xfId="2398"/>
    <cellStyle name="Normal 78 3 2 2 2" xfId="3237"/>
    <cellStyle name="Normal 78 3 2 2 2 2" xfId="4927"/>
    <cellStyle name="Normal 78 3 2 2 2 2 2" xfId="15000"/>
    <cellStyle name="Normal 78 3 2 2 2 2 2 2" xfId="45322"/>
    <cellStyle name="Normal 78 3 2 2 2 2 2 3" xfId="30098"/>
    <cellStyle name="Normal 78 3 2 2 2 2 3" xfId="9980"/>
    <cellStyle name="Normal 78 3 2 2 2 2 3 2" xfId="40305"/>
    <cellStyle name="Normal 78 3 2 2 2 2 3 3" xfId="25081"/>
    <cellStyle name="Normal 78 3 2 2 2 2 4" xfId="35292"/>
    <cellStyle name="Normal 78 3 2 2 2 2 5" xfId="20068"/>
    <cellStyle name="Normal 78 3 2 2 2 3" xfId="6619"/>
    <cellStyle name="Normal 78 3 2 2 2 3 2" xfId="16671"/>
    <cellStyle name="Normal 78 3 2 2 2 3 2 2" xfId="46993"/>
    <cellStyle name="Normal 78 3 2 2 2 3 2 3" xfId="31769"/>
    <cellStyle name="Normal 78 3 2 2 2 3 3" xfId="11651"/>
    <cellStyle name="Normal 78 3 2 2 2 3 3 2" xfId="41976"/>
    <cellStyle name="Normal 78 3 2 2 2 3 3 3" xfId="26752"/>
    <cellStyle name="Normal 78 3 2 2 2 3 4" xfId="36963"/>
    <cellStyle name="Normal 78 3 2 2 2 3 5" xfId="21739"/>
    <cellStyle name="Normal 78 3 2 2 2 4" xfId="13329"/>
    <cellStyle name="Normal 78 3 2 2 2 4 2" xfId="43651"/>
    <cellStyle name="Normal 78 3 2 2 2 4 3" xfId="28427"/>
    <cellStyle name="Normal 78 3 2 2 2 5" xfId="8308"/>
    <cellStyle name="Normal 78 3 2 2 2 5 2" xfId="38634"/>
    <cellStyle name="Normal 78 3 2 2 2 5 3" xfId="23410"/>
    <cellStyle name="Normal 78 3 2 2 2 6" xfId="33622"/>
    <cellStyle name="Normal 78 3 2 2 2 7" xfId="18397"/>
    <cellStyle name="Normal 78 3 2 2 3" xfId="4090"/>
    <cellStyle name="Normal 78 3 2 2 3 2" xfId="14164"/>
    <cellStyle name="Normal 78 3 2 2 3 2 2" xfId="44486"/>
    <cellStyle name="Normal 78 3 2 2 3 2 3" xfId="29262"/>
    <cellStyle name="Normal 78 3 2 2 3 3" xfId="9144"/>
    <cellStyle name="Normal 78 3 2 2 3 3 2" xfId="39469"/>
    <cellStyle name="Normal 78 3 2 2 3 3 3" xfId="24245"/>
    <cellStyle name="Normal 78 3 2 2 3 4" xfId="34456"/>
    <cellStyle name="Normal 78 3 2 2 3 5" xfId="19232"/>
    <cellStyle name="Normal 78 3 2 2 4" xfId="5783"/>
    <cellStyle name="Normal 78 3 2 2 4 2" xfId="15835"/>
    <cellStyle name="Normal 78 3 2 2 4 2 2" xfId="46157"/>
    <cellStyle name="Normal 78 3 2 2 4 2 3" xfId="30933"/>
    <cellStyle name="Normal 78 3 2 2 4 3" xfId="10815"/>
    <cellStyle name="Normal 78 3 2 2 4 3 2" xfId="41140"/>
    <cellStyle name="Normal 78 3 2 2 4 3 3" xfId="25916"/>
    <cellStyle name="Normal 78 3 2 2 4 4" xfId="36127"/>
    <cellStyle name="Normal 78 3 2 2 4 5" xfId="20903"/>
    <cellStyle name="Normal 78 3 2 2 5" xfId="12493"/>
    <cellStyle name="Normal 78 3 2 2 5 2" xfId="42815"/>
    <cellStyle name="Normal 78 3 2 2 5 3" xfId="27591"/>
    <cellStyle name="Normal 78 3 2 2 6" xfId="7472"/>
    <cellStyle name="Normal 78 3 2 2 6 2" xfId="37798"/>
    <cellStyle name="Normal 78 3 2 2 6 3" xfId="22574"/>
    <cellStyle name="Normal 78 3 2 2 7" xfId="32786"/>
    <cellStyle name="Normal 78 3 2 2 8" xfId="17561"/>
    <cellStyle name="Normal 78 3 2 3" xfId="2819"/>
    <cellStyle name="Normal 78 3 2 3 2" xfId="4509"/>
    <cellStyle name="Normal 78 3 2 3 2 2" xfId="14582"/>
    <cellStyle name="Normal 78 3 2 3 2 2 2" xfId="44904"/>
    <cellStyle name="Normal 78 3 2 3 2 2 3" xfId="29680"/>
    <cellStyle name="Normal 78 3 2 3 2 3" xfId="9562"/>
    <cellStyle name="Normal 78 3 2 3 2 3 2" xfId="39887"/>
    <cellStyle name="Normal 78 3 2 3 2 3 3" xfId="24663"/>
    <cellStyle name="Normal 78 3 2 3 2 4" xfId="34874"/>
    <cellStyle name="Normal 78 3 2 3 2 5" xfId="19650"/>
    <cellStyle name="Normal 78 3 2 3 3" xfId="6201"/>
    <cellStyle name="Normal 78 3 2 3 3 2" xfId="16253"/>
    <cellStyle name="Normal 78 3 2 3 3 2 2" xfId="46575"/>
    <cellStyle name="Normal 78 3 2 3 3 2 3" xfId="31351"/>
    <cellStyle name="Normal 78 3 2 3 3 3" xfId="11233"/>
    <cellStyle name="Normal 78 3 2 3 3 3 2" xfId="41558"/>
    <cellStyle name="Normal 78 3 2 3 3 3 3" xfId="26334"/>
    <cellStyle name="Normal 78 3 2 3 3 4" xfId="36545"/>
    <cellStyle name="Normal 78 3 2 3 3 5" xfId="21321"/>
    <cellStyle name="Normal 78 3 2 3 4" xfId="12911"/>
    <cellStyle name="Normal 78 3 2 3 4 2" xfId="43233"/>
    <cellStyle name="Normal 78 3 2 3 4 3" xfId="28009"/>
    <cellStyle name="Normal 78 3 2 3 5" xfId="7890"/>
    <cellStyle name="Normal 78 3 2 3 5 2" xfId="38216"/>
    <cellStyle name="Normal 78 3 2 3 5 3" xfId="22992"/>
    <cellStyle name="Normal 78 3 2 3 6" xfId="33204"/>
    <cellStyle name="Normal 78 3 2 3 7" xfId="17979"/>
    <cellStyle name="Normal 78 3 2 4" xfId="3672"/>
    <cellStyle name="Normal 78 3 2 4 2" xfId="13746"/>
    <cellStyle name="Normal 78 3 2 4 2 2" xfId="44068"/>
    <cellStyle name="Normal 78 3 2 4 2 3" xfId="28844"/>
    <cellStyle name="Normal 78 3 2 4 3" xfId="8726"/>
    <cellStyle name="Normal 78 3 2 4 3 2" xfId="39051"/>
    <cellStyle name="Normal 78 3 2 4 3 3" xfId="23827"/>
    <cellStyle name="Normal 78 3 2 4 4" xfId="34038"/>
    <cellStyle name="Normal 78 3 2 4 5" xfId="18814"/>
    <cellStyle name="Normal 78 3 2 5" xfId="5365"/>
    <cellStyle name="Normal 78 3 2 5 2" xfId="15417"/>
    <cellStyle name="Normal 78 3 2 5 2 2" xfId="45739"/>
    <cellStyle name="Normal 78 3 2 5 2 3" xfId="30515"/>
    <cellStyle name="Normal 78 3 2 5 3" xfId="10397"/>
    <cellStyle name="Normal 78 3 2 5 3 2" xfId="40722"/>
    <cellStyle name="Normal 78 3 2 5 3 3" xfId="25498"/>
    <cellStyle name="Normal 78 3 2 5 4" xfId="35709"/>
    <cellStyle name="Normal 78 3 2 5 5" xfId="20485"/>
    <cellStyle name="Normal 78 3 2 6" xfId="12075"/>
    <cellStyle name="Normal 78 3 2 6 2" xfId="42397"/>
    <cellStyle name="Normal 78 3 2 6 3" xfId="27173"/>
    <cellStyle name="Normal 78 3 2 7" xfId="7054"/>
    <cellStyle name="Normal 78 3 2 7 2" xfId="37380"/>
    <cellStyle name="Normal 78 3 2 7 3" xfId="22156"/>
    <cellStyle name="Normal 78 3 2 8" xfId="32368"/>
    <cellStyle name="Normal 78 3 2 9" xfId="17143"/>
    <cellStyle name="Normal 78 3 3" xfId="2190"/>
    <cellStyle name="Normal 78 3 3 2" xfId="3029"/>
    <cellStyle name="Normal 78 3 3 2 2" xfId="4719"/>
    <cellStyle name="Normal 78 3 3 2 2 2" xfId="14792"/>
    <cellStyle name="Normal 78 3 3 2 2 2 2" xfId="45114"/>
    <cellStyle name="Normal 78 3 3 2 2 2 3" xfId="29890"/>
    <cellStyle name="Normal 78 3 3 2 2 3" xfId="9772"/>
    <cellStyle name="Normal 78 3 3 2 2 3 2" xfId="40097"/>
    <cellStyle name="Normal 78 3 3 2 2 3 3" xfId="24873"/>
    <cellStyle name="Normal 78 3 3 2 2 4" xfId="35084"/>
    <cellStyle name="Normal 78 3 3 2 2 5" xfId="19860"/>
    <cellStyle name="Normal 78 3 3 2 3" xfId="6411"/>
    <cellStyle name="Normal 78 3 3 2 3 2" xfId="16463"/>
    <cellStyle name="Normal 78 3 3 2 3 2 2" xfId="46785"/>
    <cellStyle name="Normal 78 3 3 2 3 2 3" xfId="31561"/>
    <cellStyle name="Normal 78 3 3 2 3 3" xfId="11443"/>
    <cellStyle name="Normal 78 3 3 2 3 3 2" xfId="41768"/>
    <cellStyle name="Normal 78 3 3 2 3 3 3" xfId="26544"/>
    <cellStyle name="Normal 78 3 3 2 3 4" xfId="36755"/>
    <cellStyle name="Normal 78 3 3 2 3 5" xfId="21531"/>
    <cellStyle name="Normal 78 3 3 2 4" xfId="13121"/>
    <cellStyle name="Normal 78 3 3 2 4 2" xfId="43443"/>
    <cellStyle name="Normal 78 3 3 2 4 3" xfId="28219"/>
    <cellStyle name="Normal 78 3 3 2 5" xfId="8100"/>
    <cellStyle name="Normal 78 3 3 2 5 2" xfId="38426"/>
    <cellStyle name="Normal 78 3 3 2 5 3" xfId="23202"/>
    <cellStyle name="Normal 78 3 3 2 6" xfId="33414"/>
    <cellStyle name="Normal 78 3 3 2 7" xfId="18189"/>
    <cellStyle name="Normal 78 3 3 3" xfId="3882"/>
    <cellStyle name="Normal 78 3 3 3 2" xfId="13956"/>
    <cellStyle name="Normal 78 3 3 3 2 2" xfId="44278"/>
    <cellStyle name="Normal 78 3 3 3 2 3" xfId="29054"/>
    <cellStyle name="Normal 78 3 3 3 3" xfId="8936"/>
    <cellStyle name="Normal 78 3 3 3 3 2" xfId="39261"/>
    <cellStyle name="Normal 78 3 3 3 3 3" xfId="24037"/>
    <cellStyle name="Normal 78 3 3 3 4" xfId="34248"/>
    <cellStyle name="Normal 78 3 3 3 5" xfId="19024"/>
    <cellStyle name="Normal 78 3 3 4" xfId="5575"/>
    <cellStyle name="Normal 78 3 3 4 2" xfId="15627"/>
    <cellStyle name="Normal 78 3 3 4 2 2" xfId="45949"/>
    <cellStyle name="Normal 78 3 3 4 2 3" xfId="30725"/>
    <cellStyle name="Normal 78 3 3 4 3" xfId="10607"/>
    <cellStyle name="Normal 78 3 3 4 3 2" xfId="40932"/>
    <cellStyle name="Normal 78 3 3 4 3 3" xfId="25708"/>
    <cellStyle name="Normal 78 3 3 4 4" xfId="35919"/>
    <cellStyle name="Normal 78 3 3 4 5" xfId="20695"/>
    <cellStyle name="Normal 78 3 3 5" xfId="12285"/>
    <cellStyle name="Normal 78 3 3 5 2" xfId="42607"/>
    <cellStyle name="Normal 78 3 3 5 3" xfId="27383"/>
    <cellStyle name="Normal 78 3 3 6" xfId="7264"/>
    <cellStyle name="Normal 78 3 3 6 2" xfId="37590"/>
    <cellStyle name="Normal 78 3 3 6 3" xfId="22366"/>
    <cellStyle name="Normal 78 3 3 7" xfId="32578"/>
    <cellStyle name="Normal 78 3 3 8" xfId="17353"/>
    <cellStyle name="Normal 78 3 4" xfId="2611"/>
    <cellStyle name="Normal 78 3 4 2" xfId="4301"/>
    <cellStyle name="Normal 78 3 4 2 2" xfId="14374"/>
    <cellStyle name="Normal 78 3 4 2 2 2" xfId="44696"/>
    <cellStyle name="Normal 78 3 4 2 2 3" xfId="29472"/>
    <cellStyle name="Normal 78 3 4 2 3" xfId="9354"/>
    <cellStyle name="Normal 78 3 4 2 3 2" xfId="39679"/>
    <cellStyle name="Normal 78 3 4 2 3 3" xfId="24455"/>
    <cellStyle name="Normal 78 3 4 2 4" xfId="34666"/>
    <cellStyle name="Normal 78 3 4 2 5" xfId="19442"/>
    <cellStyle name="Normal 78 3 4 3" xfId="5993"/>
    <cellStyle name="Normal 78 3 4 3 2" xfId="16045"/>
    <cellStyle name="Normal 78 3 4 3 2 2" xfId="46367"/>
    <cellStyle name="Normal 78 3 4 3 2 3" xfId="31143"/>
    <cellStyle name="Normal 78 3 4 3 3" xfId="11025"/>
    <cellStyle name="Normal 78 3 4 3 3 2" xfId="41350"/>
    <cellStyle name="Normal 78 3 4 3 3 3" xfId="26126"/>
    <cellStyle name="Normal 78 3 4 3 4" xfId="36337"/>
    <cellStyle name="Normal 78 3 4 3 5" xfId="21113"/>
    <cellStyle name="Normal 78 3 4 4" xfId="12703"/>
    <cellStyle name="Normal 78 3 4 4 2" xfId="43025"/>
    <cellStyle name="Normal 78 3 4 4 3" xfId="27801"/>
    <cellStyle name="Normal 78 3 4 5" xfId="7682"/>
    <cellStyle name="Normal 78 3 4 5 2" xfId="38008"/>
    <cellStyle name="Normal 78 3 4 5 3" xfId="22784"/>
    <cellStyle name="Normal 78 3 4 6" xfId="32996"/>
    <cellStyle name="Normal 78 3 4 7" xfId="17771"/>
    <cellStyle name="Normal 78 3 5" xfId="3464"/>
    <cellStyle name="Normal 78 3 5 2" xfId="13538"/>
    <cellStyle name="Normal 78 3 5 2 2" xfId="43860"/>
    <cellStyle name="Normal 78 3 5 2 3" xfId="28636"/>
    <cellStyle name="Normal 78 3 5 3" xfId="8518"/>
    <cellStyle name="Normal 78 3 5 3 2" xfId="38843"/>
    <cellStyle name="Normal 78 3 5 3 3" xfId="23619"/>
    <cellStyle name="Normal 78 3 5 4" xfId="33830"/>
    <cellStyle name="Normal 78 3 5 5" xfId="18606"/>
    <cellStyle name="Normal 78 3 6" xfId="5157"/>
    <cellStyle name="Normal 78 3 6 2" xfId="15209"/>
    <cellStyle name="Normal 78 3 6 2 2" xfId="45531"/>
    <cellStyle name="Normal 78 3 6 2 3" xfId="30307"/>
    <cellStyle name="Normal 78 3 6 3" xfId="10189"/>
    <cellStyle name="Normal 78 3 6 3 2" xfId="40514"/>
    <cellStyle name="Normal 78 3 6 3 3" xfId="25290"/>
    <cellStyle name="Normal 78 3 6 4" xfId="35501"/>
    <cellStyle name="Normal 78 3 6 5" xfId="20277"/>
    <cellStyle name="Normal 78 3 7" xfId="11867"/>
    <cellStyle name="Normal 78 3 7 2" xfId="42189"/>
    <cellStyle name="Normal 78 3 7 3" xfId="26965"/>
    <cellStyle name="Normal 78 3 8" xfId="6846"/>
    <cellStyle name="Normal 78 3 8 2" xfId="37172"/>
    <cellStyle name="Normal 78 3 8 3" xfId="21948"/>
    <cellStyle name="Normal 78 3 9" xfId="32162"/>
    <cellStyle name="Normal 78 4" xfId="1871"/>
    <cellStyle name="Normal 78 4 2" xfId="2294"/>
    <cellStyle name="Normal 78 4 2 2" xfId="3133"/>
    <cellStyle name="Normal 78 4 2 2 2" xfId="4823"/>
    <cellStyle name="Normal 78 4 2 2 2 2" xfId="14896"/>
    <cellStyle name="Normal 78 4 2 2 2 2 2" xfId="45218"/>
    <cellStyle name="Normal 78 4 2 2 2 2 3" xfId="29994"/>
    <cellStyle name="Normal 78 4 2 2 2 3" xfId="9876"/>
    <cellStyle name="Normal 78 4 2 2 2 3 2" xfId="40201"/>
    <cellStyle name="Normal 78 4 2 2 2 3 3" xfId="24977"/>
    <cellStyle name="Normal 78 4 2 2 2 4" xfId="35188"/>
    <cellStyle name="Normal 78 4 2 2 2 5" xfId="19964"/>
    <cellStyle name="Normal 78 4 2 2 3" xfId="6515"/>
    <cellStyle name="Normal 78 4 2 2 3 2" xfId="16567"/>
    <cellStyle name="Normal 78 4 2 2 3 2 2" xfId="46889"/>
    <cellStyle name="Normal 78 4 2 2 3 2 3" xfId="31665"/>
    <cellStyle name="Normal 78 4 2 2 3 3" xfId="11547"/>
    <cellStyle name="Normal 78 4 2 2 3 3 2" xfId="41872"/>
    <cellStyle name="Normal 78 4 2 2 3 3 3" xfId="26648"/>
    <cellStyle name="Normal 78 4 2 2 3 4" xfId="36859"/>
    <cellStyle name="Normal 78 4 2 2 3 5" xfId="21635"/>
    <cellStyle name="Normal 78 4 2 2 4" xfId="13225"/>
    <cellStyle name="Normal 78 4 2 2 4 2" xfId="43547"/>
    <cellStyle name="Normal 78 4 2 2 4 3" xfId="28323"/>
    <cellStyle name="Normal 78 4 2 2 5" xfId="8204"/>
    <cellStyle name="Normal 78 4 2 2 5 2" xfId="38530"/>
    <cellStyle name="Normal 78 4 2 2 5 3" xfId="23306"/>
    <cellStyle name="Normal 78 4 2 2 6" xfId="33518"/>
    <cellStyle name="Normal 78 4 2 2 7" xfId="18293"/>
    <cellStyle name="Normal 78 4 2 3" xfId="3986"/>
    <cellStyle name="Normal 78 4 2 3 2" xfId="14060"/>
    <cellStyle name="Normal 78 4 2 3 2 2" xfId="44382"/>
    <cellStyle name="Normal 78 4 2 3 2 3" xfId="29158"/>
    <cellStyle name="Normal 78 4 2 3 3" xfId="9040"/>
    <cellStyle name="Normal 78 4 2 3 3 2" xfId="39365"/>
    <cellStyle name="Normal 78 4 2 3 3 3" xfId="24141"/>
    <cellStyle name="Normal 78 4 2 3 4" xfId="34352"/>
    <cellStyle name="Normal 78 4 2 3 5" xfId="19128"/>
    <cellStyle name="Normal 78 4 2 4" xfId="5679"/>
    <cellStyle name="Normal 78 4 2 4 2" xfId="15731"/>
    <cellStyle name="Normal 78 4 2 4 2 2" xfId="46053"/>
    <cellStyle name="Normal 78 4 2 4 2 3" xfId="30829"/>
    <cellStyle name="Normal 78 4 2 4 3" xfId="10711"/>
    <cellStyle name="Normal 78 4 2 4 3 2" xfId="41036"/>
    <cellStyle name="Normal 78 4 2 4 3 3" xfId="25812"/>
    <cellStyle name="Normal 78 4 2 4 4" xfId="36023"/>
    <cellStyle name="Normal 78 4 2 4 5" xfId="20799"/>
    <cellStyle name="Normal 78 4 2 5" xfId="12389"/>
    <cellStyle name="Normal 78 4 2 5 2" xfId="42711"/>
    <cellStyle name="Normal 78 4 2 5 3" xfId="27487"/>
    <cellStyle name="Normal 78 4 2 6" xfId="7368"/>
    <cellStyle name="Normal 78 4 2 6 2" xfId="37694"/>
    <cellStyle name="Normal 78 4 2 6 3" xfId="22470"/>
    <cellStyle name="Normal 78 4 2 7" xfId="32682"/>
    <cellStyle name="Normal 78 4 2 8" xfId="17457"/>
    <cellStyle name="Normal 78 4 3" xfId="2715"/>
    <cellStyle name="Normal 78 4 3 2" xfId="4405"/>
    <cellStyle name="Normal 78 4 3 2 2" xfId="14478"/>
    <cellStyle name="Normal 78 4 3 2 2 2" xfId="44800"/>
    <cellStyle name="Normal 78 4 3 2 2 3" xfId="29576"/>
    <cellStyle name="Normal 78 4 3 2 3" xfId="9458"/>
    <cellStyle name="Normal 78 4 3 2 3 2" xfId="39783"/>
    <cellStyle name="Normal 78 4 3 2 3 3" xfId="24559"/>
    <cellStyle name="Normal 78 4 3 2 4" xfId="34770"/>
    <cellStyle name="Normal 78 4 3 2 5" xfId="19546"/>
    <cellStyle name="Normal 78 4 3 3" xfId="6097"/>
    <cellStyle name="Normal 78 4 3 3 2" xfId="16149"/>
    <cellStyle name="Normal 78 4 3 3 2 2" xfId="46471"/>
    <cellStyle name="Normal 78 4 3 3 2 3" xfId="31247"/>
    <cellStyle name="Normal 78 4 3 3 3" xfId="11129"/>
    <cellStyle name="Normal 78 4 3 3 3 2" xfId="41454"/>
    <cellStyle name="Normal 78 4 3 3 3 3" xfId="26230"/>
    <cellStyle name="Normal 78 4 3 3 4" xfId="36441"/>
    <cellStyle name="Normal 78 4 3 3 5" xfId="21217"/>
    <cellStyle name="Normal 78 4 3 4" xfId="12807"/>
    <cellStyle name="Normal 78 4 3 4 2" xfId="43129"/>
    <cellStyle name="Normal 78 4 3 4 3" xfId="27905"/>
    <cellStyle name="Normal 78 4 3 5" xfId="7786"/>
    <cellStyle name="Normal 78 4 3 5 2" xfId="38112"/>
    <cellStyle name="Normal 78 4 3 5 3" xfId="22888"/>
    <cellStyle name="Normal 78 4 3 6" xfId="33100"/>
    <cellStyle name="Normal 78 4 3 7" xfId="17875"/>
    <cellStyle name="Normal 78 4 4" xfId="3568"/>
    <cellStyle name="Normal 78 4 4 2" xfId="13642"/>
    <cellStyle name="Normal 78 4 4 2 2" xfId="43964"/>
    <cellStyle name="Normal 78 4 4 2 3" xfId="28740"/>
    <cellStyle name="Normal 78 4 4 3" xfId="8622"/>
    <cellStyle name="Normal 78 4 4 3 2" xfId="38947"/>
    <cellStyle name="Normal 78 4 4 3 3" xfId="23723"/>
    <cellStyle name="Normal 78 4 4 4" xfId="33934"/>
    <cellStyle name="Normal 78 4 4 5" xfId="18710"/>
    <cellStyle name="Normal 78 4 5" xfId="5261"/>
    <cellStyle name="Normal 78 4 5 2" xfId="15313"/>
    <cellStyle name="Normal 78 4 5 2 2" xfId="45635"/>
    <cellStyle name="Normal 78 4 5 2 3" xfId="30411"/>
    <cellStyle name="Normal 78 4 5 3" xfId="10293"/>
    <cellStyle name="Normal 78 4 5 3 2" xfId="40618"/>
    <cellStyle name="Normal 78 4 5 3 3" xfId="25394"/>
    <cellStyle name="Normal 78 4 5 4" xfId="35605"/>
    <cellStyle name="Normal 78 4 5 5" xfId="20381"/>
    <cellStyle name="Normal 78 4 6" xfId="11971"/>
    <cellStyle name="Normal 78 4 6 2" xfId="42293"/>
    <cellStyle name="Normal 78 4 6 3" xfId="27069"/>
    <cellStyle name="Normal 78 4 7" xfId="6950"/>
    <cellStyle name="Normal 78 4 7 2" xfId="37276"/>
    <cellStyle name="Normal 78 4 7 3" xfId="22052"/>
    <cellStyle name="Normal 78 4 8" xfId="32264"/>
    <cellStyle name="Normal 78 4 9" xfId="17039"/>
    <cellStyle name="Normal 78 5" xfId="2083"/>
    <cellStyle name="Normal 78 5 2" xfId="2924"/>
    <cellStyle name="Normal 78 5 2 2" xfId="4614"/>
    <cellStyle name="Normal 78 5 2 2 2" xfId="14687"/>
    <cellStyle name="Normal 78 5 2 2 2 2" xfId="45009"/>
    <cellStyle name="Normal 78 5 2 2 2 3" xfId="29785"/>
    <cellStyle name="Normal 78 5 2 2 3" xfId="9667"/>
    <cellStyle name="Normal 78 5 2 2 3 2" xfId="39992"/>
    <cellStyle name="Normal 78 5 2 2 3 3" xfId="24768"/>
    <cellStyle name="Normal 78 5 2 2 4" xfId="34979"/>
    <cellStyle name="Normal 78 5 2 2 5" xfId="19755"/>
    <cellStyle name="Normal 78 5 2 3" xfId="6306"/>
    <cellStyle name="Normal 78 5 2 3 2" xfId="16358"/>
    <cellStyle name="Normal 78 5 2 3 2 2" xfId="46680"/>
    <cellStyle name="Normal 78 5 2 3 2 3" xfId="31456"/>
    <cellStyle name="Normal 78 5 2 3 3" xfId="11338"/>
    <cellStyle name="Normal 78 5 2 3 3 2" xfId="41663"/>
    <cellStyle name="Normal 78 5 2 3 3 3" xfId="26439"/>
    <cellStyle name="Normal 78 5 2 3 4" xfId="36650"/>
    <cellStyle name="Normal 78 5 2 3 5" xfId="21426"/>
    <cellStyle name="Normal 78 5 2 4" xfId="13016"/>
    <cellStyle name="Normal 78 5 2 4 2" xfId="43338"/>
    <cellStyle name="Normal 78 5 2 4 3" xfId="28114"/>
    <cellStyle name="Normal 78 5 2 5" xfId="7995"/>
    <cellStyle name="Normal 78 5 2 5 2" xfId="38321"/>
    <cellStyle name="Normal 78 5 2 5 3" xfId="23097"/>
    <cellStyle name="Normal 78 5 2 6" xfId="33309"/>
    <cellStyle name="Normal 78 5 2 7" xfId="18084"/>
    <cellStyle name="Normal 78 5 3" xfId="3777"/>
    <cellStyle name="Normal 78 5 3 2" xfId="13851"/>
    <cellStyle name="Normal 78 5 3 2 2" xfId="44173"/>
    <cellStyle name="Normal 78 5 3 2 3" xfId="28949"/>
    <cellStyle name="Normal 78 5 3 3" xfId="8831"/>
    <cellStyle name="Normal 78 5 3 3 2" xfId="39156"/>
    <cellStyle name="Normal 78 5 3 3 3" xfId="23932"/>
    <cellStyle name="Normal 78 5 3 4" xfId="34143"/>
    <cellStyle name="Normal 78 5 3 5" xfId="18919"/>
    <cellStyle name="Normal 78 5 4" xfId="5470"/>
    <cellStyle name="Normal 78 5 4 2" xfId="15522"/>
    <cellStyle name="Normal 78 5 4 2 2" xfId="45844"/>
    <cellStyle name="Normal 78 5 4 2 3" xfId="30620"/>
    <cellStyle name="Normal 78 5 4 3" xfId="10502"/>
    <cellStyle name="Normal 78 5 4 3 2" xfId="40827"/>
    <cellStyle name="Normal 78 5 4 3 3" xfId="25603"/>
    <cellStyle name="Normal 78 5 4 4" xfId="35814"/>
    <cellStyle name="Normal 78 5 4 5" xfId="20590"/>
    <cellStyle name="Normal 78 5 5" xfId="12180"/>
    <cellStyle name="Normal 78 5 5 2" xfId="42502"/>
    <cellStyle name="Normal 78 5 5 3" xfId="27278"/>
    <cellStyle name="Normal 78 5 6" xfId="7159"/>
    <cellStyle name="Normal 78 5 6 2" xfId="37485"/>
    <cellStyle name="Normal 78 5 6 3" xfId="22261"/>
    <cellStyle name="Normal 78 5 7" xfId="32473"/>
    <cellStyle name="Normal 78 5 8" xfId="17248"/>
    <cellStyle name="Normal 78 6" xfId="2504"/>
    <cellStyle name="Normal 78 6 2" xfId="4196"/>
    <cellStyle name="Normal 78 6 2 2" xfId="14269"/>
    <cellStyle name="Normal 78 6 2 2 2" xfId="44591"/>
    <cellStyle name="Normal 78 6 2 2 3" xfId="29367"/>
    <cellStyle name="Normal 78 6 2 3" xfId="9249"/>
    <cellStyle name="Normal 78 6 2 3 2" xfId="39574"/>
    <cellStyle name="Normal 78 6 2 3 3" xfId="24350"/>
    <cellStyle name="Normal 78 6 2 4" xfId="34561"/>
    <cellStyle name="Normal 78 6 2 5" xfId="19337"/>
    <cellStyle name="Normal 78 6 3" xfId="5888"/>
    <cellStyle name="Normal 78 6 3 2" xfId="15940"/>
    <cellStyle name="Normal 78 6 3 2 2" xfId="46262"/>
    <cellStyle name="Normal 78 6 3 2 3" xfId="31038"/>
    <cellStyle name="Normal 78 6 3 3" xfId="10920"/>
    <cellStyle name="Normal 78 6 3 3 2" xfId="41245"/>
    <cellStyle name="Normal 78 6 3 3 3" xfId="26021"/>
    <cellStyle name="Normal 78 6 3 4" xfId="36232"/>
    <cellStyle name="Normal 78 6 3 5" xfId="21008"/>
    <cellStyle name="Normal 78 6 4" xfId="12598"/>
    <cellStyle name="Normal 78 6 4 2" xfId="42920"/>
    <cellStyle name="Normal 78 6 4 3" xfId="27696"/>
    <cellStyle name="Normal 78 6 5" xfId="7577"/>
    <cellStyle name="Normal 78 6 5 2" xfId="37903"/>
    <cellStyle name="Normal 78 6 5 3" xfId="22679"/>
    <cellStyle name="Normal 78 6 6" xfId="32891"/>
    <cellStyle name="Normal 78 6 7" xfId="17666"/>
    <cellStyle name="Normal 78 7" xfId="3351"/>
    <cellStyle name="Normal 78 7 2" xfId="13434"/>
    <cellStyle name="Normal 78 7 2 2" xfId="43756"/>
    <cellStyle name="Normal 78 7 2 3" xfId="28532"/>
    <cellStyle name="Normal 78 7 3" xfId="8413"/>
    <cellStyle name="Normal 78 7 3 2" xfId="38739"/>
    <cellStyle name="Normal 78 7 3 3" xfId="23515"/>
    <cellStyle name="Normal 78 7 4" xfId="33726"/>
    <cellStyle name="Normal 78 7 5" xfId="18502"/>
    <cellStyle name="Normal 78 8" xfId="5049"/>
    <cellStyle name="Normal 78 8 2" xfId="15105"/>
    <cellStyle name="Normal 78 8 2 2" xfId="45427"/>
    <cellStyle name="Normal 78 8 2 3" xfId="30203"/>
    <cellStyle name="Normal 78 8 3" xfId="10085"/>
    <cellStyle name="Normal 78 8 3 2" xfId="40410"/>
    <cellStyle name="Normal 78 8 3 3" xfId="25186"/>
    <cellStyle name="Normal 78 8 4" xfId="35397"/>
    <cellStyle name="Normal 78 8 5" xfId="20173"/>
    <cellStyle name="Normal 78 9" xfId="11760"/>
    <cellStyle name="Normal 78 9 2" xfId="42084"/>
    <cellStyle name="Normal 78 9 3" xfId="26860"/>
    <cellStyle name="Normal 79" xfId="1109"/>
    <cellStyle name="Normal 79 10" xfId="6742"/>
    <cellStyle name="Normal 79 10 2" xfId="37071"/>
    <cellStyle name="Normal 79 10 3" xfId="21847"/>
    <cellStyle name="Normal 79 11" xfId="32062"/>
    <cellStyle name="Normal 79 12" xfId="16832"/>
    <cellStyle name="Normal 79 13" xfId="47322"/>
    <cellStyle name="Normal 79 2" xfId="1706"/>
    <cellStyle name="Normal 79 2 10" xfId="32115"/>
    <cellStyle name="Normal 79 2 11" xfId="16886"/>
    <cellStyle name="Normal 79 2 2" xfId="1815"/>
    <cellStyle name="Normal 79 2 2 10" xfId="16990"/>
    <cellStyle name="Normal 79 2 2 2" xfId="2032"/>
    <cellStyle name="Normal 79 2 2 2 2" xfId="2453"/>
    <cellStyle name="Normal 79 2 2 2 2 2" xfId="3292"/>
    <cellStyle name="Normal 79 2 2 2 2 2 2" xfId="4982"/>
    <cellStyle name="Normal 79 2 2 2 2 2 2 2" xfId="15055"/>
    <cellStyle name="Normal 79 2 2 2 2 2 2 2 2" xfId="45377"/>
    <cellStyle name="Normal 79 2 2 2 2 2 2 2 3" xfId="30153"/>
    <cellStyle name="Normal 79 2 2 2 2 2 2 3" xfId="10035"/>
    <cellStyle name="Normal 79 2 2 2 2 2 2 3 2" xfId="40360"/>
    <cellStyle name="Normal 79 2 2 2 2 2 2 3 3" xfId="25136"/>
    <cellStyle name="Normal 79 2 2 2 2 2 2 4" xfId="35347"/>
    <cellStyle name="Normal 79 2 2 2 2 2 2 5" xfId="20123"/>
    <cellStyle name="Normal 79 2 2 2 2 2 3" xfId="6674"/>
    <cellStyle name="Normal 79 2 2 2 2 2 3 2" xfId="16726"/>
    <cellStyle name="Normal 79 2 2 2 2 2 3 2 2" xfId="47048"/>
    <cellStyle name="Normal 79 2 2 2 2 2 3 2 3" xfId="31824"/>
    <cellStyle name="Normal 79 2 2 2 2 2 3 3" xfId="11706"/>
    <cellStyle name="Normal 79 2 2 2 2 2 3 3 2" xfId="42031"/>
    <cellStyle name="Normal 79 2 2 2 2 2 3 3 3" xfId="26807"/>
    <cellStyle name="Normal 79 2 2 2 2 2 3 4" xfId="37018"/>
    <cellStyle name="Normal 79 2 2 2 2 2 3 5" xfId="21794"/>
    <cellStyle name="Normal 79 2 2 2 2 2 4" xfId="13384"/>
    <cellStyle name="Normal 79 2 2 2 2 2 4 2" xfId="43706"/>
    <cellStyle name="Normal 79 2 2 2 2 2 4 3" xfId="28482"/>
    <cellStyle name="Normal 79 2 2 2 2 2 5" xfId="8363"/>
    <cellStyle name="Normal 79 2 2 2 2 2 5 2" xfId="38689"/>
    <cellStyle name="Normal 79 2 2 2 2 2 5 3" xfId="23465"/>
    <cellStyle name="Normal 79 2 2 2 2 2 6" xfId="33677"/>
    <cellStyle name="Normal 79 2 2 2 2 2 7" xfId="18452"/>
    <cellStyle name="Normal 79 2 2 2 2 3" xfId="4145"/>
    <cellStyle name="Normal 79 2 2 2 2 3 2" xfId="14219"/>
    <cellStyle name="Normal 79 2 2 2 2 3 2 2" xfId="44541"/>
    <cellStyle name="Normal 79 2 2 2 2 3 2 3" xfId="29317"/>
    <cellStyle name="Normal 79 2 2 2 2 3 3" xfId="9199"/>
    <cellStyle name="Normal 79 2 2 2 2 3 3 2" xfId="39524"/>
    <cellStyle name="Normal 79 2 2 2 2 3 3 3" xfId="24300"/>
    <cellStyle name="Normal 79 2 2 2 2 3 4" xfId="34511"/>
    <cellStyle name="Normal 79 2 2 2 2 3 5" xfId="19287"/>
    <cellStyle name="Normal 79 2 2 2 2 4" xfId="5838"/>
    <cellStyle name="Normal 79 2 2 2 2 4 2" xfId="15890"/>
    <cellStyle name="Normal 79 2 2 2 2 4 2 2" xfId="46212"/>
    <cellStyle name="Normal 79 2 2 2 2 4 2 3" xfId="30988"/>
    <cellStyle name="Normal 79 2 2 2 2 4 3" xfId="10870"/>
    <cellStyle name="Normal 79 2 2 2 2 4 3 2" xfId="41195"/>
    <cellStyle name="Normal 79 2 2 2 2 4 3 3" xfId="25971"/>
    <cellStyle name="Normal 79 2 2 2 2 4 4" xfId="36182"/>
    <cellStyle name="Normal 79 2 2 2 2 4 5" xfId="20958"/>
    <cellStyle name="Normal 79 2 2 2 2 5" xfId="12548"/>
    <cellStyle name="Normal 79 2 2 2 2 5 2" xfId="42870"/>
    <cellStyle name="Normal 79 2 2 2 2 5 3" xfId="27646"/>
    <cellStyle name="Normal 79 2 2 2 2 6" xfId="7527"/>
    <cellStyle name="Normal 79 2 2 2 2 6 2" xfId="37853"/>
    <cellStyle name="Normal 79 2 2 2 2 6 3" xfId="22629"/>
    <cellStyle name="Normal 79 2 2 2 2 7" xfId="32841"/>
    <cellStyle name="Normal 79 2 2 2 2 8" xfId="17616"/>
    <cellStyle name="Normal 79 2 2 2 3" xfId="2874"/>
    <cellStyle name="Normal 79 2 2 2 3 2" xfId="4564"/>
    <cellStyle name="Normal 79 2 2 2 3 2 2" xfId="14637"/>
    <cellStyle name="Normal 79 2 2 2 3 2 2 2" xfId="44959"/>
    <cellStyle name="Normal 79 2 2 2 3 2 2 3" xfId="29735"/>
    <cellStyle name="Normal 79 2 2 2 3 2 3" xfId="9617"/>
    <cellStyle name="Normal 79 2 2 2 3 2 3 2" xfId="39942"/>
    <cellStyle name="Normal 79 2 2 2 3 2 3 3" xfId="24718"/>
    <cellStyle name="Normal 79 2 2 2 3 2 4" xfId="34929"/>
    <cellStyle name="Normal 79 2 2 2 3 2 5" xfId="19705"/>
    <cellStyle name="Normal 79 2 2 2 3 3" xfId="6256"/>
    <cellStyle name="Normal 79 2 2 2 3 3 2" xfId="16308"/>
    <cellStyle name="Normal 79 2 2 2 3 3 2 2" xfId="46630"/>
    <cellStyle name="Normal 79 2 2 2 3 3 2 3" xfId="31406"/>
    <cellStyle name="Normal 79 2 2 2 3 3 3" xfId="11288"/>
    <cellStyle name="Normal 79 2 2 2 3 3 3 2" xfId="41613"/>
    <cellStyle name="Normal 79 2 2 2 3 3 3 3" xfId="26389"/>
    <cellStyle name="Normal 79 2 2 2 3 3 4" xfId="36600"/>
    <cellStyle name="Normal 79 2 2 2 3 3 5" xfId="21376"/>
    <cellStyle name="Normal 79 2 2 2 3 4" xfId="12966"/>
    <cellStyle name="Normal 79 2 2 2 3 4 2" xfId="43288"/>
    <cellStyle name="Normal 79 2 2 2 3 4 3" xfId="28064"/>
    <cellStyle name="Normal 79 2 2 2 3 5" xfId="7945"/>
    <cellStyle name="Normal 79 2 2 2 3 5 2" xfId="38271"/>
    <cellStyle name="Normal 79 2 2 2 3 5 3" xfId="23047"/>
    <cellStyle name="Normal 79 2 2 2 3 6" xfId="33259"/>
    <cellStyle name="Normal 79 2 2 2 3 7" xfId="18034"/>
    <cellStyle name="Normal 79 2 2 2 4" xfId="3727"/>
    <cellStyle name="Normal 79 2 2 2 4 2" xfId="13801"/>
    <cellStyle name="Normal 79 2 2 2 4 2 2" xfId="44123"/>
    <cellStyle name="Normal 79 2 2 2 4 2 3" xfId="28899"/>
    <cellStyle name="Normal 79 2 2 2 4 3" xfId="8781"/>
    <cellStyle name="Normal 79 2 2 2 4 3 2" xfId="39106"/>
    <cellStyle name="Normal 79 2 2 2 4 3 3" xfId="23882"/>
    <cellStyle name="Normal 79 2 2 2 4 4" xfId="34093"/>
    <cellStyle name="Normal 79 2 2 2 4 5" xfId="18869"/>
    <cellStyle name="Normal 79 2 2 2 5" xfId="5420"/>
    <cellStyle name="Normal 79 2 2 2 5 2" xfId="15472"/>
    <cellStyle name="Normal 79 2 2 2 5 2 2" xfId="45794"/>
    <cellStyle name="Normal 79 2 2 2 5 2 3" xfId="30570"/>
    <cellStyle name="Normal 79 2 2 2 5 3" xfId="10452"/>
    <cellStyle name="Normal 79 2 2 2 5 3 2" xfId="40777"/>
    <cellStyle name="Normal 79 2 2 2 5 3 3" xfId="25553"/>
    <cellStyle name="Normal 79 2 2 2 5 4" xfId="35764"/>
    <cellStyle name="Normal 79 2 2 2 5 5" xfId="20540"/>
    <cellStyle name="Normal 79 2 2 2 6" xfId="12130"/>
    <cellStyle name="Normal 79 2 2 2 6 2" xfId="42452"/>
    <cellStyle name="Normal 79 2 2 2 6 3" xfId="27228"/>
    <cellStyle name="Normal 79 2 2 2 7" xfId="7109"/>
    <cellStyle name="Normal 79 2 2 2 7 2" xfId="37435"/>
    <cellStyle name="Normal 79 2 2 2 7 3" xfId="22211"/>
    <cellStyle name="Normal 79 2 2 2 8" xfId="32423"/>
    <cellStyle name="Normal 79 2 2 2 9" xfId="17198"/>
    <cellStyle name="Normal 79 2 2 3" xfId="2245"/>
    <cellStyle name="Normal 79 2 2 3 2" xfId="3084"/>
    <cellStyle name="Normal 79 2 2 3 2 2" xfId="4774"/>
    <cellStyle name="Normal 79 2 2 3 2 2 2" xfId="14847"/>
    <cellStyle name="Normal 79 2 2 3 2 2 2 2" xfId="45169"/>
    <cellStyle name="Normal 79 2 2 3 2 2 2 3" xfId="29945"/>
    <cellStyle name="Normal 79 2 2 3 2 2 3" xfId="9827"/>
    <cellStyle name="Normal 79 2 2 3 2 2 3 2" xfId="40152"/>
    <cellStyle name="Normal 79 2 2 3 2 2 3 3" xfId="24928"/>
    <cellStyle name="Normal 79 2 2 3 2 2 4" xfId="35139"/>
    <cellStyle name="Normal 79 2 2 3 2 2 5" xfId="19915"/>
    <cellStyle name="Normal 79 2 2 3 2 3" xfId="6466"/>
    <cellStyle name="Normal 79 2 2 3 2 3 2" xfId="16518"/>
    <cellStyle name="Normal 79 2 2 3 2 3 2 2" xfId="46840"/>
    <cellStyle name="Normal 79 2 2 3 2 3 2 3" xfId="31616"/>
    <cellStyle name="Normal 79 2 2 3 2 3 3" xfId="11498"/>
    <cellStyle name="Normal 79 2 2 3 2 3 3 2" xfId="41823"/>
    <cellStyle name="Normal 79 2 2 3 2 3 3 3" xfId="26599"/>
    <cellStyle name="Normal 79 2 2 3 2 3 4" xfId="36810"/>
    <cellStyle name="Normal 79 2 2 3 2 3 5" xfId="21586"/>
    <cellStyle name="Normal 79 2 2 3 2 4" xfId="13176"/>
    <cellStyle name="Normal 79 2 2 3 2 4 2" xfId="43498"/>
    <cellStyle name="Normal 79 2 2 3 2 4 3" xfId="28274"/>
    <cellStyle name="Normal 79 2 2 3 2 5" xfId="8155"/>
    <cellStyle name="Normal 79 2 2 3 2 5 2" xfId="38481"/>
    <cellStyle name="Normal 79 2 2 3 2 5 3" xfId="23257"/>
    <cellStyle name="Normal 79 2 2 3 2 6" xfId="33469"/>
    <cellStyle name="Normal 79 2 2 3 2 7" xfId="18244"/>
    <cellStyle name="Normal 79 2 2 3 3" xfId="3937"/>
    <cellStyle name="Normal 79 2 2 3 3 2" xfId="14011"/>
    <cellStyle name="Normal 79 2 2 3 3 2 2" xfId="44333"/>
    <cellStyle name="Normal 79 2 2 3 3 2 3" xfId="29109"/>
    <cellStyle name="Normal 79 2 2 3 3 3" xfId="8991"/>
    <cellStyle name="Normal 79 2 2 3 3 3 2" xfId="39316"/>
    <cellStyle name="Normal 79 2 2 3 3 3 3" xfId="24092"/>
    <cellStyle name="Normal 79 2 2 3 3 4" xfId="34303"/>
    <cellStyle name="Normal 79 2 2 3 3 5" xfId="19079"/>
    <cellStyle name="Normal 79 2 2 3 4" xfId="5630"/>
    <cellStyle name="Normal 79 2 2 3 4 2" xfId="15682"/>
    <cellStyle name="Normal 79 2 2 3 4 2 2" xfId="46004"/>
    <cellStyle name="Normal 79 2 2 3 4 2 3" xfId="30780"/>
    <cellStyle name="Normal 79 2 2 3 4 3" xfId="10662"/>
    <cellStyle name="Normal 79 2 2 3 4 3 2" xfId="40987"/>
    <cellStyle name="Normal 79 2 2 3 4 3 3" xfId="25763"/>
    <cellStyle name="Normal 79 2 2 3 4 4" xfId="35974"/>
    <cellStyle name="Normal 79 2 2 3 4 5" xfId="20750"/>
    <cellStyle name="Normal 79 2 2 3 5" xfId="12340"/>
    <cellStyle name="Normal 79 2 2 3 5 2" xfId="42662"/>
    <cellStyle name="Normal 79 2 2 3 5 3" xfId="27438"/>
    <cellStyle name="Normal 79 2 2 3 6" xfId="7319"/>
    <cellStyle name="Normal 79 2 2 3 6 2" xfId="37645"/>
    <cellStyle name="Normal 79 2 2 3 6 3" xfId="22421"/>
    <cellStyle name="Normal 79 2 2 3 7" xfId="32633"/>
    <cellStyle name="Normal 79 2 2 3 8" xfId="17408"/>
    <cellStyle name="Normal 79 2 2 4" xfId="2666"/>
    <cellStyle name="Normal 79 2 2 4 2" xfId="4356"/>
    <cellStyle name="Normal 79 2 2 4 2 2" xfId="14429"/>
    <cellStyle name="Normal 79 2 2 4 2 2 2" xfId="44751"/>
    <cellStyle name="Normal 79 2 2 4 2 2 3" xfId="29527"/>
    <cellStyle name="Normal 79 2 2 4 2 3" xfId="9409"/>
    <cellStyle name="Normal 79 2 2 4 2 3 2" xfId="39734"/>
    <cellStyle name="Normal 79 2 2 4 2 3 3" xfId="24510"/>
    <cellStyle name="Normal 79 2 2 4 2 4" xfId="34721"/>
    <cellStyle name="Normal 79 2 2 4 2 5" xfId="19497"/>
    <cellStyle name="Normal 79 2 2 4 3" xfId="6048"/>
    <cellStyle name="Normal 79 2 2 4 3 2" xfId="16100"/>
    <cellStyle name="Normal 79 2 2 4 3 2 2" xfId="46422"/>
    <cellStyle name="Normal 79 2 2 4 3 2 3" xfId="31198"/>
    <cellStyle name="Normal 79 2 2 4 3 3" xfId="11080"/>
    <cellStyle name="Normal 79 2 2 4 3 3 2" xfId="41405"/>
    <cellStyle name="Normal 79 2 2 4 3 3 3" xfId="26181"/>
    <cellStyle name="Normal 79 2 2 4 3 4" xfId="36392"/>
    <cellStyle name="Normal 79 2 2 4 3 5" xfId="21168"/>
    <cellStyle name="Normal 79 2 2 4 4" xfId="12758"/>
    <cellStyle name="Normal 79 2 2 4 4 2" xfId="43080"/>
    <cellStyle name="Normal 79 2 2 4 4 3" xfId="27856"/>
    <cellStyle name="Normal 79 2 2 4 5" xfId="7737"/>
    <cellStyle name="Normal 79 2 2 4 5 2" xfId="38063"/>
    <cellStyle name="Normal 79 2 2 4 5 3" xfId="22839"/>
    <cellStyle name="Normal 79 2 2 4 6" xfId="33051"/>
    <cellStyle name="Normal 79 2 2 4 7" xfId="17826"/>
    <cellStyle name="Normal 79 2 2 5" xfId="3519"/>
    <cellStyle name="Normal 79 2 2 5 2" xfId="13593"/>
    <cellStyle name="Normal 79 2 2 5 2 2" xfId="43915"/>
    <cellStyle name="Normal 79 2 2 5 2 3" xfId="28691"/>
    <cellStyle name="Normal 79 2 2 5 3" xfId="8573"/>
    <cellStyle name="Normal 79 2 2 5 3 2" xfId="38898"/>
    <cellStyle name="Normal 79 2 2 5 3 3" xfId="23674"/>
    <cellStyle name="Normal 79 2 2 5 4" xfId="33885"/>
    <cellStyle name="Normal 79 2 2 5 5" xfId="18661"/>
    <cellStyle name="Normal 79 2 2 6" xfId="5212"/>
    <cellStyle name="Normal 79 2 2 6 2" xfId="15264"/>
    <cellStyle name="Normal 79 2 2 6 2 2" xfId="45586"/>
    <cellStyle name="Normal 79 2 2 6 2 3" xfId="30362"/>
    <cellStyle name="Normal 79 2 2 6 3" xfId="10244"/>
    <cellStyle name="Normal 79 2 2 6 3 2" xfId="40569"/>
    <cellStyle name="Normal 79 2 2 6 3 3" xfId="25345"/>
    <cellStyle name="Normal 79 2 2 6 4" xfId="35556"/>
    <cellStyle name="Normal 79 2 2 6 5" xfId="20332"/>
    <cellStyle name="Normal 79 2 2 7" xfId="11922"/>
    <cellStyle name="Normal 79 2 2 7 2" xfId="42244"/>
    <cellStyle name="Normal 79 2 2 7 3" xfId="27020"/>
    <cellStyle name="Normal 79 2 2 8" xfId="6901"/>
    <cellStyle name="Normal 79 2 2 8 2" xfId="37227"/>
    <cellStyle name="Normal 79 2 2 8 3" xfId="22003"/>
    <cellStyle name="Normal 79 2 2 9" xfId="32216"/>
    <cellStyle name="Normal 79 2 3" xfId="1928"/>
    <cellStyle name="Normal 79 2 3 2" xfId="2349"/>
    <cellStyle name="Normal 79 2 3 2 2" xfId="3188"/>
    <cellStyle name="Normal 79 2 3 2 2 2" xfId="4878"/>
    <cellStyle name="Normal 79 2 3 2 2 2 2" xfId="14951"/>
    <cellStyle name="Normal 79 2 3 2 2 2 2 2" xfId="45273"/>
    <cellStyle name="Normal 79 2 3 2 2 2 2 3" xfId="30049"/>
    <cellStyle name="Normal 79 2 3 2 2 2 3" xfId="9931"/>
    <cellStyle name="Normal 79 2 3 2 2 2 3 2" xfId="40256"/>
    <cellStyle name="Normal 79 2 3 2 2 2 3 3" xfId="25032"/>
    <cellStyle name="Normal 79 2 3 2 2 2 4" xfId="35243"/>
    <cellStyle name="Normal 79 2 3 2 2 2 5" xfId="20019"/>
    <cellStyle name="Normal 79 2 3 2 2 3" xfId="6570"/>
    <cellStyle name="Normal 79 2 3 2 2 3 2" xfId="16622"/>
    <cellStyle name="Normal 79 2 3 2 2 3 2 2" xfId="46944"/>
    <cellStyle name="Normal 79 2 3 2 2 3 2 3" xfId="31720"/>
    <cellStyle name="Normal 79 2 3 2 2 3 3" xfId="11602"/>
    <cellStyle name="Normal 79 2 3 2 2 3 3 2" xfId="41927"/>
    <cellStyle name="Normal 79 2 3 2 2 3 3 3" xfId="26703"/>
    <cellStyle name="Normal 79 2 3 2 2 3 4" xfId="36914"/>
    <cellStyle name="Normal 79 2 3 2 2 3 5" xfId="21690"/>
    <cellStyle name="Normal 79 2 3 2 2 4" xfId="13280"/>
    <cellStyle name="Normal 79 2 3 2 2 4 2" xfId="43602"/>
    <cellStyle name="Normal 79 2 3 2 2 4 3" xfId="28378"/>
    <cellStyle name="Normal 79 2 3 2 2 5" xfId="8259"/>
    <cellStyle name="Normal 79 2 3 2 2 5 2" xfId="38585"/>
    <cellStyle name="Normal 79 2 3 2 2 5 3" xfId="23361"/>
    <cellStyle name="Normal 79 2 3 2 2 6" xfId="33573"/>
    <cellStyle name="Normal 79 2 3 2 2 7" xfId="18348"/>
    <cellStyle name="Normal 79 2 3 2 3" xfId="4041"/>
    <cellStyle name="Normal 79 2 3 2 3 2" xfId="14115"/>
    <cellStyle name="Normal 79 2 3 2 3 2 2" xfId="44437"/>
    <cellStyle name="Normal 79 2 3 2 3 2 3" xfId="29213"/>
    <cellStyle name="Normal 79 2 3 2 3 3" xfId="9095"/>
    <cellStyle name="Normal 79 2 3 2 3 3 2" xfId="39420"/>
    <cellStyle name="Normal 79 2 3 2 3 3 3" xfId="24196"/>
    <cellStyle name="Normal 79 2 3 2 3 4" xfId="34407"/>
    <cellStyle name="Normal 79 2 3 2 3 5" xfId="19183"/>
    <cellStyle name="Normal 79 2 3 2 4" xfId="5734"/>
    <cellStyle name="Normal 79 2 3 2 4 2" xfId="15786"/>
    <cellStyle name="Normal 79 2 3 2 4 2 2" xfId="46108"/>
    <cellStyle name="Normal 79 2 3 2 4 2 3" xfId="30884"/>
    <cellStyle name="Normal 79 2 3 2 4 3" xfId="10766"/>
    <cellStyle name="Normal 79 2 3 2 4 3 2" xfId="41091"/>
    <cellStyle name="Normal 79 2 3 2 4 3 3" xfId="25867"/>
    <cellStyle name="Normal 79 2 3 2 4 4" xfId="36078"/>
    <cellStyle name="Normal 79 2 3 2 4 5" xfId="20854"/>
    <cellStyle name="Normal 79 2 3 2 5" xfId="12444"/>
    <cellStyle name="Normal 79 2 3 2 5 2" xfId="42766"/>
    <cellStyle name="Normal 79 2 3 2 5 3" xfId="27542"/>
    <cellStyle name="Normal 79 2 3 2 6" xfId="7423"/>
    <cellStyle name="Normal 79 2 3 2 6 2" xfId="37749"/>
    <cellStyle name="Normal 79 2 3 2 6 3" xfId="22525"/>
    <cellStyle name="Normal 79 2 3 2 7" xfId="32737"/>
    <cellStyle name="Normal 79 2 3 2 8" xfId="17512"/>
    <cellStyle name="Normal 79 2 3 3" xfId="2770"/>
    <cellStyle name="Normal 79 2 3 3 2" xfId="4460"/>
    <cellStyle name="Normal 79 2 3 3 2 2" xfId="14533"/>
    <cellStyle name="Normal 79 2 3 3 2 2 2" xfId="44855"/>
    <cellStyle name="Normal 79 2 3 3 2 2 3" xfId="29631"/>
    <cellStyle name="Normal 79 2 3 3 2 3" xfId="9513"/>
    <cellStyle name="Normal 79 2 3 3 2 3 2" xfId="39838"/>
    <cellStyle name="Normal 79 2 3 3 2 3 3" xfId="24614"/>
    <cellStyle name="Normal 79 2 3 3 2 4" xfId="34825"/>
    <cellStyle name="Normal 79 2 3 3 2 5" xfId="19601"/>
    <cellStyle name="Normal 79 2 3 3 3" xfId="6152"/>
    <cellStyle name="Normal 79 2 3 3 3 2" xfId="16204"/>
    <cellStyle name="Normal 79 2 3 3 3 2 2" xfId="46526"/>
    <cellStyle name="Normal 79 2 3 3 3 2 3" xfId="31302"/>
    <cellStyle name="Normal 79 2 3 3 3 3" xfId="11184"/>
    <cellStyle name="Normal 79 2 3 3 3 3 2" xfId="41509"/>
    <cellStyle name="Normal 79 2 3 3 3 3 3" xfId="26285"/>
    <cellStyle name="Normal 79 2 3 3 3 4" xfId="36496"/>
    <cellStyle name="Normal 79 2 3 3 3 5" xfId="21272"/>
    <cellStyle name="Normal 79 2 3 3 4" xfId="12862"/>
    <cellStyle name="Normal 79 2 3 3 4 2" xfId="43184"/>
    <cellStyle name="Normal 79 2 3 3 4 3" xfId="27960"/>
    <cellStyle name="Normal 79 2 3 3 5" xfId="7841"/>
    <cellStyle name="Normal 79 2 3 3 5 2" xfId="38167"/>
    <cellStyle name="Normal 79 2 3 3 5 3" xfId="22943"/>
    <cellStyle name="Normal 79 2 3 3 6" xfId="33155"/>
    <cellStyle name="Normal 79 2 3 3 7" xfId="17930"/>
    <cellStyle name="Normal 79 2 3 4" xfId="3623"/>
    <cellStyle name="Normal 79 2 3 4 2" xfId="13697"/>
    <cellStyle name="Normal 79 2 3 4 2 2" xfId="44019"/>
    <cellStyle name="Normal 79 2 3 4 2 3" xfId="28795"/>
    <cellStyle name="Normal 79 2 3 4 3" xfId="8677"/>
    <cellStyle name="Normal 79 2 3 4 3 2" xfId="39002"/>
    <cellStyle name="Normal 79 2 3 4 3 3" xfId="23778"/>
    <cellStyle name="Normal 79 2 3 4 4" xfId="33989"/>
    <cellStyle name="Normal 79 2 3 4 5" xfId="18765"/>
    <cellStyle name="Normal 79 2 3 5" xfId="5316"/>
    <cellStyle name="Normal 79 2 3 5 2" xfId="15368"/>
    <cellStyle name="Normal 79 2 3 5 2 2" xfId="45690"/>
    <cellStyle name="Normal 79 2 3 5 2 3" xfId="30466"/>
    <cellStyle name="Normal 79 2 3 5 3" xfId="10348"/>
    <cellStyle name="Normal 79 2 3 5 3 2" xfId="40673"/>
    <cellStyle name="Normal 79 2 3 5 3 3" xfId="25449"/>
    <cellStyle name="Normal 79 2 3 5 4" xfId="35660"/>
    <cellStyle name="Normal 79 2 3 5 5" xfId="20436"/>
    <cellStyle name="Normal 79 2 3 6" xfId="12026"/>
    <cellStyle name="Normal 79 2 3 6 2" xfId="42348"/>
    <cellStyle name="Normal 79 2 3 6 3" xfId="27124"/>
    <cellStyle name="Normal 79 2 3 7" xfId="7005"/>
    <cellStyle name="Normal 79 2 3 7 2" xfId="37331"/>
    <cellStyle name="Normal 79 2 3 7 3" xfId="22107"/>
    <cellStyle name="Normal 79 2 3 8" xfId="32319"/>
    <cellStyle name="Normal 79 2 3 9" xfId="17094"/>
    <cellStyle name="Normal 79 2 4" xfId="2141"/>
    <cellStyle name="Normal 79 2 4 2" xfId="2980"/>
    <cellStyle name="Normal 79 2 4 2 2" xfId="4670"/>
    <cellStyle name="Normal 79 2 4 2 2 2" xfId="14743"/>
    <cellStyle name="Normal 79 2 4 2 2 2 2" xfId="45065"/>
    <cellStyle name="Normal 79 2 4 2 2 2 3" xfId="29841"/>
    <cellStyle name="Normal 79 2 4 2 2 3" xfId="9723"/>
    <cellStyle name="Normal 79 2 4 2 2 3 2" xfId="40048"/>
    <cellStyle name="Normal 79 2 4 2 2 3 3" xfId="24824"/>
    <cellStyle name="Normal 79 2 4 2 2 4" xfId="35035"/>
    <cellStyle name="Normal 79 2 4 2 2 5" xfId="19811"/>
    <cellStyle name="Normal 79 2 4 2 3" xfId="6362"/>
    <cellStyle name="Normal 79 2 4 2 3 2" xfId="16414"/>
    <cellStyle name="Normal 79 2 4 2 3 2 2" xfId="46736"/>
    <cellStyle name="Normal 79 2 4 2 3 2 3" xfId="31512"/>
    <cellStyle name="Normal 79 2 4 2 3 3" xfId="11394"/>
    <cellStyle name="Normal 79 2 4 2 3 3 2" xfId="41719"/>
    <cellStyle name="Normal 79 2 4 2 3 3 3" xfId="26495"/>
    <cellStyle name="Normal 79 2 4 2 3 4" xfId="36706"/>
    <cellStyle name="Normal 79 2 4 2 3 5" xfId="21482"/>
    <cellStyle name="Normal 79 2 4 2 4" xfId="13072"/>
    <cellStyle name="Normal 79 2 4 2 4 2" xfId="43394"/>
    <cellStyle name="Normal 79 2 4 2 4 3" xfId="28170"/>
    <cellStyle name="Normal 79 2 4 2 5" xfId="8051"/>
    <cellStyle name="Normal 79 2 4 2 5 2" xfId="38377"/>
    <cellStyle name="Normal 79 2 4 2 5 3" xfId="23153"/>
    <cellStyle name="Normal 79 2 4 2 6" xfId="33365"/>
    <cellStyle name="Normal 79 2 4 2 7" xfId="18140"/>
    <cellStyle name="Normal 79 2 4 3" xfId="3833"/>
    <cellStyle name="Normal 79 2 4 3 2" xfId="13907"/>
    <cellStyle name="Normal 79 2 4 3 2 2" xfId="44229"/>
    <cellStyle name="Normal 79 2 4 3 2 3" xfId="29005"/>
    <cellStyle name="Normal 79 2 4 3 3" xfId="8887"/>
    <cellStyle name="Normal 79 2 4 3 3 2" xfId="39212"/>
    <cellStyle name="Normal 79 2 4 3 3 3" xfId="23988"/>
    <cellStyle name="Normal 79 2 4 3 4" xfId="34199"/>
    <cellStyle name="Normal 79 2 4 3 5" xfId="18975"/>
    <cellStyle name="Normal 79 2 4 4" xfId="5526"/>
    <cellStyle name="Normal 79 2 4 4 2" xfId="15578"/>
    <cellStyle name="Normal 79 2 4 4 2 2" xfId="45900"/>
    <cellStyle name="Normal 79 2 4 4 2 3" xfId="30676"/>
    <cellStyle name="Normal 79 2 4 4 3" xfId="10558"/>
    <cellStyle name="Normal 79 2 4 4 3 2" xfId="40883"/>
    <cellStyle name="Normal 79 2 4 4 3 3" xfId="25659"/>
    <cellStyle name="Normal 79 2 4 4 4" xfId="35870"/>
    <cellStyle name="Normal 79 2 4 4 5" xfId="20646"/>
    <cellStyle name="Normal 79 2 4 5" xfId="12236"/>
    <cellStyle name="Normal 79 2 4 5 2" xfId="42558"/>
    <cellStyle name="Normal 79 2 4 5 3" xfId="27334"/>
    <cellStyle name="Normal 79 2 4 6" xfId="7215"/>
    <cellStyle name="Normal 79 2 4 6 2" xfId="37541"/>
    <cellStyle name="Normal 79 2 4 6 3" xfId="22317"/>
    <cellStyle name="Normal 79 2 4 7" xfId="32529"/>
    <cellStyle name="Normal 79 2 4 8" xfId="17304"/>
    <cellStyle name="Normal 79 2 5" xfId="2562"/>
    <cellStyle name="Normal 79 2 5 2" xfId="4252"/>
    <cellStyle name="Normal 79 2 5 2 2" xfId="14325"/>
    <cellStyle name="Normal 79 2 5 2 2 2" xfId="44647"/>
    <cellStyle name="Normal 79 2 5 2 2 3" xfId="29423"/>
    <cellStyle name="Normal 79 2 5 2 3" xfId="9305"/>
    <cellStyle name="Normal 79 2 5 2 3 2" xfId="39630"/>
    <cellStyle name="Normal 79 2 5 2 3 3" xfId="24406"/>
    <cellStyle name="Normal 79 2 5 2 4" xfId="34617"/>
    <cellStyle name="Normal 79 2 5 2 5" xfId="19393"/>
    <cellStyle name="Normal 79 2 5 3" xfId="5944"/>
    <cellStyle name="Normal 79 2 5 3 2" xfId="15996"/>
    <cellStyle name="Normal 79 2 5 3 2 2" xfId="46318"/>
    <cellStyle name="Normal 79 2 5 3 2 3" xfId="31094"/>
    <cellStyle name="Normal 79 2 5 3 3" xfId="10976"/>
    <cellStyle name="Normal 79 2 5 3 3 2" xfId="41301"/>
    <cellStyle name="Normal 79 2 5 3 3 3" xfId="26077"/>
    <cellStyle name="Normal 79 2 5 3 4" xfId="36288"/>
    <cellStyle name="Normal 79 2 5 3 5" xfId="21064"/>
    <cellStyle name="Normal 79 2 5 4" xfId="12654"/>
    <cellStyle name="Normal 79 2 5 4 2" xfId="42976"/>
    <cellStyle name="Normal 79 2 5 4 3" xfId="27752"/>
    <cellStyle name="Normal 79 2 5 5" xfId="7633"/>
    <cellStyle name="Normal 79 2 5 5 2" xfId="37959"/>
    <cellStyle name="Normal 79 2 5 5 3" xfId="22735"/>
    <cellStyle name="Normal 79 2 5 6" xfId="32947"/>
    <cellStyle name="Normal 79 2 5 7" xfId="17722"/>
    <cellStyle name="Normal 79 2 6" xfId="3415"/>
    <cellStyle name="Normal 79 2 6 2" xfId="13489"/>
    <cellStyle name="Normal 79 2 6 2 2" xfId="43811"/>
    <cellStyle name="Normal 79 2 6 2 3" xfId="28587"/>
    <cellStyle name="Normal 79 2 6 3" xfId="8469"/>
    <cellStyle name="Normal 79 2 6 3 2" xfId="38794"/>
    <cellStyle name="Normal 79 2 6 3 3" xfId="23570"/>
    <cellStyle name="Normal 79 2 6 4" xfId="33781"/>
    <cellStyle name="Normal 79 2 6 5" xfId="18557"/>
    <cellStyle name="Normal 79 2 7" xfId="5108"/>
    <cellStyle name="Normal 79 2 7 2" xfId="15160"/>
    <cellStyle name="Normal 79 2 7 2 2" xfId="45482"/>
    <cellStyle name="Normal 79 2 7 2 3" xfId="30258"/>
    <cellStyle name="Normal 79 2 7 3" xfId="10140"/>
    <cellStyle name="Normal 79 2 7 3 2" xfId="40465"/>
    <cellStyle name="Normal 79 2 7 3 3" xfId="25241"/>
    <cellStyle name="Normal 79 2 7 4" xfId="35452"/>
    <cellStyle name="Normal 79 2 7 5" xfId="20228"/>
    <cellStyle name="Normal 79 2 8" xfId="11818"/>
    <cellStyle name="Normal 79 2 8 2" xfId="42140"/>
    <cellStyle name="Normal 79 2 8 3" xfId="26916"/>
    <cellStyle name="Normal 79 2 9" xfId="6797"/>
    <cellStyle name="Normal 79 2 9 2" xfId="37123"/>
    <cellStyle name="Normal 79 2 9 3" xfId="21899"/>
    <cellStyle name="Normal 79 3" xfId="1761"/>
    <cellStyle name="Normal 79 3 10" xfId="16938"/>
    <cellStyle name="Normal 79 3 2" xfId="1980"/>
    <cellStyle name="Normal 79 3 2 2" xfId="2401"/>
    <cellStyle name="Normal 79 3 2 2 2" xfId="3240"/>
    <cellStyle name="Normal 79 3 2 2 2 2" xfId="4930"/>
    <cellStyle name="Normal 79 3 2 2 2 2 2" xfId="15003"/>
    <cellStyle name="Normal 79 3 2 2 2 2 2 2" xfId="45325"/>
    <cellStyle name="Normal 79 3 2 2 2 2 2 3" xfId="30101"/>
    <cellStyle name="Normal 79 3 2 2 2 2 3" xfId="9983"/>
    <cellStyle name="Normal 79 3 2 2 2 2 3 2" xfId="40308"/>
    <cellStyle name="Normal 79 3 2 2 2 2 3 3" xfId="25084"/>
    <cellStyle name="Normal 79 3 2 2 2 2 4" xfId="35295"/>
    <cellStyle name="Normal 79 3 2 2 2 2 5" xfId="20071"/>
    <cellStyle name="Normal 79 3 2 2 2 3" xfId="6622"/>
    <cellStyle name="Normal 79 3 2 2 2 3 2" xfId="16674"/>
    <cellStyle name="Normal 79 3 2 2 2 3 2 2" xfId="46996"/>
    <cellStyle name="Normal 79 3 2 2 2 3 2 3" xfId="31772"/>
    <cellStyle name="Normal 79 3 2 2 2 3 3" xfId="11654"/>
    <cellStyle name="Normal 79 3 2 2 2 3 3 2" xfId="41979"/>
    <cellStyle name="Normal 79 3 2 2 2 3 3 3" xfId="26755"/>
    <cellStyle name="Normal 79 3 2 2 2 3 4" xfId="36966"/>
    <cellStyle name="Normal 79 3 2 2 2 3 5" xfId="21742"/>
    <cellStyle name="Normal 79 3 2 2 2 4" xfId="13332"/>
    <cellStyle name="Normal 79 3 2 2 2 4 2" xfId="43654"/>
    <cellStyle name="Normal 79 3 2 2 2 4 3" xfId="28430"/>
    <cellStyle name="Normal 79 3 2 2 2 5" xfId="8311"/>
    <cellStyle name="Normal 79 3 2 2 2 5 2" xfId="38637"/>
    <cellStyle name="Normal 79 3 2 2 2 5 3" xfId="23413"/>
    <cellStyle name="Normal 79 3 2 2 2 6" xfId="33625"/>
    <cellStyle name="Normal 79 3 2 2 2 7" xfId="18400"/>
    <cellStyle name="Normal 79 3 2 2 3" xfId="4093"/>
    <cellStyle name="Normal 79 3 2 2 3 2" xfId="14167"/>
    <cellStyle name="Normal 79 3 2 2 3 2 2" xfId="44489"/>
    <cellStyle name="Normal 79 3 2 2 3 2 3" xfId="29265"/>
    <cellStyle name="Normal 79 3 2 2 3 3" xfId="9147"/>
    <cellStyle name="Normal 79 3 2 2 3 3 2" xfId="39472"/>
    <cellStyle name="Normal 79 3 2 2 3 3 3" xfId="24248"/>
    <cellStyle name="Normal 79 3 2 2 3 4" xfId="34459"/>
    <cellStyle name="Normal 79 3 2 2 3 5" xfId="19235"/>
    <cellStyle name="Normal 79 3 2 2 4" xfId="5786"/>
    <cellStyle name="Normal 79 3 2 2 4 2" xfId="15838"/>
    <cellStyle name="Normal 79 3 2 2 4 2 2" xfId="46160"/>
    <cellStyle name="Normal 79 3 2 2 4 2 3" xfId="30936"/>
    <cellStyle name="Normal 79 3 2 2 4 3" xfId="10818"/>
    <cellStyle name="Normal 79 3 2 2 4 3 2" xfId="41143"/>
    <cellStyle name="Normal 79 3 2 2 4 3 3" xfId="25919"/>
    <cellStyle name="Normal 79 3 2 2 4 4" xfId="36130"/>
    <cellStyle name="Normal 79 3 2 2 4 5" xfId="20906"/>
    <cellStyle name="Normal 79 3 2 2 5" xfId="12496"/>
    <cellStyle name="Normal 79 3 2 2 5 2" xfId="42818"/>
    <cellStyle name="Normal 79 3 2 2 5 3" xfId="27594"/>
    <cellStyle name="Normal 79 3 2 2 6" xfId="7475"/>
    <cellStyle name="Normal 79 3 2 2 6 2" xfId="37801"/>
    <cellStyle name="Normal 79 3 2 2 6 3" xfId="22577"/>
    <cellStyle name="Normal 79 3 2 2 7" xfId="32789"/>
    <cellStyle name="Normal 79 3 2 2 8" xfId="17564"/>
    <cellStyle name="Normal 79 3 2 3" xfId="2822"/>
    <cellStyle name="Normal 79 3 2 3 2" xfId="4512"/>
    <cellStyle name="Normal 79 3 2 3 2 2" xfId="14585"/>
    <cellStyle name="Normal 79 3 2 3 2 2 2" xfId="44907"/>
    <cellStyle name="Normal 79 3 2 3 2 2 3" xfId="29683"/>
    <cellStyle name="Normal 79 3 2 3 2 3" xfId="9565"/>
    <cellStyle name="Normal 79 3 2 3 2 3 2" xfId="39890"/>
    <cellStyle name="Normal 79 3 2 3 2 3 3" xfId="24666"/>
    <cellStyle name="Normal 79 3 2 3 2 4" xfId="34877"/>
    <cellStyle name="Normal 79 3 2 3 2 5" xfId="19653"/>
    <cellStyle name="Normal 79 3 2 3 3" xfId="6204"/>
    <cellStyle name="Normal 79 3 2 3 3 2" xfId="16256"/>
    <cellStyle name="Normal 79 3 2 3 3 2 2" xfId="46578"/>
    <cellStyle name="Normal 79 3 2 3 3 2 3" xfId="31354"/>
    <cellStyle name="Normal 79 3 2 3 3 3" xfId="11236"/>
    <cellStyle name="Normal 79 3 2 3 3 3 2" xfId="41561"/>
    <cellStyle name="Normal 79 3 2 3 3 3 3" xfId="26337"/>
    <cellStyle name="Normal 79 3 2 3 3 4" xfId="36548"/>
    <cellStyle name="Normal 79 3 2 3 3 5" xfId="21324"/>
    <cellStyle name="Normal 79 3 2 3 4" xfId="12914"/>
    <cellStyle name="Normal 79 3 2 3 4 2" xfId="43236"/>
    <cellStyle name="Normal 79 3 2 3 4 3" xfId="28012"/>
    <cellStyle name="Normal 79 3 2 3 5" xfId="7893"/>
    <cellStyle name="Normal 79 3 2 3 5 2" xfId="38219"/>
    <cellStyle name="Normal 79 3 2 3 5 3" xfId="22995"/>
    <cellStyle name="Normal 79 3 2 3 6" xfId="33207"/>
    <cellStyle name="Normal 79 3 2 3 7" xfId="17982"/>
    <cellStyle name="Normal 79 3 2 4" xfId="3675"/>
    <cellStyle name="Normal 79 3 2 4 2" xfId="13749"/>
    <cellStyle name="Normal 79 3 2 4 2 2" xfId="44071"/>
    <cellStyle name="Normal 79 3 2 4 2 3" xfId="28847"/>
    <cellStyle name="Normal 79 3 2 4 3" xfId="8729"/>
    <cellStyle name="Normal 79 3 2 4 3 2" xfId="39054"/>
    <cellStyle name="Normal 79 3 2 4 3 3" xfId="23830"/>
    <cellStyle name="Normal 79 3 2 4 4" xfId="34041"/>
    <cellStyle name="Normal 79 3 2 4 5" xfId="18817"/>
    <cellStyle name="Normal 79 3 2 5" xfId="5368"/>
    <cellStyle name="Normal 79 3 2 5 2" xfId="15420"/>
    <cellStyle name="Normal 79 3 2 5 2 2" xfId="45742"/>
    <cellStyle name="Normal 79 3 2 5 2 3" xfId="30518"/>
    <cellStyle name="Normal 79 3 2 5 3" xfId="10400"/>
    <cellStyle name="Normal 79 3 2 5 3 2" xfId="40725"/>
    <cellStyle name="Normal 79 3 2 5 3 3" xfId="25501"/>
    <cellStyle name="Normal 79 3 2 5 4" xfId="35712"/>
    <cellStyle name="Normal 79 3 2 5 5" xfId="20488"/>
    <cellStyle name="Normal 79 3 2 6" xfId="12078"/>
    <cellStyle name="Normal 79 3 2 6 2" xfId="42400"/>
    <cellStyle name="Normal 79 3 2 6 3" xfId="27176"/>
    <cellStyle name="Normal 79 3 2 7" xfId="7057"/>
    <cellStyle name="Normal 79 3 2 7 2" xfId="37383"/>
    <cellStyle name="Normal 79 3 2 7 3" xfId="22159"/>
    <cellStyle name="Normal 79 3 2 8" xfId="32371"/>
    <cellStyle name="Normal 79 3 2 9" xfId="17146"/>
    <cellStyle name="Normal 79 3 3" xfId="2193"/>
    <cellStyle name="Normal 79 3 3 2" xfId="3032"/>
    <cellStyle name="Normal 79 3 3 2 2" xfId="4722"/>
    <cellStyle name="Normal 79 3 3 2 2 2" xfId="14795"/>
    <cellStyle name="Normal 79 3 3 2 2 2 2" xfId="45117"/>
    <cellStyle name="Normal 79 3 3 2 2 2 3" xfId="29893"/>
    <cellStyle name="Normal 79 3 3 2 2 3" xfId="9775"/>
    <cellStyle name="Normal 79 3 3 2 2 3 2" xfId="40100"/>
    <cellStyle name="Normal 79 3 3 2 2 3 3" xfId="24876"/>
    <cellStyle name="Normal 79 3 3 2 2 4" xfId="35087"/>
    <cellStyle name="Normal 79 3 3 2 2 5" xfId="19863"/>
    <cellStyle name="Normal 79 3 3 2 3" xfId="6414"/>
    <cellStyle name="Normal 79 3 3 2 3 2" xfId="16466"/>
    <cellStyle name="Normal 79 3 3 2 3 2 2" xfId="46788"/>
    <cellStyle name="Normal 79 3 3 2 3 2 3" xfId="31564"/>
    <cellStyle name="Normal 79 3 3 2 3 3" xfId="11446"/>
    <cellStyle name="Normal 79 3 3 2 3 3 2" xfId="41771"/>
    <cellStyle name="Normal 79 3 3 2 3 3 3" xfId="26547"/>
    <cellStyle name="Normal 79 3 3 2 3 4" xfId="36758"/>
    <cellStyle name="Normal 79 3 3 2 3 5" xfId="21534"/>
    <cellStyle name="Normal 79 3 3 2 4" xfId="13124"/>
    <cellStyle name="Normal 79 3 3 2 4 2" xfId="43446"/>
    <cellStyle name="Normal 79 3 3 2 4 3" xfId="28222"/>
    <cellStyle name="Normal 79 3 3 2 5" xfId="8103"/>
    <cellStyle name="Normal 79 3 3 2 5 2" xfId="38429"/>
    <cellStyle name="Normal 79 3 3 2 5 3" xfId="23205"/>
    <cellStyle name="Normal 79 3 3 2 6" xfId="33417"/>
    <cellStyle name="Normal 79 3 3 2 7" xfId="18192"/>
    <cellStyle name="Normal 79 3 3 3" xfId="3885"/>
    <cellStyle name="Normal 79 3 3 3 2" xfId="13959"/>
    <cellStyle name="Normal 79 3 3 3 2 2" xfId="44281"/>
    <cellStyle name="Normal 79 3 3 3 2 3" xfId="29057"/>
    <cellStyle name="Normal 79 3 3 3 3" xfId="8939"/>
    <cellStyle name="Normal 79 3 3 3 3 2" xfId="39264"/>
    <cellStyle name="Normal 79 3 3 3 3 3" xfId="24040"/>
    <cellStyle name="Normal 79 3 3 3 4" xfId="34251"/>
    <cellStyle name="Normal 79 3 3 3 5" xfId="19027"/>
    <cellStyle name="Normal 79 3 3 4" xfId="5578"/>
    <cellStyle name="Normal 79 3 3 4 2" xfId="15630"/>
    <cellStyle name="Normal 79 3 3 4 2 2" xfId="45952"/>
    <cellStyle name="Normal 79 3 3 4 2 3" xfId="30728"/>
    <cellStyle name="Normal 79 3 3 4 3" xfId="10610"/>
    <cellStyle name="Normal 79 3 3 4 3 2" xfId="40935"/>
    <cellStyle name="Normal 79 3 3 4 3 3" xfId="25711"/>
    <cellStyle name="Normal 79 3 3 4 4" xfId="35922"/>
    <cellStyle name="Normal 79 3 3 4 5" xfId="20698"/>
    <cellStyle name="Normal 79 3 3 5" xfId="12288"/>
    <cellStyle name="Normal 79 3 3 5 2" xfId="42610"/>
    <cellStyle name="Normal 79 3 3 5 3" xfId="27386"/>
    <cellStyle name="Normal 79 3 3 6" xfId="7267"/>
    <cellStyle name="Normal 79 3 3 6 2" xfId="37593"/>
    <cellStyle name="Normal 79 3 3 6 3" xfId="22369"/>
    <cellStyle name="Normal 79 3 3 7" xfId="32581"/>
    <cellStyle name="Normal 79 3 3 8" xfId="17356"/>
    <cellStyle name="Normal 79 3 4" xfId="2614"/>
    <cellStyle name="Normal 79 3 4 2" xfId="4304"/>
    <cellStyle name="Normal 79 3 4 2 2" xfId="14377"/>
    <cellStyle name="Normal 79 3 4 2 2 2" xfId="44699"/>
    <cellStyle name="Normal 79 3 4 2 2 3" xfId="29475"/>
    <cellStyle name="Normal 79 3 4 2 3" xfId="9357"/>
    <cellStyle name="Normal 79 3 4 2 3 2" xfId="39682"/>
    <cellStyle name="Normal 79 3 4 2 3 3" xfId="24458"/>
    <cellStyle name="Normal 79 3 4 2 4" xfId="34669"/>
    <cellStyle name="Normal 79 3 4 2 5" xfId="19445"/>
    <cellStyle name="Normal 79 3 4 3" xfId="5996"/>
    <cellStyle name="Normal 79 3 4 3 2" xfId="16048"/>
    <cellStyle name="Normal 79 3 4 3 2 2" xfId="46370"/>
    <cellStyle name="Normal 79 3 4 3 2 3" xfId="31146"/>
    <cellStyle name="Normal 79 3 4 3 3" xfId="11028"/>
    <cellStyle name="Normal 79 3 4 3 3 2" xfId="41353"/>
    <cellStyle name="Normal 79 3 4 3 3 3" xfId="26129"/>
    <cellStyle name="Normal 79 3 4 3 4" xfId="36340"/>
    <cellStyle name="Normal 79 3 4 3 5" xfId="21116"/>
    <cellStyle name="Normal 79 3 4 4" xfId="12706"/>
    <cellStyle name="Normal 79 3 4 4 2" xfId="43028"/>
    <cellStyle name="Normal 79 3 4 4 3" xfId="27804"/>
    <cellStyle name="Normal 79 3 4 5" xfId="7685"/>
    <cellStyle name="Normal 79 3 4 5 2" xfId="38011"/>
    <cellStyle name="Normal 79 3 4 5 3" xfId="22787"/>
    <cellStyle name="Normal 79 3 4 6" xfId="32999"/>
    <cellStyle name="Normal 79 3 4 7" xfId="17774"/>
    <cellStyle name="Normal 79 3 5" xfId="3467"/>
    <cellStyle name="Normal 79 3 5 2" xfId="13541"/>
    <cellStyle name="Normal 79 3 5 2 2" xfId="43863"/>
    <cellStyle name="Normal 79 3 5 2 3" xfId="28639"/>
    <cellStyle name="Normal 79 3 5 3" xfId="8521"/>
    <cellStyle name="Normal 79 3 5 3 2" xfId="38846"/>
    <cellStyle name="Normal 79 3 5 3 3" xfId="23622"/>
    <cellStyle name="Normal 79 3 5 4" xfId="33833"/>
    <cellStyle name="Normal 79 3 5 5" xfId="18609"/>
    <cellStyle name="Normal 79 3 6" xfId="5160"/>
    <cellStyle name="Normal 79 3 6 2" xfId="15212"/>
    <cellStyle name="Normal 79 3 6 2 2" xfId="45534"/>
    <cellStyle name="Normal 79 3 6 2 3" xfId="30310"/>
    <cellStyle name="Normal 79 3 6 3" xfId="10192"/>
    <cellStyle name="Normal 79 3 6 3 2" xfId="40517"/>
    <cellStyle name="Normal 79 3 6 3 3" xfId="25293"/>
    <cellStyle name="Normal 79 3 6 4" xfId="35504"/>
    <cellStyle name="Normal 79 3 6 5" xfId="20280"/>
    <cellStyle name="Normal 79 3 7" xfId="11870"/>
    <cellStyle name="Normal 79 3 7 2" xfId="42192"/>
    <cellStyle name="Normal 79 3 7 3" xfId="26968"/>
    <cellStyle name="Normal 79 3 8" xfId="6849"/>
    <cellStyle name="Normal 79 3 8 2" xfId="37175"/>
    <cellStyle name="Normal 79 3 8 3" xfId="21951"/>
    <cellStyle name="Normal 79 3 9" xfId="32165"/>
    <cellStyle name="Normal 79 4" xfId="1874"/>
    <cellStyle name="Normal 79 4 2" xfId="2297"/>
    <cellStyle name="Normal 79 4 2 2" xfId="3136"/>
    <cellStyle name="Normal 79 4 2 2 2" xfId="4826"/>
    <cellStyle name="Normal 79 4 2 2 2 2" xfId="14899"/>
    <cellStyle name="Normal 79 4 2 2 2 2 2" xfId="45221"/>
    <cellStyle name="Normal 79 4 2 2 2 2 3" xfId="29997"/>
    <cellStyle name="Normal 79 4 2 2 2 3" xfId="9879"/>
    <cellStyle name="Normal 79 4 2 2 2 3 2" xfId="40204"/>
    <cellStyle name="Normal 79 4 2 2 2 3 3" xfId="24980"/>
    <cellStyle name="Normal 79 4 2 2 2 4" xfId="35191"/>
    <cellStyle name="Normal 79 4 2 2 2 5" xfId="19967"/>
    <cellStyle name="Normal 79 4 2 2 3" xfId="6518"/>
    <cellStyle name="Normal 79 4 2 2 3 2" xfId="16570"/>
    <cellStyle name="Normal 79 4 2 2 3 2 2" xfId="46892"/>
    <cellStyle name="Normal 79 4 2 2 3 2 3" xfId="31668"/>
    <cellStyle name="Normal 79 4 2 2 3 3" xfId="11550"/>
    <cellStyle name="Normal 79 4 2 2 3 3 2" xfId="41875"/>
    <cellStyle name="Normal 79 4 2 2 3 3 3" xfId="26651"/>
    <cellStyle name="Normal 79 4 2 2 3 4" xfId="36862"/>
    <cellStyle name="Normal 79 4 2 2 3 5" xfId="21638"/>
    <cellStyle name="Normal 79 4 2 2 4" xfId="13228"/>
    <cellStyle name="Normal 79 4 2 2 4 2" xfId="43550"/>
    <cellStyle name="Normal 79 4 2 2 4 3" xfId="28326"/>
    <cellStyle name="Normal 79 4 2 2 5" xfId="8207"/>
    <cellStyle name="Normal 79 4 2 2 5 2" xfId="38533"/>
    <cellStyle name="Normal 79 4 2 2 5 3" xfId="23309"/>
    <cellStyle name="Normal 79 4 2 2 6" xfId="33521"/>
    <cellStyle name="Normal 79 4 2 2 7" xfId="18296"/>
    <cellStyle name="Normal 79 4 2 3" xfId="3989"/>
    <cellStyle name="Normal 79 4 2 3 2" xfId="14063"/>
    <cellStyle name="Normal 79 4 2 3 2 2" xfId="44385"/>
    <cellStyle name="Normal 79 4 2 3 2 3" xfId="29161"/>
    <cellStyle name="Normal 79 4 2 3 3" xfId="9043"/>
    <cellStyle name="Normal 79 4 2 3 3 2" xfId="39368"/>
    <cellStyle name="Normal 79 4 2 3 3 3" xfId="24144"/>
    <cellStyle name="Normal 79 4 2 3 4" xfId="34355"/>
    <cellStyle name="Normal 79 4 2 3 5" xfId="19131"/>
    <cellStyle name="Normal 79 4 2 4" xfId="5682"/>
    <cellStyle name="Normal 79 4 2 4 2" xfId="15734"/>
    <cellStyle name="Normal 79 4 2 4 2 2" xfId="46056"/>
    <cellStyle name="Normal 79 4 2 4 2 3" xfId="30832"/>
    <cellStyle name="Normal 79 4 2 4 3" xfId="10714"/>
    <cellStyle name="Normal 79 4 2 4 3 2" xfId="41039"/>
    <cellStyle name="Normal 79 4 2 4 3 3" xfId="25815"/>
    <cellStyle name="Normal 79 4 2 4 4" xfId="36026"/>
    <cellStyle name="Normal 79 4 2 4 5" xfId="20802"/>
    <cellStyle name="Normal 79 4 2 5" xfId="12392"/>
    <cellStyle name="Normal 79 4 2 5 2" xfId="42714"/>
    <cellStyle name="Normal 79 4 2 5 3" xfId="27490"/>
    <cellStyle name="Normal 79 4 2 6" xfId="7371"/>
    <cellStyle name="Normal 79 4 2 6 2" xfId="37697"/>
    <cellStyle name="Normal 79 4 2 6 3" xfId="22473"/>
    <cellStyle name="Normal 79 4 2 7" xfId="32685"/>
    <cellStyle name="Normal 79 4 2 8" xfId="17460"/>
    <cellStyle name="Normal 79 4 3" xfId="2718"/>
    <cellStyle name="Normal 79 4 3 2" xfId="4408"/>
    <cellStyle name="Normal 79 4 3 2 2" xfId="14481"/>
    <cellStyle name="Normal 79 4 3 2 2 2" xfId="44803"/>
    <cellStyle name="Normal 79 4 3 2 2 3" xfId="29579"/>
    <cellStyle name="Normal 79 4 3 2 3" xfId="9461"/>
    <cellStyle name="Normal 79 4 3 2 3 2" xfId="39786"/>
    <cellStyle name="Normal 79 4 3 2 3 3" xfId="24562"/>
    <cellStyle name="Normal 79 4 3 2 4" xfId="34773"/>
    <cellStyle name="Normal 79 4 3 2 5" xfId="19549"/>
    <cellStyle name="Normal 79 4 3 3" xfId="6100"/>
    <cellStyle name="Normal 79 4 3 3 2" xfId="16152"/>
    <cellStyle name="Normal 79 4 3 3 2 2" xfId="46474"/>
    <cellStyle name="Normal 79 4 3 3 2 3" xfId="31250"/>
    <cellStyle name="Normal 79 4 3 3 3" xfId="11132"/>
    <cellStyle name="Normal 79 4 3 3 3 2" xfId="41457"/>
    <cellStyle name="Normal 79 4 3 3 3 3" xfId="26233"/>
    <cellStyle name="Normal 79 4 3 3 4" xfId="36444"/>
    <cellStyle name="Normal 79 4 3 3 5" xfId="21220"/>
    <cellStyle name="Normal 79 4 3 4" xfId="12810"/>
    <cellStyle name="Normal 79 4 3 4 2" xfId="43132"/>
    <cellStyle name="Normal 79 4 3 4 3" xfId="27908"/>
    <cellStyle name="Normal 79 4 3 5" xfId="7789"/>
    <cellStyle name="Normal 79 4 3 5 2" xfId="38115"/>
    <cellStyle name="Normal 79 4 3 5 3" xfId="22891"/>
    <cellStyle name="Normal 79 4 3 6" xfId="33103"/>
    <cellStyle name="Normal 79 4 3 7" xfId="17878"/>
    <cellStyle name="Normal 79 4 4" xfId="3571"/>
    <cellStyle name="Normal 79 4 4 2" xfId="13645"/>
    <cellStyle name="Normal 79 4 4 2 2" xfId="43967"/>
    <cellStyle name="Normal 79 4 4 2 3" xfId="28743"/>
    <cellStyle name="Normal 79 4 4 3" xfId="8625"/>
    <cellStyle name="Normal 79 4 4 3 2" xfId="38950"/>
    <cellStyle name="Normal 79 4 4 3 3" xfId="23726"/>
    <cellStyle name="Normal 79 4 4 4" xfId="33937"/>
    <cellStyle name="Normal 79 4 4 5" xfId="18713"/>
    <cellStyle name="Normal 79 4 5" xfId="5264"/>
    <cellStyle name="Normal 79 4 5 2" xfId="15316"/>
    <cellStyle name="Normal 79 4 5 2 2" xfId="45638"/>
    <cellStyle name="Normal 79 4 5 2 3" xfId="30414"/>
    <cellStyle name="Normal 79 4 5 3" xfId="10296"/>
    <cellStyle name="Normal 79 4 5 3 2" xfId="40621"/>
    <cellStyle name="Normal 79 4 5 3 3" xfId="25397"/>
    <cellStyle name="Normal 79 4 5 4" xfId="35608"/>
    <cellStyle name="Normal 79 4 5 5" xfId="20384"/>
    <cellStyle name="Normal 79 4 6" xfId="11974"/>
    <cellStyle name="Normal 79 4 6 2" xfId="42296"/>
    <cellStyle name="Normal 79 4 6 3" xfId="27072"/>
    <cellStyle name="Normal 79 4 7" xfId="6953"/>
    <cellStyle name="Normal 79 4 7 2" xfId="37279"/>
    <cellStyle name="Normal 79 4 7 3" xfId="22055"/>
    <cellStyle name="Normal 79 4 8" xfId="32267"/>
    <cellStyle name="Normal 79 4 9" xfId="17042"/>
    <cellStyle name="Normal 79 5" xfId="2087"/>
    <cellStyle name="Normal 79 5 2" xfId="2928"/>
    <cellStyle name="Normal 79 5 2 2" xfId="4618"/>
    <cellStyle name="Normal 79 5 2 2 2" xfId="14691"/>
    <cellStyle name="Normal 79 5 2 2 2 2" xfId="45013"/>
    <cellStyle name="Normal 79 5 2 2 2 3" xfId="29789"/>
    <cellStyle name="Normal 79 5 2 2 3" xfId="9671"/>
    <cellStyle name="Normal 79 5 2 2 3 2" xfId="39996"/>
    <cellStyle name="Normal 79 5 2 2 3 3" xfId="24772"/>
    <cellStyle name="Normal 79 5 2 2 4" xfId="34983"/>
    <cellStyle name="Normal 79 5 2 2 5" xfId="19759"/>
    <cellStyle name="Normal 79 5 2 3" xfId="6310"/>
    <cellStyle name="Normal 79 5 2 3 2" xfId="16362"/>
    <cellStyle name="Normal 79 5 2 3 2 2" xfId="46684"/>
    <cellStyle name="Normal 79 5 2 3 2 3" xfId="31460"/>
    <cellStyle name="Normal 79 5 2 3 3" xfId="11342"/>
    <cellStyle name="Normal 79 5 2 3 3 2" xfId="41667"/>
    <cellStyle name="Normal 79 5 2 3 3 3" xfId="26443"/>
    <cellStyle name="Normal 79 5 2 3 4" xfId="36654"/>
    <cellStyle name="Normal 79 5 2 3 5" xfId="21430"/>
    <cellStyle name="Normal 79 5 2 4" xfId="13020"/>
    <cellStyle name="Normal 79 5 2 4 2" xfId="43342"/>
    <cellStyle name="Normal 79 5 2 4 3" xfId="28118"/>
    <cellStyle name="Normal 79 5 2 5" xfId="7999"/>
    <cellStyle name="Normal 79 5 2 5 2" xfId="38325"/>
    <cellStyle name="Normal 79 5 2 5 3" xfId="23101"/>
    <cellStyle name="Normal 79 5 2 6" xfId="33313"/>
    <cellStyle name="Normal 79 5 2 7" xfId="18088"/>
    <cellStyle name="Normal 79 5 3" xfId="3781"/>
    <cellStyle name="Normal 79 5 3 2" xfId="13855"/>
    <cellStyle name="Normal 79 5 3 2 2" xfId="44177"/>
    <cellStyle name="Normal 79 5 3 2 3" xfId="28953"/>
    <cellStyle name="Normal 79 5 3 3" xfId="8835"/>
    <cellStyle name="Normal 79 5 3 3 2" xfId="39160"/>
    <cellStyle name="Normal 79 5 3 3 3" xfId="23936"/>
    <cellStyle name="Normal 79 5 3 4" xfId="34147"/>
    <cellStyle name="Normal 79 5 3 5" xfId="18923"/>
    <cellStyle name="Normal 79 5 4" xfId="5474"/>
    <cellStyle name="Normal 79 5 4 2" xfId="15526"/>
    <cellStyle name="Normal 79 5 4 2 2" xfId="45848"/>
    <cellStyle name="Normal 79 5 4 2 3" xfId="30624"/>
    <cellStyle name="Normal 79 5 4 3" xfId="10506"/>
    <cellStyle name="Normal 79 5 4 3 2" xfId="40831"/>
    <cellStyle name="Normal 79 5 4 3 3" xfId="25607"/>
    <cellStyle name="Normal 79 5 4 4" xfId="35818"/>
    <cellStyle name="Normal 79 5 4 5" xfId="20594"/>
    <cellStyle name="Normal 79 5 5" xfId="12184"/>
    <cellStyle name="Normal 79 5 5 2" xfId="42506"/>
    <cellStyle name="Normal 79 5 5 3" xfId="27282"/>
    <cellStyle name="Normal 79 5 6" xfId="7163"/>
    <cellStyle name="Normal 79 5 6 2" xfId="37489"/>
    <cellStyle name="Normal 79 5 6 3" xfId="22265"/>
    <cellStyle name="Normal 79 5 7" xfId="32477"/>
    <cellStyle name="Normal 79 5 8" xfId="17252"/>
    <cellStyle name="Normal 79 6" xfId="2508"/>
    <cellStyle name="Normal 79 6 2" xfId="4200"/>
    <cellStyle name="Normal 79 6 2 2" xfId="14273"/>
    <cellStyle name="Normal 79 6 2 2 2" xfId="44595"/>
    <cellStyle name="Normal 79 6 2 2 3" xfId="29371"/>
    <cellStyle name="Normal 79 6 2 3" xfId="9253"/>
    <cellStyle name="Normal 79 6 2 3 2" xfId="39578"/>
    <cellStyle name="Normal 79 6 2 3 3" xfId="24354"/>
    <cellStyle name="Normal 79 6 2 4" xfId="34565"/>
    <cellStyle name="Normal 79 6 2 5" xfId="19341"/>
    <cellStyle name="Normal 79 6 3" xfId="5892"/>
    <cellStyle name="Normal 79 6 3 2" xfId="15944"/>
    <cellStyle name="Normal 79 6 3 2 2" xfId="46266"/>
    <cellStyle name="Normal 79 6 3 2 3" xfId="31042"/>
    <cellStyle name="Normal 79 6 3 3" xfId="10924"/>
    <cellStyle name="Normal 79 6 3 3 2" xfId="41249"/>
    <cellStyle name="Normal 79 6 3 3 3" xfId="26025"/>
    <cellStyle name="Normal 79 6 3 4" xfId="36236"/>
    <cellStyle name="Normal 79 6 3 5" xfId="21012"/>
    <cellStyle name="Normal 79 6 4" xfId="12602"/>
    <cellStyle name="Normal 79 6 4 2" xfId="42924"/>
    <cellStyle name="Normal 79 6 4 3" xfId="27700"/>
    <cellStyle name="Normal 79 6 5" xfId="7581"/>
    <cellStyle name="Normal 79 6 5 2" xfId="37907"/>
    <cellStyle name="Normal 79 6 5 3" xfId="22683"/>
    <cellStyle name="Normal 79 6 6" xfId="32895"/>
    <cellStyle name="Normal 79 6 7" xfId="17670"/>
    <cellStyle name="Normal 79 7" xfId="3354"/>
    <cellStyle name="Normal 79 7 2" xfId="13437"/>
    <cellStyle name="Normal 79 7 2 2" xfId="43759"/>
    <cellStyle name="Normal 79 7 2 3" xfId="28535"/>
    <cellStyle name="Normal 79 7 3" xfId="8416"/>
    <cellStyle name="Normal 79 7 3 2" xfId="38742"/>
    <cellStyle name="Normal 79 7 3 3" xfId="23518"/>
    <cellStyle name="Normal 79 7 4" xfId="33729"/>
    <cellStyle name="Normal 79 7 5" xfId="18505"/>
    <cellStyle name="Normal 79 8" xfId="5052"/>
    <cellStyle name="Normal 79 8 2" xfId="15108"/>
    <cellStyle name="Normal 79 8 2 2" xfId="45430"/>
    <cellStyle name="Normal 79 8 2 3" xfId="30206"/>
    <cellStyle name="Normal 79 8 3" xfId="10088"/>
    <cellStyle name="Normal 79 8 3 2" xfId="40413"/>
    <cellStyle name="Normal 79 8 3 3" xfId="25189"/>
    <cellStyle name="Normal 79 8 4" xfId="35400"/>
    <cellStyle name="Normal 79 8 5" xfId="20176"/>
    <cellStyle name="Normal 79 9" xfId="11764"/>
    <cellStyle name="Normal 79 9 2" xfId="42088"/>
    <cellStyle name="Normal 79 9 3" xfId="26864"/>
    <cellStyle name="Normal 8" xfId="131"/>
    <cellStyle name="Normal 8 2" xfId="618"/>
    <cellStyle name="Normal 8 3" xfId="783"/>
    <cellStyle name="Normal 8 3 10" xfId="6790"/>
    <cellStyle name="Normal 8 3 10 2" xfId="37118"/>
    <cellStyle name="Normal 8 3 10 3" xfId="21894"/>
    <cellStyle name="Normal 8 3 11" xfId="32109"/>
    <cellStyle name="Normal 8 3 12" xfId="16879"/>
    <cellStyle name="Normal 8 3 13" xfId="1494"/>
    <cellStyle name="Normal 8 3 14" xfId="47323"/>
    <cellStyle name="Normal 8 3 2" xfId="1754"/>
    <cellStyle name="Normal 8 3 2 10" xfId="32160"/>
    <cellStyle name="Normal 8 3 2 11" xfId="16933"/>
    <cellStyle name="Normal 8 3 2 2" xfId="1862"/>
    <cellStyle name="Normal 8 3 2 2 10" xfId="17037"/>
    <cellStyle name="Normal 8 3 2 2 2" xfId="2079"/>
    <cellStyle name="Normal 8 3 2 2 2 2" xfId="2500"/>
    <cellStyle name="Normal 8 3 2 2 2 2 2" xfId="3339"/>
    <cellStyle name="Normal 8 3 2 2 2 2 2 2" xfId="5029"/>
    <cellStyle name="Normal 8 3 2 2 2 2 2 2 2" xfId="15102"/>
    <cellStyle name="Normal 8 3 2 2 2 2 2 2 2 2" xfId="45424"/>
    <cellStyle name="Normal 8 3 2 2 2 2 2 2 2 3" xfId="30200"/>
    <cellStyle name="Normal 8 3 2 2 2 2 2 2 3" xfId="10082"/>
    <cellStyle name="Normal 8 3 2 2 2 2 2 2 3 2" xfId="40407"/>
    <cellStyle name="Normal 8 3 2 2 2 2 2 2 3 3" xfId="25183"/>
    <cellStyle name="Normal 8 3 2 2 2 2 2 2 4" xfId="35394"/>
    <cellStyle name="Normal 8 3 2 2 2 2 2 2 5" xfId="20170"/>
    <cellStyle name="Normal 8 3 2 2 2 2 2 3" xfId="6721"/>
    <cellStyle name="Normal 8 3 2 2 2 2 2 3 2" xfId="16773"/>
    <cellStyle name="Normal 8 3 2 2 2 2 2 3 2 2" xfId="47095"/>
    <cellStyle name="Normal 8 3 2 2 2 2 2 3 2 3" xfId="31871"/>
    <cellStyle name="Normal 8 3 2 2 2 2 2 3 3" xfId="11753"/>
    <cellStyle name="Normal 8 3 2 2 2 2 2 3 3 2" xfId="42078"/>
    <cellStyle name="Normal 8 3 2 2 2 2 2 3 3 3" xfId="26854"/>
    <cellStyle name="Normal 8 3 2 2 2 2 2 3 4" xfId="37065"/>
    <cellStyle name="Normal 8 3 2 2 2 2 2 3 5" xfId="21841"/>
    <cellStyle name="Normal 8 3 2 2 2 2 2 4" xfId="13431"/>
    <cellStyle name="Normal 8 3 2 2 2 2 2 4 2" xfId="43753"/>
    <cellStyle name="Normal 8 3 2 2 2 2 2 4 3" xfId="28529"/>
    <cellStyle name="Normal 8 3 2 2 2 2 2 5" xfId="8410"/>
    <cellStyle name="Normal 8 3 2 2 2 2 2 5 2" xfId="38736"/>
    <cellStyle name="Normal 8 3 2 2 2 2 2 5 3" xfId="23512"/>
    <cellStyle name="Normal 8 3 2 2 2 2 2 6" xfId="33724"/>
    <cellStyle name="Normal 8 3 2 2 2 2 2 7" xfId="18499"/>
    <cellStyle name="Normal 8 3 2 2 2 2 3" xfId="4192"/>
    <cellStyle name="Normal 8 3 2 2 2 2 3 2" xfId="14266"/>
    <cellStyle name="Normal 8 3 2 2 2 2 3 2 2" xfId="44588"/>
    <cellStyle name="Normal 8 3 2 2 2 2 3 2 3" xfId="29364"/>
    <cellStyle name="Normal 8 3 2 2 2 2 3 3" xfId="9246"/>
    <cellStyle name="Normal 8 3 2 2 2 2 3 3 2" xfId="39571"/>
    <cellStyle name="Normal 8 3 2 2 2 2 3 3 3" xfId="24347"/>
    <cellStyle name="Normal 8 3 2 2 2 2 3 4" xfId="34558"/>
    <cellStyle name="Normal 8 3 2 2 2 2 3 5" xfId="19334"/>
    <cellStyle name="Normal 8 3 2 2 2 2 4" xfId="5885"/>
    <cellStyle name="Normal 8 3 2 2 2 2 4 2" xfId="15937"/>
    <cellStyle name="Normal 8 3 2 2 2 2 4 2 2" xfId="46259"/>
    <cellStyle name="Normal 8 3 2 2 2 2 4 2 3" xfId="31035"/>
    <cellStyle name="Normal 8 3 2 2 2 2 4 3" xfId="10917"/>
    <cellStyle name="Normal 8 3 2 2 2 2 4 3 2" xfId="41242"/>
    <cellStyle name="Normal 8 3 2 2 2 2 4 3 3" xfId="26018"/>
    <cellStyle name="Normal 8 3 2 2 2 2 4 4" xfId="36229"/>
    <cellStyle name="Normal 8 3 2 2 2 2 4 5" xfId="21005"/>
    <cellStyle name="Normal 8 3 2 2 2 2 5" xfId="12595"/>
    <cellStyle name="Normal 8 3 2 2 2 2 5 2" xfId="42917"/>
    <cellStyle name="Normal 8 3 2 2 2 2 5 3" xfId="27693"/>
    <cellStyle name="Normal 8 3 2 2 2 2 6" xfId="7574"/>
    <cellStyle name="Normal 8 3 2 2 2 2 6 2" xfId="37900"/>
    <cellStyle name="Normal 8 3 2 2 2 2 6 3" xfId="22676"/>
    <cellStyle name="Normal 8 3 2 2 2 2 7" xfId="32888"/>
    <cellStyle name="Normal 8 3 2 2 2 2 8" xfId="17663"/>
    <cellStyle name="Normal 8 3 2 2 2 3" xfId="2921"/>
    <cellStyle name="Normal 8 3 2 2 2 3 2" xfId="4611"/>
    <cellStyle name="Normal 8 3 2 2 2 3 2 2" xfId="14684"/>
    <cellStyle name="Normal 8 3 2 2 2 3 2 2 2" xfId="45006"/>
    <cellStyle name="Normal 8 3 2 2 2 3 2 2 3" xfId="29782"/>
    <cellStyle name="Normal 8 3 2 2 2 3 2 3" xfId="9664"/>
    <cellStyle name="Normal 8 3 2 2 2 3 2 3 2" xfId="39989"/>
    <cellStyle name="Normal 8 3 2 2 2 3 2 3 3" xfId="24765"/>
    <cellStyle name="Normal 8 3 2 2 2 3 2 4" xfId="34976"/>
    <cellStyle name="Normal 8 3 2 2 2 3 2 5" xfId="19752"/>
    <cellStyle name="Normal 8 3 2 2 2 3 3" xfId="6303"/>
    <cellStyle name="Normal 8 3 2 2 2 3 3 2" xfId="16355"/>
    <cellStyle name="Normal 8 3 2 2 2 3 3 2 2" xfId="46677"/>
    <cellStyle name="Normal 8 3 2 2 2 3 3 2 3" xfId="31453"/>
    <cellStyle name="Normal 8 3 2 2 2 3 3 3" xfId="11335"/>
    <cellStyle name="Normal 8 3 2 2 2 3 3 3 2" xfId="41660"/>
    <cellStyle name="Normal 8 3 2 2 2 3 3 3 3" xfId="26436"/>
    <cellStyle name="Normal 8 3 2 2 2 3 3 4" xfId="36647"/>
    <cellStyle name="Normal 8 3 2 2 2 3 3 5" xfId="21423"/>
    <cellStyle name="Normal 8 3 2 2 2 3 4" xfId="13013"/>
    <cellStyle name="Normal 8 3 2 2 2 3 4 2" xfId="43335"/>
    <cellStyle name="Normal 8 3 2 2 2 3 4 3" xfId="28111"/>
    <cellStyle name="Normal 8 3 2 2 2 3 5" xfId="7992"/>
    <cellStyle name="Normal 8 3 2 2 2 3 5 2" xfId="38318"/>
    <cellStyle name="Normal 8 3 2 2 2 3 5 3" xfId="23094"/>
    <cellStyle name="Normal 8 3 2 2 2 3 6" xfId="33306"/>
    <cellStyle name="Normal 8 3 2 2 2 3 7" xfId="18081"/>
    <cellStyle name="Normal 8 3 2 2 2 4" xfId="3774"/>
    <cellStyle name="Normal 8 3 2 2 2 4 2" xfId="13848"/>
    <cellStyle name="Normal 8 3 2 2 2 4 2 2" xfId="44170"/>
    <cellStyle name="Normal 8 3 2 2 2 4 2 3" xfId="28946"/>
    <cellStyle name="Normal 8 3 2 2 2 4 3" xfId="8828"/>
    <cellStyle name="Normal 8 3 2 2 2 4 3 2" xfId="39153"/>
    <cellStyle name="Normal 8 3 2 2 2 4 3 3" xfId="23929"/>
    <cellStyle name="Normal 8 3 2 2 2 4 4" xfId="34140"/>
    <cellStyle name="Normal 8 3 2 2 2 4 5" xfId="18916"/>
    <cellStyle name="Normal 8 3 2 2 2 5" xfId="5467"/>
    <cellStyle name="Normal 8 3 2 2 2 5 2" xfId="15519"/>
    <cellStyle name="Normal 8 3 2 2 2 5 2 2" xfId="45841"/>
    <cellStyle name="Normal 8 3 2 2 2 5 2 3" xfId="30617"/>
    <cellStyle name="Normal 8 3 2 2 2 5 3" xfId="10499"/>
    <cellStyle name="Normal 8 3 2 2 2 5 3 2" xfId="40824"/>
    <cellStyle name="Normal 8 3 2 2 2 5 3 3" xfId="25600"/>
    <cellStyle name="Normal 8 3 2 2 2 5 4" xfId="35811"/>
    <cellStyle name="Normal 8 3 2 2 2 5 5" xfId="20587"/>
    <cellStyle name="Normal 8 3 2 2 2 6" xfId="12177"/>
    <cellStyle name="Normal 8 3 2 2 2 6 2" xfId="42499"/>
    <cellStyle name="Normal 8 3 2 2 2 6 3" xfId="27275"/>
    <cellStyle name="Normal 8 3 2 2 2 7" xfId="7156"/>
    <cellStyle name="Normal 8 3 2 2 2 7 2" xfId="37482"/>
    <cellStyle name="Normal 8 3 2 2 2 7 3" xfId="22258"/>
    <cellStyle name="Normal 8 3 2 2 2 8" xfId="32470"/>
    <cellStyle name="Normal 8 3 2 2 2 9" xfId="17245"/>
    <cellStyle name="Normal 8 3 2 2 3" xfId="2292"/>
    <cellStyle name="Normal 8 3 2 2 3 2" xfId="3131"/>
    <cellStyle name="Normal 8 3 2 2 3 2 2" xfId="4821"/>
    <cellStyle name="Normal 8 3 2 2 3 2 2 2" xfId="14894"/>
    <cellStyle name="Normal 8 3 2 2 3 2 2 2 2" xfId="45216"/>
    <cellStyle name="Normal 8 3 2 2 3 2 2 2 3" xfId="29992"/>
    <cellStyle name="Normal 8 3 2 2 3 2 2 3" xfId="9874"/>
    <cellStyle name="Normal 8 3 2 2 3 2 2 3 2" xfId="40199"/>
    <cellStyle name="Normal 8 3 2 2 3 2 2 3 3" xfId="24975"/>
    <cellStyle name="Normal 8 3 2 2 3 2 2 4" xfId="35186"/>
    <cellStyle name="Normal 8 3 2 2 3 2 2 5" xfId="19962"/>
    <cellStyle name="Normal 8 3 2 2 3 2 3" xfId="6513"/>
    <cellStyle name="Normal 8 3 2 2 3 2 3 2" xfId="16565"/>
    <cellStyle name="Normal 8 3 2 2 3 2 3 2 2" xfId="46887"/>
    <cellStyle name="Normal 8 3 2 2 3 2 3 2 3" xfId="31663"/>
    <cellStyle name="Normal 8 3 2 2 3 2 3 3" xfId="11545"/>
    <cellStyle name="Normal 8 3 2 2 3 2 3 3 2" xfId="41870"/>
    <cellStyle name="Normal 8 3 2 2 3 2 3 3 3" xfId="26646"/>
    <cellStyle name="Normal 8 3 2 2 3 2 3 4" xfId="36857"/>
    <cellStyle name="Normal 8 3 2 2 3 2 3 5" xfId="21633"/>
    <cellStyle name="Normal 8 3 2 2 3 2 4" xfId="13223"/>
    <cellStyle name="Normal 8 3 2 2 3 2 4 2" xfId="43545"/>
    <cellStyle name="Normal 8 3 2 2 3 2 4 3" xfId="28321"/>
    <cellStyle name="Normal 8 3 2 2 3 2 5" xfId="8202"/>
    <cellStyle name="Normal 8 3 2 2 3 2 5 2" xfId="38528"/>
    <cellStyle name="Normal 8 3 2 2 3 2 5 3" xfId="23304"/>
    <cellStyle name="Normal 8 3 2 2 3 2 6" xfId="33516"/>
    <cellStyle name="Normal 8 3 2 2 3 2 7" xfId="18291"/>
    <cellStyle name="Normal 8 3 2 2 3 3" xfId="3984"/>
    <cellStyle name="Normal 8 3 2 2 3 3 2" xfId="14058"/>
    <cellStyle name="Normal 8 3 2 2 3 3 2 2" xfId="44380"/>
    <cellStyle name="Normal 8 3 2 2 3 3 2 3" xfId="29156"/>
    <cellStyle name="Normal 8 3 2 2 3 3 3" xfId="9038"/>
    <cellStyle name="Normal 8 3 2 2 3 3 3 2" xfId="39363"/>
    <cellStyle name="Normal 8 3 2 2 3 3 3 3" xfId="24139"/>
    <cellStyle name="Normal 8 3 2 2 3 3 4" xfId="34350"/>
    <cellStyle name="Normal 8 3 2 2 3 3 5" xfId="19126"/>
    <cellStyle name="Normal 8 3 2 2 3 4" xfId="5677"/>
    <cellStyle name="Normal 8 3 2 2 3 4 2" xfId="15729"/>
    <cellStyle name="Normal 8 3 2 2 3 4 2 2" xfId="46051"/>
    <cellStyle name="Normal 8 3 2 2 3 4 2 3" xfId="30827"/>
    <cellStyle name="Normal 8 3 2 2 3 4 3" xfId="10709"/>
    <cellStyle name="Normal 8 3 2 2 3 4 3 2" xfId="41034"/>
    <cellStyle name="Normal 8 3 2 2 3 4 3 3" xfId="25810"/>
    <cellStyle name="Normal 8 3 2 2 3 4 4" xfId="36021"/>
    <cellStyle name="Normal 8 3 2 2 3 4 5" xfId="20797"/>
    <cellStyle name="Normal 8 3 2 2 3 5" xfId="12387"/>
    <cellStyle name="Normal 8 3 2 2 3 5 2" xfId="42709"/>
    <cellStyle name="Normal 8 3 2 2 3 5 3" xfId="27485"/>
    <cellStyle name="Normal 8 3 2 2 3 6" xfId="7366"/>
    <cellStyle name="Normal 8 3 2 2 3 6 2" xfId="37692"/>
    <cellStyle name="Normal 8 3 2 2 3 6 3" xfId="22468"/>
    <cellStyle name="Normal 8 3 2 2 3 7" xfId="32680"/>
    <cellStyle name="Normal 8 3 2 2 3 8" xfId="17455"/>
    <cellStyle name="Normal 8 3 2 2 4" xfId="2713"/>
    <cellStyle name="Normal 8 3 2 2 4 2" xfId="4403"/>
    <cellStyle name="Normal 8 3 2 2 4 2 2" xfId="14476"/>
    <cellStyle name="Normal 8 3 2 2 4 2 2 2" xfId="44798"/>
    <cellStyle name="Normal 8 3 2 2 4 2 2 3" xfId="29574"/>
    <cellStyle name="Normal 8 3 2 2 4 2 3" xfId="9456"/>
    <cellStyle name="Normal 8 3 2 2 4 2 3 2" xfId="39781"/>
    <cellStyle name="Normal 8 3 2 2 4 2 3 3" xfId="24557"/>
    <cellStyle name="Normal 8 3 2 2 4 2 4" xfId="34768"/>
    <cellStyle name="Normal 8 3 2 2 4 2 5" xfId="19544"/>
    <cellStyle name="Normal 8 3 2 2 4 3" xfId="6095"/>
    <cellStyle name="Normal 8 3 2 2 4 3 2" xfId="16147"/>
    <cellStyle name="Normal 8 3 2 2 4 3 2 2" xfId="46469"/>
    <cellStyle name="Normal 8 3 2 2 4 3 2 3" xfId="31245"/>
    <cellStyle name="Normal 8 3 2 2 4 3 3" xfId="11127"/>
    <cellStyle name="Normal 8 3 2 2 4 3 3 2" xfId="41452"/>
    <cellStyle name="Normal 8 3 2 2 4 3 3 3" xfId="26228"/>
    <cellStyle name="Normal 8 3 2 2 4 3 4" xfId="36439"/>
    <cellStyle name="Normal 8 3 2 2 4 3 5" xfId="21215"/>
    <cellStyle name="Normal 8 3 2 2 4 4" xfId="12805"/>
    <cellStyle name="Normal 8 3 2 2 4 4 2" xfId="43127"/>
    <cellStyle name="Normal 8 3 2 2 4 4 3" xfId="27903"/>
    <cellStyle name="Normal 8 3 2 2 4 5" xfId="7784"/>
    <cellStyle name="Normal 8 3 2 2 4 5 2" xfId="38110"/>
    <cellStyle name="Normal 8 3 2 2 4 5 3" xfId="22886"/>
    <cellStyle name="Normal 8 3 2 2 4 6" xfId="33098"/>
    <cellStyle name="Normal 8 3 2 2 4 7" xfId="17873"/>
    <cellStyle name="Normal 8 3 2 2 5" xfId="3566"/>
    <cellStyle name="Normal 8 3 2 2 5 2" xfId="13640"/>
    <cellStyle name="Normal 8 3 2 2 5 2 2" xfId="43962"/>
    <cellStyle name="Normal 8 3 2 2 5 2 3" xfId="28738"/>
    <cellStyle name="Normal 8 3 2 2 5 3" xfId="8620"/>
    <cellStyle name="Normal 8 3 2 2 5 3 2" xfId="38945"/>
    <cellStyle name="Normal 8 3 2 2 5 3 3" xfId="23721"/>
    <cellStyle name="Normal 8 3 2 2 5 4" xfId="33932"/>
    <cellStyle name="Normal 8 3 2 2 5 5" xfId="18708"/>
    <cellStyle name="Normal 8 3 2 2 6" xfId="5259"/>
    <cellStyle name="Normal 8 3 2 2 6 2" xfId="15311"/>
    <cellStyle name="Normal 8 3 2 2 6 2 2" xfId="45633"/>
    <cellStyle name="Normal 8 3 2 2 6 2 3" xfId="30409"/>
    <cellStyle name="Normal 8 3 2 2 6 3" xfId="10291"/>
    <cellStyle name="Normal 8 3 2 2 6 3 2" xfId="40616"/>
    <cellStyle name="Normal 8 3 2 2 6 3 3" xfId="25392"/>
    <cellStyle name="Normal 8 3 2 2 6 4" xfId="35603"/>
    <cellStyle name="Normal 8 3 2 2 6 5" xfId="20379"/>
    <cellStyle name="Normal 8 3 2 2 7" xfId="11969"/>
    <cellStyle name="Normal 8 3 2 2 7 2" xfId="42291"/>
    <cellStyle name="Normal 8 3 2 2 7 3" xfId="27067"/>
    <cellStyle name="Normal 8 3 2 2 8" xfId="6948"/>
    <cellStyle name="Normal 8 3 2 2 8 2" xfId="37274"/>
    <cellStyle name="Normal 8 3 2 2 8 3" xfId="22050"/>
    <cellStyle name="Normal 8 3 2 2 9" xfId="32262"/>
    <cellStyle name="Normal 8 3 2 3" xfId="1975"/>
    <cellStyle name="Normal 8 3 2 3 2" xfId="2396"/>
    <cellStyle name="Normal 8 3 2 3 2 2" xfId="3235"/>
    <cellStyle name="Normal 8 3 2 3 2 2 2" xfId="4925"/>
    <cellStyle name="Normal 8 3 2 3 2 2 2 2" xfId="14998"/>
    <cellStyle name="Normal 8 3 2 3 2 2 2 2 2" xfId="45320"/>
    <cellStyle name="Normal 8 3 2 3 2 2 2 2 3" xfId="30096"/>
    <cellStyle name="Normal 8 3 2 3 2 2 2 3" xfId="9978"/>
    <cellStyle name="Normal 8 3 2 3 2 2 2 3 2" xfId="40303"/>
    <cellStyle name="Normal 8 3 2 3 2 2 2 3 3" xfId="25079"/>
    <cellStyle name="Normal 8 3 2 3 2 2 2 4" xfId="35290"/>
    <cellStyle name="Normal 8 3 2 3 2 2 2 5" xfId="20066"/>
    <cellStyle name="Normal 8 3 2 3 2 2 3" xfId="6617"/>
    <cellStyle name="Normal 8 3 2 3 2 2 3 2" xfId="16669"/>
    <cellStyle name="Normal 8 3 2 3 2 2 3 2 2" xfId="46991"/>
    <cellStyle name="Normal 8 3 2 3 2 2 3 2 3" xfId="31767"/>
    <cellStyle name="Normal 8 3 2 3 2 2 3 3" xfId="11649"/>
    <cellStyle name="Normal 8 3 2 3 2 2 3 3 2" xfId="41974"/>
    <cellStyle name="Normal 8 3 2 3 2 2 3 3 3" xfId="26750"/>
    <cellStyle name="Normal 8 3 2 3 2 2 3 4" xfId="36961"/>
    <cellStyle name="Normal 8 3 2 3 2 2 3 5" xfId="21737"/>
    <cellStyle name="Normal 8 3 2 3 2 2 4" xfId="13327"/>
    <cellStyle name="Normal 8 3 2 3 2 2 4 2" xfId="43649"/>
    <cellStyle name="Normal 8 3 2 3 2 2 4 3" xfId="28425"/>
    <cellStyle name="Normal 8 3 2 3 2 2 5" xfId="8306"/>
    <cellStyle name="Normal 8 3 2 3 2 2 5 2" xfId="38632"/>
    <cellStyle name="Normal 8 3 2 3 2 2 5 3" xfId="23408"/>
    <cellStyle name="Normal 8 3 2 3 2 2 6" xfId="33620"/>
    <cellStyle name="Normal 8 3 2 3 2 2 7" xfId="18395"/>
    <cellStyle name="Normal 8 3 2 3 2 3" xfId="4088"/>
    <cellStyle name="Normal 8 3 2 3 2 3 2" xfId="14162"/>
    <cellStyle name="Normal 8 3 2 3 2 3 2 2" xfId="44484"/>
    <cellStyle name="Normal 8 3 2 3 2 3 2 3" xfId="29260"/>
    <cellStyle name="Normal 8 3 2 3 2 3 3" xfId="9142"/>
    <cellStyle name="Normal 8 3 2 3 2 3 3 2" xfId="39467"/>
    <cellStyle name="Normal 8 3 2 3 2 3 3 3" xfId="24243"/>
    <cellStyle name="Normal 8 3 2 3 2 3 4" xfId="34454"/>
    <cellStyle name="Normal 8 3 2 3 2 3 5" xfId="19230"/>
    <cellStyle name="Normal 8 3 2 3 2 4" xfId="5781"/>
    <cellStyle name="Normal 8 3 2 3 2 4 2" xfId="15833"/>
    <cellStyle name="Normal 8 3 2 3 2 4 2 2" xfId="46155"/>
    <cellStyle name="Normal 8 3 2 3 2 4 2 3" xfId="30931"/>
    <cellStyle name="Normal 8 3 2 3 2 4 3" xfId="10813"/>
    <cellStyle name="Normal 8 3 2 3 2 4 3 2" xfId="41138"/>
    <cellStyle name="Normal 8 3 2 3 2 4 3 3" xfId="25914"/>
    <cellStyle name="Normal 8 3 2 3 2 4 4" xfId="36125"/>
    <cellStyle name="Normal 8 3 2 3 2 4 5" xfId="20901"/>
    <cellStyle name="Normal 8 3 2 3 2 5" xfId="12491"/>
    <cellStyle name="Normal 8 3 2 3 2 5 2" xfId="42813"/>
    <cellStyle name="Normal 8 3 2 3 2 5 3" xfId="27589"/>
    <cellStyle name="Normal 8 3 2 3 2 6" xfId="7470"/>
    <cellStyle name="Normal 8 3 2 3 2 6 2" xfId="37796"/>
    <cellStyle name="Normal 8 3 2 3 2 6 3" xfId="22572"/>
    <cellStyle name="Normal 8 3 2 3 2 7" xfId="32784"/>
    <cellStyle name="Normal 8 3 2 3 2 8" xfId="17559"/>
    <cellStyle name="Normal 8 3 2 3 3" xfId="2817"/>
    <cellStyle name="Normal 8 3 2 3 3 2" xfId="4507"/>
    <cellStyle name="Normal 8 3 2 3 3 2 2" xfId="14580"/>
    <cellStyle name="Normal 8 3 2 3 3 2 2 2" xfId="44902"/>
    <cellStyle name="Normal 8 3 2 3 3 2 2 3" xfId="29678"/>
    <cellStyle name="Normal 8 3 2 3 3 2 3" xfId="9560"/>
    <cellStyle name="Normal 8 3 2 3 3 2 3 2" xfId="39885"/>
    <cellStyle name="Normal 8 3 2 3 3 2 3 3" xfId="24661"/>
    <cellStyle name="Normal 8 3 2 3 3 2 4" xfId="34872"/>
    <cellStyle name="Normal 8 3 2 3 3 2 5" xfId="19648"/>
    <cellStyle name="Normal 8 3 2 3 3 3" xfId="6199"/>
    <cellStyle name="Normal 8 3 2 3 3 3 2" xfId="16251"/>
    <cellStyle name="Normal 8 3 2 3 3 3 2 2" xfId="46573"/>
    <cellStyle name="Normal 8 3 2 3 3 3 2 3" xfId="31349"/>
    <cellStyle name="Normal 8 3 2 3 3 3 3" xfId="11231"/>
    <cellStyle name="Normal 8 3 2 3 3 3 3 2" xfId="41556"/>
    <cellStyle name="Normal 8 3 2 3 3 3 3 3" xfId="26332"/>
    <cellStyle name="Normal 8 3 2 3 3 3 4" xfId="36543"/>
    <cellStyle name="Normal 8 3 2 3 3 3 5" xfId="21319"/>
    <cellStyle name="Normal 8 3 2 3 3 4" xfId="12909"/>
    <cellStyle name="Normal 8 3 2 3 3 4 2" xfId="43231"/>
    <cellStyle name="Normal 8 3 2 3 3 4 3" xfId="28007"/>
    <cellStyle name="Normal 8 3 2 3 3 5" xfId="7888"/>
    <cellStyle name="Normal 8 3 2 3 3 5 2" xfId="38214"/>
    <cellStyle name="Normal 8 3 2 3 3 5 3" xfId="22990"/>
    <cellStyle name="Normal 8 3 2 3 3 6" xfId="33202"/>
    <cellStyle name="Normal 8 3 2 3 3 7" xfId="17977"/>
    <cellStyle name="Normal 8 3 2 3 4" xfId="3670"/>
    <cellStyle name="Normal 8 3 2 3 4 2" xfId="13744"/>
    <cellStyle name="Normal 8 3 2 3 4 2 2" xfId="44066"/>
    <cellStyle name="Normal 8 3 2 3 4 2 3" xfId="28842"/>
    <cellStyle name="Normal 8 3 2 3 4 3" xfId="8724"/>
    <cellStyle name="Normal 8 3 2 3 4 3 2" xfId="39049"/>
    <cellStyle name="Normal 8 3 2 3 4 3 3" xfId="23825"/>
    <cellStyle name="Normal 8 3 2 3 4 4" xfId="34036"/>
    <cellStyle name="Normal 8 3 2 3 4 5" xfId="18812"/>
    <cellStyle name="Normal 8 3 2 3 5" xfId="5363"/>
    <cellStyle name="Normal 8 3 2 3 5 2" xfId="15415"/>
    <cellStyle name="Normal 8 3 2 3 5 2 2" xfId="45737"/>
    <cellStyle name="Normal 8 3 2 3 5 2 3" xfId="30513"/>
    <cellStyle name="Normal 8 3 2 3 5 3" xfId="10395"/>
    <cellStyle name="Normal 8 3 2 3 5 3 2" xfId="40720"/>
    <cellStyle name="Normal 8 3 2 3 5 3 3" xfId="25496"/>
    <cellStyle name="Normal 8 3 2 3 5 4" xfId="35707"/>
    <cellStyle name="Normal 8 3 2 3 5 5" xfId="20483"/>
    <cellStyle name="Normal 8 3 2 3 6" xfId="12073"/>
    <cellStyle name="Normal 8 3 2 3 6 2" xfId="42395"/>
    <cellStyle name="Normal 8 3 2 3 6 3" xfId="27171"/>
    <cellStyle name="Normal 8 3 2 3 7" xfId="7052"/>
    <cellStyle name="Normal 8 3 2 3 7 2" xfId="37378"/>
    <cellStyle name="Normal 8 3 2 3 7 3" xfId="22154"/>
    <cellStyle name="Normal 8 3 2 3 8" xfId="32366"/>
    <cellStyle name="Normal 8 3 2 3 9" xfId="17141"/>
    <cellStyle name="Normal 8 3 2 4" xfId="2188"/>
    <cellStyle name="Normal 8 3 2 4 2" xfId="3027"/>
    <cellStyle name="Normal 8 3 2 4 2 2" xfId="4717"/>
    <cellStyle name="Normal 8 3 2 4 2 2 2" xfId="14790"/>
    <cellStyle name="Normal 8 3 2 4 2 2 2 2" xfId="45112"/>
    <cellStyle name="Normal 8 3 2 4 2 2 2 3" xfId="29888"/>
    <cellStyle name="Normal 8 3 2 4 2 2 3" xfId="9770"/>
    <cellStyle name="Normal 8 3 2 4 2 2 3 2" xfId="40095"/>
    <cellStyle name="Normal 8 3 2 4 2 2 3 3" xfId="24871"/>
    <cellStyle name="Normal 8 3 2 4 2 2 4" xfId="35082"/>
    <cellStyle name="Normal 8 3 2 4 2 2 5" xfId="19858"/>
    <cellStyle name="Normal 8 3 2 4 2 3" xfId="6409"/>
    <cellStyle name="Normal 8 3 2 4 2 3 2" xfId="16461"/>
    <cellStyle name="Normal 8 3 2 4 2 3 2 2" xfId="46783"/>
    <cellStyle name="Normal 8 3 2 4 2 3 2 3" xfId="31559"/>
    <cellStyle name="Normal 8 3 2 4 2 3 3" xfId="11441"/>
    <cellStyle name="Normal 8 3 2 4 2 3 3 2" xfId="41766"/>
    <cellStyle name="Normal 8 3 2 4 2 3 3 3" xfId="26542"/>
    <cellStyle name="Normal 8 3 2 4 2 3 4" xfId="36753"/>
    <cellStyle name="Normal 8 3 2 4 2 3 5" xfId="21529"/>
    <cellStyle name="Normal 8 3 2 4 2 4" xfId="13119"/>
    <cellStyle name="Normal 8 3 2 4 2 4 2" xfId="43441"/>
    <cellStyle name="Normal 8 3 2 4 2 4 3" xfId="28217"/>
    <cellStyle name="Normal 8 3 2 4 2 5" xfId="8098"/>
    <cellStyle name="Normal 8 3 2 4 2 5 2" xfId="38424"/>
    <cellStyle name="Normal 8 3 2 4 2 5 3" xfId="23200"/>
    <cellStyle name="Normal 8 3 2 4 2 6" xfId="33412"/>
    <cellStyle name="Normal 8 3 2 4 2 7" xfId="18187"/>
    <cellStyle name="Normal 8 3 2 4 3" xfId="3880"/>
    <cellStyle name="Normal 8 3 2 4 3 2" xfId="13954"/>
    <cellStyle name="Normal 8 3 2 4 3 2 2" xfId="44276"/>
    <cellStyle name="Normal 8 3 2 4 3 2 3" xfId="29052"/>
    <cellStyle name="Normal 8 3 2 4 3 3" xfId="8934"/>
    <cellStyle name="Normal 8 3 2 4 3 3 2" xfId="39259"/>
    <cellStyle name="Normal 8 3 2 4 3 3 3" xfId="24035"/>
    <cellStyle name="Normal 8 3 2 4 3 4" xfId="34246"/>
    <cellStyle name="Normal 8 3 2 4 3 5" xfId="19022"/>
    <cellStyle name="Normal 8 3 2 4 4" xfId="5573"/>
    <cellStyle name="Normal 8 3 2 4 4 2" xfId="15625"/>
    <cellStyle name="Normal 8 3 2 4 4 2 2" xfId="45947"/>
    <cellStyle name="Normal 8 3 2 4 4 2 3" xfId="30723"/>
    <cellStyle name="Normal 8 3 2 4 4 3" xfId="10605"/>
    <cellStyle name="Normal 8 3 2 4 4 3 2" xfId="40930"/>
    <cellStyle name="Normal 8 3 2 4 4 3 3" xfId="25706"/>
    <cellStyle name="Normal 8 3 2 4 4 4" xfId="35917"/>
    <cellStyle name="Normal 8 3 2 4 4 5" xfId="20693"/>
    <cellStyle name="Normal 8 3 2 4 5" xfId="12283"/>
    <cellStyle name="Normal 8 3 2 4 5 2" xfId="42605"/>
    <cellStyle name="Normal 8 3 2 4 5 3" xfId="27381"/>
    <cellStyle name="Normal 8 3 2 4 6" xfId="7262"/>
    <cellStyle name="Normal 8 3 2 4 6 2" xfId="37588"/>
    <cellStyle name="Normal 8 3 2 4 6 3" xfId="22364"/>
    <cellStyle name="Normal 8 3 2 4 7" xfId="32576"/>
    <cellStyle name="Normal 8 3 2 4 8" xfId="17351"/>
    <cellStyle name="Normal 8 3 2 5" xfId="2609"/>
    <cellStyle name="Normal 8 3 2 5 2" xfId="4299"/>
    <cellStyle name="Normal 8 3 2 5 2 2" xfId="14372"/>
    <cellStyle name="Normal 8 3 2 5 2 2 2" xfId="44694"/>
    <cellStyle name="Normal 8 3 2 5 2 2 3" xfId="29470"/>
    <cellStyle name="Normal 8 3 2 5 2 3" xfId="9352"/>
    <cellStyle name="Normal 8 3 2 5 2 3 2" xfId="39677"/>
    <cellStyle name="Normal 8 3 2 5 2 3 3" xfId="24453"/>
    <cellStyle name="Normal 8 3 2 5 2 4" xfId="34664"/>
    <cellStyle name="Normal 8 3 2 5 2 5" xfId="19440"/>
    <cellStyle name="Normal 8 3 2 5 3" xfId="5991"/>
    <cellStyle name="Normal 8 3 2 5 3 2" xfId="16043"/>
    <cellStyle name="Normal 8 3 2 5 3 2 2" xfId="46365"/>
    <cellStyle name="Normal 8 3 2 5 3 2 3" xfId="31141"/>
    <cellStyle name="Normal 8 3 2 5 3 3" xfId="11023"/>
    <cellStyle name="Normal 8 3 2 5 3 3 2" xfId="41348"/>
    <cellStyle name="Normal 8 3 2 5 3 3 3" xfId="26124"/>
    <cellStyle name="Normal 8 3 2 5 3 4" xfId="36335"/>
    <cellStyle name="Normal 8 3 2 5 3 5" xfId="21111"/>
    <cellStyle name="Normal 8 3 2 5 4" xfId="12701"/>
    <cellStyle name="Normal 8 3 2 5 4 2" xfId="43023"/>
    <cellStyle name="Normal 8 3 2 5 4 3" xfId="27799"/>
    <cellStyle name="Normal 8 3 2 5 5" xfId="7680"/>
    <cellStyle name="Normal 8 3 2 5 5 2" xfId="38006"/>
    <cellStyle name="Normal 8 3 2 5 5 3" xfId="22782"/>
    <cellStyle name="Normal 8 3 2 5 6" xfId="32994"/>
    <cellStyle name="Normal 8 3 2 5 7" xfId="17769"/>
    <cellStyle name="Normal 8 3 2 6" xfId="3462"/>
    <cellStyle name="Normal 8 3 2 6 2" xfId="13536"/>
    <cellStyle name="Normal 8 3 2 6 2 2" xfId="43858"/>
    <cellStyle name="Normal 8 3 2 6 2 3" xfId="28634"/>
    <cellStyle name="Normal 8 3 2 6 3" xfId="8516"/>
    <cellStyle name="Normal 8 3 2 6 3 2" xfId="38841"/>
    <cellStyle name="Normal 8 3 2 6 3 3" xfId="23617"/>
    <cellStyle name="Normal 8 3 2 6 4" xfId="33828"/>
    <cellStyle name="Normal 8 3 2 6 5" xfId="18604"/>
    <cellStyle name="Normal 8 3 2 7" xfId="5155"/>
    <cellStyle name="Normal 8 3 2 7 2" xfId="15207"/>
    <cellStyle name="Normal 8 3 2 7 2 2" xfId="45529"/>
    <cellStyle name="Normal 8 3 2 7 2 3" xfId="30305"/>
    <cellStyle name="Normal 8 3 2 7 3" xfId="10187"/>
    <cellStyle name="Normal 8 3 2 7 3 2" xfId="40512"/>
    <cellStyle name="Normal 8 3 2 7 3 3" xfId="25288"/>
    <cellStyle name="Normal 8 3 2 7 4" xfId="35499"/>
    <cellStyle name="Normal 8 3 2 7 5" xfId="20275"/>
    <cellStyle name="Normal 8 3 2 8" xfId="11865"/>
    <cellStyle name="Normal 8 3 2 8 2" xfId="42187"/>
    <cellStyle name="Normal 8 3 2 8 3" xfId="26963"/>
    <cellStyle name="Normal 8 3 2 9" xfId="6844"/>
    <cellStyle name="Normal 8 3 2 9 2" xfId="37170"/>
    <cellStyle name="Normal 8 3 2 9 3" xfId="21946"/>
    <cellStyle name="Normal 8 3 3" xfId="1808"/>
    <cellStyle name="Normal 8 3 3 10" xfId="16985"/>
    <cellStyle name="Normal 8 3 3 2" xfId="2027"/>
    <cellStyle name="Normal 8 3 3 2 2" xfId="2448"/>
    <cellStyle name="Normal 8 3 3 2 2 2" xfId="3287"/>
    <cellStyle name="Normal 8 3 3 2 2 2 2" xfId="4977"/>
    <cellStyle name="Normal 8 3 3 2 2 2 2 2" xfId="15050"/>
    <cellStyle name="Normal 8 3 3 2 2 2 2 2 2" xfId="45372"/>
    <cellStyle name="Normal 8 3 3 2 2 2 2 2 3" xfId="30148"/>
    <cellStyle name="Normal 8 3 3 2 2 2 2 3" xfId="10030"/>
    <cellStyle name="Normal 8 3 3 2 2 2 2 3 2" xfId="40355"/>
    <cellStyle name="Normal 8 3 3 2 2 2 2 3 3" xfId="25131"/>
    <cellStyle name="Normal 8 3 3 2 2 2 2 4" xfId="35342"/>
    <cellStyle name="Normal 8 3 3 2 2 2 2 5" xfId="20118"/>
    <cellStyle name="Normal 8 3 3 2 2 2 3" xfId="6669"/>
    <cellStyle name="Normal 8 3 3 2 2 2 3 2" xfId="16721"/>
    <cellStyle name="Normal 8 3 3 2 2 2 3 2 2" xfId="47043"/>
    <cellStyle name="Normal 8 3 3 2 2 2 3 2 3" xfId="31819"/>
    <cellStyle name="Normal 8 3 3 2 2 2 3 3" xfId="11701"/>
    <cellStyle name="Normal 8 3 3 2 2 2 3 3 2" xfId="42026"/>
    <cellStyle name="Normal 8 3 3 2 2 2 3 3 3" xfId="26802"/>
    <cellStyle name="Normal 8 3 3 2 2 2 3 4" xfId="37013"/>
    <cellStyle name="Normal 8 3 3 2 2 2 3 5" xfId="21789"/>
    <cellStyle name="Normal 8 3 3 2 2 2 4" xfId="13379"/>
    <cellStyle name="Normal 8 3 3 2 2 2 4 2" xfId="43701"/>
    <cellStyle name="Normal 8 3 3 2 2 2 4 3" xfId="28477"/>
    <cellStyle name="Normal 8 3 3 2 2 2 5" xfId="8358"/>
    <cellStyle name="Normal 8 3 3 2 2 2 5 2" xfId="38684"/>
    <cellStyle name="Normal 8 3 3 2 2 2 5 3" xfId="23460"/>
    <cellStyle name="Normal 8 3 3 2 2 2 6" xfId="33672"/>
    <cellStyle name="Normal 8 3 3 2 2 2 7" xfId="18447"/>
    <cellStyle name="Normal 8 3 3 2 2 3" xfId="4140"/>
    <cellStyle name="Normal 8 3 3 2 2 3 2" xfId="14214"/>
    <cellStyle name="Normal 8 3 3 2 2 3 2 2" xfId="44536"/>
    <cellStyle name="Normal 8 3 3 2 2 3 2 3" xfId="29312"/>
    <cellStyle name="Normal 8 3 3 2 2 3 3" xfId="9194"/>
    <cellStyle name="Normal 8 3 3 2 2 3 3 2" xfId="39519"/>
    <cellStyle name="Normal 8 3 3 2 2 3 3 3" xfId="24295"/>
    <cellStyle name="Normal 8 3 3 2 2 3 4" xfId="34506"/>
    <cellStyle name="Normal 8 3 3 2 2 3 5" xfId="19282"/>
    <cellStyle name="Normal 8 3 3 2 2 4" xfId="5833"/>
    <cellStyle name="Normal 8 3 3 2 2 4 2" xfId="15885"/>
    <cellStyle name="Normal 8 3 3 2 2 4 2 2" xfId="46207"/>
    <cellStyle name="Normal 8 3 3 2 2 4 2 3" xfId="30983"/>
    <cellStyle name="Normal 8 3 3 2 2 4 3" xfId="10865"/>
    <cellStyle name="Normal 8 3 3 2 2 4 3 2" xfId="41190"/>
    <cellStyle name="Normal 8 3 3 2 2 4 3 3" xfId="25966"/>
    <cellStyle name="Normal 8 3 3 2 2 4 4" xfId="36177"/>
    <cellStyle name="Normal 8 3 3 2 2 4 5" xfId="20953"/>
    <cellStyle name="Normal 8 3 3 2 2 5" xfId="12543"/>
    <cellStyle name="Normal 8 3 3 2 2 5 2" xfId="42865"/>
    <cellStyle name="Normal 8 3 3 2 2 5 3" xfId="27641"/>
    <cellStyle name="Normal 8 3 3 2 2 6" xfId="7522"/>
    <cellStyle name="Normal 8 3 3 2 2 6 2" xfId="37848"/>
    <cellStyle name="Normal 8 3 3 2 2 6 3" xfId="22624"/>
    <cellStyle name="Normal 8 3 3 2 2 7" xfId="32836"/>
    <cellStyle name="Normal 8 3 3 2 2 8" xfId="17611"/>
    <cellStyle name="Normal 8 3 3 2 3" xfId="2869"/>
    <cellStyle name="Normal 8 3 3 2 3 2" xfId="4559"/>
    <cellStyle name="Normal 8 3 3 2 3 2 2" xfId="14632"/>
    <cellStyle name="Normal 8 3 3 2 3 2 2 2" xfId="44954"/>
    <cellStyle name="Normal 8 3 3 2 3 2 2 3" xfId="29730"/>
    <cellStyle name="Normal 8 3 3 2 3 2 3" xfId="9612"/>
    <cellStyle name="Normal 8 3 3 2 3 2 3 2" xfId="39937"/>
    <cellStyle name="Normal 8 3 3 2 3 2 3 3" xfId="24713"/>
    <cellStyle name="Normal 8 3 3 2 3 2 4" xfId="34924"/>
    <cellStyle name="Normal 8 3 3 2 3 2 5" xfId="19700"/>
    <cellStyle name="Normal 8 3 3 2 3 3" xfId="6251"/>
    <cellStyle name="Normal 8 3 3 2 3 3 2" xfId="16303"/>
    <cellStyle name="Normal 8 3 3 2 3 3 2 2" xfId="46625"/>
    <cellStyle name="Normal 8 3 3 2 3 3 2 3" xfId="31401"/>
    <cellStyle name="Normal 8 3 3 2 3 3 3" xfId="11283"/>
    <cellStyle name="Normal 8 3 3 2 3 3 3 2" xfId="41608"/>
    <cellStyle name="Normal 8 3 3 2 3 3 3 3" xfId="26384"/>
    <cellStyle name="Normal 8 3 3 2 3 3 4" xfId="36595"/>
    <cellStyle name="Normal 8 3 3 2 3 3 5" xfId="21371"/>
    <cellStyle name="Normal 8 3 3 2 3 4" xfId="12961"/>
    <cellStyle name="Normal 8 3 3 2 3 4 2" xfId="43283"/>
    <cellStyle name="Normal 8 3 3 2 3 4 3" xfId="28059"/>
    <cellStyle name="Normal 8 3 3 2 3 5" xfId="7940"/>
    <cellStyle name="Normal 8 3 3 2 3 5 2" xfId="38266"/>
    <cellStyle name="Normal 8 3 3 2 3 5 3" xfId="23042"/>
    <cellStyle name="Normal 8 3 3 2 3 6" xfId="33254"/>
    <cellStyle name="Normal 8 3 3 2 3 7" xfId="18029"/>
    <cellStyle name="Normal 8 3 3 2 4" xfId="3722"/>
    <cellStyle name="Normal 8 3 3 2 4 2" xfId="13796"/>
    <cellStyle name="Normal 8 3 3 2 4 2 2" xfId="44118"/>
    <cellStyle name="Normal 8 3 3 2 4 2 3" xfId="28894"/>
    <cellStyle name="Normal 8 3 3 2 4 3" xfId="8776"/>
    <cellStyle name="Normal 8 3 3 2 4 3 2" xfId="39101"/>
    <cellStyle name="Normal 8 3 3 2 4 3 3" xfId="23877"/>
    <cellStyle name="Normal 8 3 3 2 4 4" xfId="34088"/>
    <cellStyle name="Normal 8 3 3 2 4 5" xfId="18864"/>
    <cellStyle name="Normal 8 3 3 2 5" xfId="5415"/>
    <cellStyle name="Normal 8 3 3 2 5 2" xfId="15467"/>
    <cellStyle name="Normal 8 3 3 2 5 2 2" xfId="45789"/>
    <cellStyle name="Normal 8 3 3 2 5 2 3" xfId="30565"/>
    <cellStyle name="Normal 8 3 3 2 5 3" xfId="10447"/>
    <cellStyle name="Normal 8 3 3 2 5 3 2" xfId="40772"/>
    <cellStyle name="Normal 8 3 3 2 5 3 3" xfId="25548"/>
    <cellStyle name="Normal 8 3 3 2 5 4" xfId="35759"/>
    <cellStyle name="Normal 8 3 3 2 5 5" xfId="20535"/>
    <cellStyle name="Normal 8 3 3 2 6" xfId="12125"/>
    <cellStyle name="Normal 8 3 3 2 6 2" xfId="42447"/>
    <cellStyle name="Normal 8 3 3 2 6 3" xfId="27223"/>
    <cellStyle name="Normal 8 3 3 2 7" xfId="7104"/>
    <cellStyle name="Normal 8 3 3 2 7 2" xfId="37430"/>
    <cellStyle name="Normal 8 3 3 2 7 3" xfId="22206"/>
    <cellStyle name="Normal 8 3 3 2 8" xfId="32418"/>
    <cellStyle name="Normal 8 3 3 2 9" xfId="17193"/>
    <cellStyle name="Normal 8 3 3 3" xfId="2240"/>
    <cellStyle name="Normal 8 3 3 3 2" xfId="3079"/>
    <cellStyle name="Normal 8 3 3 3 2 2" xfId="4769"/>
    <cellStyle name="Normal 8 3 3 3 2 2 2" xfId="14842"/>
    <cellStyle name="Normal 8 3 3 3 2 2 2 2" xfId="45164"/>
    <cellStyle name="Normal 8 3 3 3 2 2 2 3" xfId="29940"/>
    <cellStyle name="Normal 8 3 3 3 2 2 3" xfId="9822"/>
    <cellStyle name="Normal 8 3 3 3 2 2 3 2" xfId="40147"/>
    <cellStyle name="Normal 8 3 3 3 2 2 3 3" xfId="24923"/>
    <cellStyle name="Normal 8 3 3 3 2 2 4" xfId="35134"/>
    <cellStyle name="Normal 8 3 3 3 2 2 5" xfId="19910"/>
    <cellStyle name="Normal 8 3 3 3 2 3" xfId="6461"/>
    <cellStyle name="Normal 8 3 3 3 2 3 2" xfId="16513"/>
    <cellStyle name="Normal 8 3 3 3 2 3 2 2" xfId="46835"/>
    <cellStyle name="Normal 8 3 3 3 2 3 2 3" xfId="31611"/>
    <cellStyle name="Normal 8 3 3 3 2 3 3" xfId="11493"/>
    <cellStyle name="Normal 8 3 3 3 2 3 3 2" xfId="41818"/>
    <cellStyle name="Normal 8 3 3 3 2 3 3 3" xfId="26594"/>
    <cellStyle name="Normal 8 3 3 3 2 3 4" xfId="36805"/>
    <cellStyle name="Normal 8 3 3 3 2 3 5" xfId="21581"/>
    <cellStyle name="Normal 8 3 3 3 2 4" xfId="13171"/>
    <cellStyle name="Normal 8 3 3 3 2 4 2" xfId="43493"/>
    <cellStyle name="Normal 8 3 3 3 2 4 3" xfId="28269"/>
    <cellStyle name="Normal 8 3 3 3 2 5" xfId="8150"/>
    <cellStyle name="Normal 8 3 3 3 2 5 2" xfId="38476"/>
    <cellStyle name="Normal 8 3 3 3 2 5 3" xfId="23252"/>
    <cellStyle name="Normal 8 3 3 3 2 6" xfId="33464"/>
    <cellStyle name="Normal 8 3 3 3 2 7" xfId="18239"/>
    <cellStyle name="Normal 8 3 3 3 3" xfId="3932"/>
    <cellStyle name="Normal 8 3 3 3 3 2" xfId="14006"/>
    <cellStyle name="Normal 8 3 3 3 3 2 2" xfId="44328"/>
    <cellStyle name="Normal 8 3 3 3 3 2 3" xfId="29104"/>
    <cellStyle name="Normal 8 3 3 3 3 3" xfId="8986"/>
    <cellStyle name="Normal 8 3 3 3 3 3 2" xfId="39311"/>
    <cellStyle name="Normal 8 3 3 3 3 3 3" xfId="24087"/>
    <cellStyle name="Normal 8 3 3 3 3 4" xfId="34298"/>
    <cellStyle name="Normal 8 3 3 3 3 5" xfId="19074"/>
    <cellStyle name="Normal 8 3 3 3 4" xfId="5625"/>
    <cellStyle name="Normal 8 3 3 3 4 2" xfId="15677"/>
    <cellStyle name="Normal 8 3 3 3 4 2 2" xfId="45999"/>
    <cellStyle name="Normal 8 3 3 3 4 2 3" xfId="30775"/>
    <cellStyle name="Normal 8 3 3 3 4 3" xfId="10657"/>
    <cellStyle name="Normal 8 3 3 3 4 3 2" xfId="40982"/>
    <cellStyle name="Normal 8 3 3 3 4 3 3" xfId="25758"/>
    <cellStyle name="Normal 8 3 3 3 4 4" xfId="35969"/>
    <cellStyle name="Normal 8 3 3 3 4 5" xfId="20745"/>
    <cellStyle name="Normal 8 3 3 3 5" xfId="12335"/>
    <cellStyle name="Normal 8 3 3 3 5 2" xfId="42657"/>
    <cellStyle name="Normal 8 3 3 3 5 3" xfId="27433"/>
    <cellStyle name="Normal 8 3 3 3 6" xfId="7314"/>
    <cellStyle name="Normal 8 3 3 3 6 2" xfId="37640"/>
    <cellStyle name="Normal 8 3 3 3 6 3" xfId="22416"/>
    <cellStyle name="Normal 8 3 3 3 7" xfId="32628"/>
    <cellStyle name="Normal 8 3 3 3 8" xfId="17403"/>
    <cellStyle name="Normal 8 3 3 4" xfId="2661"/>
    <cellStyle name="Normal 8 3 3 4 2" xfId="4351"/>
    <cellStyle name="Normal 8 3 3 4 2 2" xfId="14424"/>
    <cellStyle name="Normal 8 3 3 4 2 2 2" xfId="44746"/>
    <cellStyle name="Normal 8 3 3 4 2 2 3" xfId="29522"/>
    <cellStyle name="Normal 8 3 3 4 2 3" xfId="9404"/>
    <cellStyle name="Normal 8 3 3 4 2 3 2" xfId="39729"/>
    <cellStyle name="Normal 8 3 3 4 2 3 3" xfId="24505"/>
    <cellStyle name="Normal 8 3 3 4 2 4" xfId="34716"/>
    <cellStyle name="Normal 8 3 3 4 2 5" xfId="19492"/>
    <cellStyle name="Normal 8 3 3 4 3" xfId="6043"/>
    <cellStyle name="Normal 8 3 3 4 3 2" xfId="16095"/>
    <cellStyle name="Normal 8 3 3 4 3 2 2" xfId="46417"/>
    <cellStyle name="Normal 8 3 3 4 3 2 3" xfId="31193"/>
    <cellStyle name="Normal 8 3 3 4 3 3" xfId="11075"/>
    <cellStyle name="Normal 8 3 3 4 3 3 2" xfId="41400"/>
    <cellStyle name="Normal 8 3 3 4 3 3 3" xfId="26176"/>
    <cellStyle name="Normal 8 3 3 4 3 4" xfId="36387"/>
    <cellStyle name="Normal 8 3 3 4 3 5" xfId="21163"/>
    <cellStyle name="Normal 8 3 3 4 4" xfId="12753"/>
    <cellStyle name="Normal 8 3 3 4 4 2" xfId="43075"/>
    <cellStyle name="Normal 8 3 3 4 4 3" xfId="27851"/>
    <cellStyle name="Normal 8 3 3 4 5" xfId="7732"/>
    <cellStyle name="Normal 8 3 3 4 5 2" xfId="38058"/>
    <cellStyle name="Normal 8 3 3 4 5 3" xfId="22834"/>
    <cellStyle name="Normal 8 3 3 4 6" xfId="33046"/>
    <cellStyle name="Normal 8 3 3 4 7" xfId="17821"/>
    <cellStyle name="Normal 8 3 3 5" xfId="3514"/>
    <cellStyle name="Normal 8 3 3 5 2" xfId="13588"/>
    <cellStyle name="Normal 8 3 3 5 2 2" xfId="43910"/>
    <cellStyle name="Normal 8 3 3 5 2 3" xfId="28686"/>
    <cellStyle name="Normal 8 3 3 5 3" xfId="8568"/>
    <cellStyle name="Normal 8 3 3 5 3 2" xfId="38893"/>
    <cellStyle name="Normal 8 3 3 5 3 3" xfId="23669"/>
    <cellStyle name="Normal 8 3 3 5 4" xfId="33880"/>
    <cellStyle name="Normal 8 3 3 5 5" xfId="18656"/>
    <cellStyle name="Normal 8 3 3 6" xfId="5207"/>
    <cellStyle name="Normal 8 3 3 6 2" xfId="15259"/>
    <cellStyle name="Normal 8 3 3 6 2 2" xfId="45581"/>
    <cellStyle name="Normal 8 3 3 6 2 3" xfId="30357"/>
    <cellStyle name="Normal 8 3 3 6 3" xfId="10239"/>
    <cellStyle name="Normal 8 3 3 6 3 2" xfId="40564"/>
    <cellStyle name="Normal 8 3 3 6 3 3" xfId="25340"/>
    <cellStyle name="Normal 8 3 3 6 4" xfId="35551"/>
    <cellStyle name="Normal 8 3 3 6 5" xfId="20327"/>
    <cellStyle name="Normal 8 3 3 7" xfId="11917"/>
    <cellStyle name="Normal 8 3 3 7 2" xfId="42239"/>
    <cellStyle name="Normal 8 3 3 7 3" xfId="27015"/>
    <cellStyle name="Normal 8 3 3 8" xfId="6896"/>
    <cellStyle name="Normal 8 3 3 8 2" xfId="37222"/>
    <cellStyle name="Normal 8 3 3 8 3" xfId="21998"/>
    <cellStyle name="Normal 8 3 3 9" xfId="32211"/>
    <cellStyle name="Normal 8 3 4" xfId="1921"/>
    <cellStyle name="Normal 8 3 4 2" xfId="2344"/>
    <cellStyle name="Normal 8 3 4 2 2" xfId="3183"/>
    <cellStyle name="Normal 8 3 4 2 2 2" xfId="4873"/>
    <cellStyle name="Normal 8 3 4 2 2 2 2" xfId="14946"/>
    <cellStyle name="Normal 8 3 4 2 2 2 2 2" xfId="45268"/>
    <cellStyle name="Normal 8 3 4 2 2 2 2 3" xfId="30044"/>
    <cellStyle name="Normal 8 3 4 2 2 2 3" xfId="9926"/>
    <cellStyle name="Normal 8 3 4 2 2 2 3 2" xfId="40251"/>
    <cellStyle name="Normal 8 3 4 2 2 2 3 3" xfId="25027"/>
    <cellStyle name="Normal 8 3 4 2 2 2 4" xfId="35238"/>
    <cellStyle name="Normal 8 3 4 2 2 2 5" xfId="20014"/>
    <cellStyle name="Normal 8 3 4 2 2 3" xfId="6565"/>
    <cellStyle name="Normal 8 3 4 2 2 3 2" xfId="16617"/>
    <cellStyle name="Normal 8 3 4 2 2 3 2 2" xfId="46939"/>
    <cellStyle name="Normal 8 3 4 2 2 3 2 3" xfId="31715"/>
    <cellStyle name="Normal 8 3 4 2 2 3 3" xfId="11597"/>
    <cellStyle name="Normal 8 3 4 2 2 3 3 2" xfId="41922"/>
    <cellStyle name="Normal 8 3 4 2 2 3 3 3" xfId="26698"/>
    <cellStyle name="Normal 8 3 4 2 2 3 4" xfId="36909"/>
    <cellStyle name="Normal 8 3 4 2 2 3 5" xfId="21685"/>
    <cellStyle name="Normal 8 3 4 2 2 4" xfId="13275"/>
    <cellStyle name="Normal 8 3 4 2 2 4 2" xfId="43597"/>
    <cellStyle name="Normal 8 3 4 2 2 4 3" xfId="28373"/>
    <cellStyle name="Normal 8 3 4 2 2 5" xfId="8254"/>
    <cellStyle name="Normal 8 3 4 2 2 5 2" xfId="38580"/>
    <cellStyle name="Normal 8 3 4 2 2 5 3" xfId="23356"/>
    <cellStyle name="Normal 8 3 4 2 2 6" xfId="33568"/>
    <cellStyle name="Normal 8 3 4 2 2 7" xfId="18343"/>
    <cellStyle name="Normal 8 3 4 2 3" xfId="4036"/>
    <cellStyle name="Normal 8 3 4 2 3 2" xfId="14110"/>
    <cellStyle name="Normal 8 3 4 2 3 2 2" xfId="44432"/>
    <cellStyle name="Normal 8 3 4 2 3 2 3" xfId="29208"/>
    <cellStyle name="Normal 8 3 4 2 3 3" xfId="9090"/>
    <cellStyle name="Normal 8 3 4 2 3 3 2" xfId="39415"/>
    <cellStyle name="Normal 8 3 4 2 3 3 3" xfId="24191"/>
    <cellStyle name="Normal 8 3 4 2 3 4" xfId="34402"/>
    <cellStyle name="Normal 8 3 4 2 3 5" xfId="19178"/>
    <cellStyle name="Normal 8 3 4 2 4" xfId="5729"/>
    <cellStyle name="Normal 8 3 4 2 4 2" xfId="15781"/>
    <cellStyle name="Normal 8 3 4 2 4 2 2" xfId="46103"/>
    <cellStyle name="Normal 8 3 4 2 4 2 3" xfId="30879"/>
    <cellStyle name="Normal 8 3 4 2 4 3" xfId="10761"/>
    <cellStyle name="Normal 8 3 4 2 4 3 2" xfId="41086"/>
    <cellStyle name="Normal 8 3 4 2 4 3 3" xfId="25862"/>
    <cellStyle name="Normal 8 3 4 2 4 4" xfId="36073"/>
    <cellStyle name="Normal 8 3 4 2 4 5" xfId="20849"/>
    <cellStyle name="Normal 8 3 4 2 5" xfId="12439"/>
    <cellStyle name="Normal 8 3 4 2 5 2" xfId="42761"/>
    <cellStyle name="Normal 8 3 4 2 5 3" xfId="27537"/>
    <cellStyle name="Normal 8 3 4 2 6" xfId="7418"/>
    <cellStyle name="Normal 8 3 4 2 6 2" xfId="37744"/>
    <cellStyle name="Normal 8 3 4 2 6 3" xfId="22520"/>
    <cellStyle name="Normal 8 3 4 2 7" xfId="32732"/>
    <cellStyle name="Normal 8 3 4 2 8" xfId="17507"/>
    <cellStyle name="Normal 8 3 4 3" xfId="2765"/>
    <cellStyle name="Normal 8 3 4 3 2" xfId="4455"/>
    <cellStyle name="Normal 8 3 4 3 2 2" xfId="14528"/>
    <cellStyle name="Normal 8 3 4 3 2 2 2" xfId="44850"/>
    <cellStyle name="Normal 8 3 4 3 2 2 3" xfId="29626"/>
    <cellStyle name="Normal 8 3 4 3 2 3" xfId="9508"/>
    <cellStyle name="Normal 8 3 4 3 2 3 2" xfId="39833"/>
    <cellStyle name="Normal 8 3 4 3 2 3 3" xfId="24609"/>
    <cellStyle name="Normal 8 3 4 3 2 4" xfId="34820"/>
    <cellStyle name="Normal 8 3 4 3 2 5" xfId="19596"/>
    <cellStyle name="Normal 8 3 4 3 3" xfId="6147"/>
    <cellStyle name="Normal 8 3 4 3 3 2" xfId="16199"/>
    <cellStyle name="Normal 8 3 4 3 3 2 2" xfId="46521"/>
    <cellStyle name="Normal 8 3 4 3 3 2 3" xfId="31297"/>
    <cellStyle name="Normal 8 3 4 3 3 3" xfId="11179"/>
    <cellStyle name="Normal 8 3 4 3 3 3 2" xfId="41504"/>
    <cellStyle name="Normal 8 3 4 3 3 3 3" xfId="26280"/>
    <cellStyle name="Normal 8 3 4 3 3 4" xfId="36491"/>
    <cellStyle name="Normal 8 3 4 3 3 5" xfId="21267"/>
    <cellStyle name="Normal 8 3 4 3 4" xfId="12857"/>
    <cellStyle name="Normal 8 3 4 3 4 2" xfId="43179"/>
    <cellStyle name="Normal 8 3 4 3 4 3" xfId="27955"/>
    <cellStyle name="Normal 8 3 4 3 5" xfId="7836"/>
    <cellStyle name="Normal 8 3 4 3 5 2" xfId="38162"/>
    <cellStyle name="Normal 8 3 4 3 5 3" xfId="22938"/>
    <cellStyle name="Normal 8 3 4 3 6" xfId="33150"/>
    <cellStyle name="Normal 8 3 4 3 7" xfId="17925"/>
    <cellStyle name="Normal 8 3 4 4" xfId="3618"/>
    <cellStyle name="Normal 8 3 4 4 2" xfId="13692"/>
    <cellStyle name="Normal 8 3 4 4 2 2" xfId="44014"/>
    <cellStyle name="Normal 8 3 4 4 2 3" xfId="28790"/>
    <cellStyle name="Normal 8 3 4 4 3" xfId="8672"/>
    <cellStyle name="Normal 8 3 4 4 3 2" xfId="38997"/>
    <cellStyle name="Normal 8 3 4 4 3 3" xfId="23773"/>
    <cellStyle name="Normal 8 3 4 4 4" xfId="33984"/>
    <cellStyle name="Normal 8 3 4 4 5" xfId="18760"/>
    <cellStyle name="Normal 8 3 4 5" xfId="5311"/>
    <cellStyle name="Normal 8 3 4 5 2" xfId="15363"/>
    <cellStyle name="Normal 8 3 4 5 2 2" xfId="45685"/>
    <cellStyle name="Normal 8 3 4 5 2 3" xfId="30461"/>
    <cellStyle name="Normal 8 3 4 5 3" xfId="10343"/>
    <cellStyle name="Normal 8 3 4 5 3 2" xfId="40668"/>
    <cellStyle name="Normal 8 3 4 5 3 3" xfId="25444"/>
    <cellStyle name="Normal 8 3 4 5 4" xfId="35655"/>
    <cellStyle name="Normal 8 3 4 5 5" xfId="20431"/>
    <cellStyle name="Normal 8 3 4 6" xfId="12021"/>
    <cellStyle name="Normal 8 3 4 6 2" xfId="42343"/>
    <cellStyle name="Normal 8 3 4 6 3" xfId="27119"/>
    <cellStyle name="Normal 8 3 4 7" xfId="7000"/>
    <cellStyle name="Normal 8 3 4 7 2" xfId="37326"/>
    <cellStyle name="Normal 8 3 4 7 3" xfId="22102"/>
    <cellStyle name="Normal 8 3 4 8" xfId="32314"/>
    <cellStyle name="Normal 8 3 4 9" xfId="17089"/>
    <cellStyle name="Normal 8 3 5" xfId="2134"/>
    <cellStyle name="Normal 8 3 5 2" xfId="2975"/>
    <cellStyle name="Normal 8 3 5 2 2" xfId="4665"/>
    <cellStyle name="Normal 8 3 5 2 2 2" xfId="14738"/>
    <cellStyle name="Normal 8 3 5 2 2 2 2" xfId="45060"/>
    <cellStyle name="Normal 8 3 5 2 2 2 3" xfId="29836"/>
    <cellStyle name="Normal 8 3 5 2 2 3" xfId="9718"/>
    <cellStyle name="Normal 8 3 5 2 2 3 2" xfId="40043"/>
    <cellStyle name="Normal 8 3 5 2 2 3 3" xfId="24819"/>
    <cellStyle name="Normal 8 3 5 2 2 4" xfId="35030"/>
    <cellStyle name="Normal 8 3 5 2 2 5" xfId="19806"/>
    <cellStyle name="Normal 8 3 5 2 3" xfId="6357"/>
    <cellStyle name="Normal 8 3 5 2 3 2" xfId="16409"/>
    <cellStyle name="Normal 8 3 5 2 3 2 2" xfId="46731"/>
    <cellStyle name="Normal 8 3 5 2 3 2 3" xfId="31507"/>
    <cellStyle name="Normal 8 3 5 2 3 3" xfId="11389"/>
    <cellStyle name="Normal 8 3 5 2 3 3 2" xfId="41714"/>
    <cellStyle name="Normal 8 3 5 2 3 3 3" xfId="26490"/>
    <cellStyle name="Normal 8 3 5 2 3 4" xfId="36701"/>
    <cellStyle name="Normal 8 3 5 2 3 5" xfId="21477"/>
    <cellStyle name="Normal 8 3 5 2 4" xfId="13067"/>
    <cellStyle name="Normal 8 3 5 2 4 2" xfId="43389"/>
    <cellStyle name="Normal 8 3 5 2 4 3" xfId="28165"/>
    <cellStyle name="Normal 8 3 5 2 5" xfId="8046"/>
    <cellStyle name="Normal 8 3 5 2 5 2" xfId="38372"/>
    <cellStyle name="Normal 8 3 5 2 5 3" xfId="23148"/>
    <cellStyle name="Normal 8 3 5 2 6" xfId="33360"/>
    <cellStyle name="Normal 8 3 5 2 7" xfId="18135"/>
    <cellStyle name="Normal 8 3 5 3" xfId="3828"/>
    <cellStyle name="Normal 8 3 5 3 2" xfId="13902"/>
    <cellStyle name="Normal 8 3 5 3 2 2" xfId="44224"/>
    <cellStyle name="Normal 8 3 5 3 2 3" xfId="29000"/>
    <cellStyle name="Normal 8 3 5 3 3" xfId="8882"/>
    <cellStyle name="Normal 8 3 5 3 3 2" xfId="39207"/>
    <cellStyle name="Normal 8 3 5 3 3 3" xfId="23983"/>
    <cellStyle name="Normal 8 3 5 3 4" xfId="34194"/>
    <cellStyle name="Normal 8 3 5 3 5" xfId="18970"/>
    <cellStyle name="Normal 8 3 5 4" xfId="5521"/>
    <cellStyle name="Normal 8 3 5 4 2" xfId="15573"/>
    <cellStyle name="Normal 8 3 5 4 2 2" xfId="45895"/>
    <cellStyle name="Normal 8 3 5 4 2 3" xfId="30671"/>
    <cellStyle name="Normal 8 3 5 4 3" xfId="10553"/>
    <cellStyle name="Normal 8 3 5 4 3 2" xfId="40878"/>
    <cellStyle name="Normal 8 3 5 4 3 3" xfId="25654"/>
    <cellStyle name="Normal 8 3 5 4 4" xfId="35865"/>
    <cellStyle name="Normal 8 3 5 4 5" xfId="20641"/>
    <cellStyle name="Normal 8 3 5 5" xfId="12231"/>
    <cellStyle name="Normal 8 3 5 5 2" xfId="42553"/>
    <cellStyle name="Normal 8 3 5 5 3" xfId="27329"/>
    <cellStyle name="Normal 8 3 5 6" xfId="7210"/>
    <cellStyle name="Normal 8 3 5 6 2" xfId="37536"/>
    <cellStyle name="Normal 8 3 5 6 3" xfId="22312"/>
    <cellStyle name="Normal 8 3 5 7" xfId="32524"/>
    <cellStyle name="Normal 8 3 5 8" xfId="17299"/>
    <cellStyle name="Normal 8 3 6" xfId="2555"/>
    <cellStyle name="Normal 8 3 6 2" xfId="4247"/>
    <cellStyle name="Normal 8 3 6 2 2" xfId="14320"/>
    <cellStyle name="Normal 8 3 6 2 2 2" xfId="44642"/>
    <cellStyle name="Normal 8 3 6 2 2 3" xfId="29418"/>
    <cellStyle name="Normal 8 3 6 2 3" xfId="9300"/>
    <cellStyle name="Normal 8 3 6 2 3 2" xfId="39625"/>
    <cellStyle name="Normal 8 3 6 2 3 3" xfId="24401"/>
    <cellStyle name="Normal 8 3 6 2 4" xfId="34612"/>
    <cellStyle name="Normal 8 3 6 2 5" xfId="19388"/>
    <cellStyle name="Normal 8 3 6 3" xfId="5939"/>
    <cellStyle name="Normal 8 3 6 3 2" xfId="15991"/>
    <cellStyle name="Normal 8 3 6 3 2 2" xfId="46313"/>
    <cellStyle name="Normal 8 3 6 3 2 3" xfId="31089"/>
    <cellStyle name="Normal 8 3 6 3 3" xfId="10971"/>
    <cellStyle name="Normal 8 3 6 3 3 2" xfId="41296"/>
    <cellStyle name="Normal 8 3 6 3 3 3" xfId="26072"/>
    <cellStyle name="Normal 8 3 6 3 4" xfId="36283"/>
    <cellStyle name="Normal 8 3 6 3 5" xfId="21059"/>
    <cellStyle name="Normal 8 3 6 4" xfId="12649"/>
    <cellStyle name="Normal 8 3 6 4 2" xfId="42971"/>
    <cellStyle name="Normal 8 3 6 4 3" xfId="27747"/>
    <cellStyle name="Normal 8 3 6 5" xfId="7628"/>
    <cellStyle name="Normal 8 3 6 5 2" xfId="37954"/>
    <cellStyle name="Normal 8 3 6 5 3" xfId="22730"/>
    <cellStyle name="Normal 8 3 6 6" xfId="32942"/>
    <cellStyle name="Normal 8 3 6 7" xfId="17717"/>
    <cellStyle name="Normal 8 3 7" xfId="3407"/>
    <cellStyle name="Normal 8 3 7 2" xfId="13484"/>
    <cellStyle name="Normal 8 3 7 2 2" xfId="43806"/>
    <cellStyle name="Normal 8 3 7 2 3" xfId="28582"/>
    <cellStyle name="Normal 8 3 7 3" xfId="8464"/>
    <cellStyle name="Normal 8 3 7 3 2" xfId="38789"/>
    <cellStyle name="Normal 8 3 7 3 3" xfId="23565"/>
    <cellStyle name="Normal 8 3 7 4" xfId="33776"/>
    <cellStyle name="Normal 8 3 7 5" xfId="18552"/>
    <cellStyle name="Normal 8 3 8" xfId="5101"/>
    <cellStyle name="Normal 8 3 8 2" xfId="15155"/>
    <cellStyle name="Normal 8 3 8 2 2" xfId="45477"/>
    <cellStyle name="Normal 8 3 8 2 3" xfId="30253"/>
    <cellStyle name="Normal 8 3 8 3" xfId="10135"/>
    <cellStyle name="Normal 8 3 8 3 2" xfId="40460"/>
    <cellStyle name="Normal 8 3 8 3 3" xfId="25236"/>
    <cellStyle name="Normal 8 3 8 4" xfId="35447"/>
    <cellStyle name="Normal 8 3 8 5" xfId="20223"/>
    <cellStyle name="Normal 8 3 9" xfId="11811"/>
    <cellStyle name="Normal 8 3 9 2" xfId="42135"/>
    <cellStyle name="Normal 8 3 9 3" xfId="26911"/>
    <cellStyle name="Normal 8 4" xfId="514"/>
    <cellStyle name="Normal 8 5" xfId="31970"/>
    <cellStyle name="Normal 8 6" xfId="974"/>
    <cellStyle name="Normal 8 7" xfId="413"/>
    <cellStyle name="Normal 80" xfId="1099"/>
    <cellStyle name="Normal 80 10" xfId="6741"/>
    <cellStyle name="Normal 80 10 2" xfId="37070"/>
    <cellStyle name="Normal 80 10 3" xfId="21846"/>
    <cellStyle name="Normal 80 11" xfId="32061"/>
    <cellStyle name="Normal 80 12" xfId="16831"/>
    <cellStyle name="Normal 80 13" xfId="47324"/>
    <cellStyle name="Normal 80 2" xfId="1705"/>
    <cellStyle name="Normal 80 2 10" xfId="32114"/>
    <cellStyle name="Normal 80 2 11" xfId="16885"/>
    <cellStyle name="Normal 80 2 2" xfId="1814"/>
    <cellStyle name="Normal 80 2 2 10" xfId="16989"/>
    <cellStyle name="Normal 80 2 2 2" xfId="2031"/>
    <cellStyle name="Normal 80 2 2 2 2" xfId="2452"/>
    <cellStyle name="Normal 80 2 2 2 2 2" xfId="3291"/>
    <cellStyle name="Normal 80 2 2 2 2 2 2" xfId="4981"/>
    <cellStyle name="Normal 80 2 2 2 2 2 2 2" xfId="15054"/>
    <cellStyle name="Normal 80 2 2 2 2 2 2 2 2" xfId="45376"/>
    <cellStyle name="Normal 80 2 2 2 2 2 2 2 3" xfId="30152"/>
    <cellStyle name="Normal 80 2 2 2 2 2 2 3" xfId="10034"/>
    <cellStyle name="Normal 80 2 2 2 2 2 2 3 2" xfId="40359"/>
    <cellStyle name="Normal 80 2 2 2 2 2 2 3 3" xfId="25135"/>
    <cellStyle name="Normal 80 2 2 2 2 2 2 4" xfId="35346"/>
    <cellStyle name="Normal 80 2 2 2 2 2 2 5" xfId="20122"/>
    <cellStyle name="Normal 80 2 2 2 2 2 3" xfId="6673"/>
    <cellStyle name="Normal 80 2 2 2 2 2 3 2" xfId="16725"/>
    <cellStyle name="Normal 80 2 2 2 2 2 3 2 2" xfId="47047"/>
    <cellStyle name="Normal 80 2 2 2 2 2 3 2 3" xfId="31823"/>
    <cellStyle name="Normal 80 2 2 2 2 2 3 3" xfId="11705"/>
    <cellStyle name="Normal 80 2 2 2 2 2 3 3 2" xfId="42030"/>
    <cellStyle name="Normal 80 2 2 2 2 2 3 3 3" xfId="26806"/>
    <cellStyle name="Normal 80 2 2 2 2 2 3 4" xfId="37017"/>
    <cellStyle name="Normal 80 2 2 2 2 2 3 5" xfId="21793"/>
    <cellStyle name="Normal 80 2 2 2 2 2 4" xfId="13383"/>
    <cellStyle name="Normal 80 2 2 2 2 2 4 2" xfId="43705"/>
    <cellStyle name="Normal 80 2 2 2 2 2 4 3" xfId="28481"/>
    <cellStyle name="Normal 80 2 2 2 2 2 5" xfId="8362"/>
    <cellStyle name="Normal 80 2 2 2 2 2 5 2" xfId="38688"/>
    <cellStyle name="Normal 80 2 2 2 2 2 5 3" xfId="23464"/>
    <cellStyle name="Normal 80 2 2 2 2 2 6" xfId="33676"/>
    <cellStyle name="Normal 80 2 2 2 2 2 7" xfId="18451"/>
    <cellStyle name="Normal 80 2 2 2 2 3" xfId="4144"/>
    <cellStyle name="Normal 80 2 2 2 2 3 2" xfId="14218"/>
    <cellStyle name="Normal 80 2 2 2 2 3 2 2" xfId="44540"/>
    <cellStyle name="Normal 80 2 2 2 2 3 2 3" xfId="29316"/>
    <cellStyle name="Normal 80 2 2 2 2 3 3" xfId="9198"/>
    <cellStyle name="Normal 80 2 2 2 2 3 3 2" xfId="39523"/>
    <cellStyle name="Normal 80 2 2 2 2 3 3 3" xfId="24299"/>
    <cellStyle name="Normal 80 2 2 2 2 3 4" xfId="34510"/>
    <cellStyle name="Normal 80 2 2 2 2 3 5" xfId="19286"/>
    <cellStyle name="Normal 80 2 2 2 2 4" xfId="5837"/>
    <cellStyle name="Normal 80 2 2 2 2 4 2" xfId="15889"/>
    <cellStyle name="Normal 80 2 2 2 2 4 2 2" xfId="46211"/>
    <cellStyle name="Normal 80 2 2 2 2 4 2 3" xfId="30987"/>
    <cellStyle name="Normal 80 2 2 2 2 4 3" xfId="10869"/>
    <cellStyle name="Normal 80 2 2 2 2 4 3 2" xfId="41194"/>
    <cellStyle name="Normal 80 2 2 2 2 4 3 3" xfId="25970"/>
    <cellStyle name="Normal 80 2 2 2 2 4 4" xfId="36181"/>
    <cellStyle name="Normal 80 2 2 2 2 4 5" xfId="20957"/>
    <cellStyle name="Normal 80 2 2 2 2 5" xfId="12547"/>
    <cellStyle name="Normal 80 2 2 2 2 5 2" xfId="42869"/>
    <cellStyle name="Normal 80 2 2 2 2 5 3" xfId="27645"/>
    <cellStyle name="Normal 80 2 2 2 2 6" xfId="7526"/>
    <cellStyle name="Normal 80 2 2 2 2 6 2" xfId="37852"/>
    <cellStyle name="Normal 80 2 2 2 2 6 3" xfId="22628"/>
    <cellStyle name="Normal 80 2 2 2 2 7" xfId="32840"/>
    <cellStyle name="Normal 80 2 2 2 2 8" xfId="17615"/>
    <cellStyle name="Normal 80 2 2 2 3" xfId="2873"/>
    <cellStyle name="Normal 80 2 2 2 3 2" xfId="4563"/>
    <cellStyle name="Normal 80 2 2 2 3 2 2" xfId="14636"/>
    <cellStyle name="Normal 80 2 2 2 3 2 2 2" xfId="44958"/>
    <cellStyle name="Normal 80 2 2 2 3 2 2 3" xfId="29734"/>
    <cellStyle name="Normal 80 2 2 2 3 2 3" xfId="9616"/>
    <cellStyle name="Normal 80 2 2 2 3 2 3 2" xfId="39941"/>
    <cellStyle name="Normal 80 2 2 2 3 2 3 3" xfId="24717"/>
    <cellStyle name="Normal 80 2 2 2 3 2 4" xfId="34928"/>
    <cellStyle name="Normal 80 2 2 2 3 2 5" xfId="19704"/>
    <cellStyle name="Normal 80 2 2 2 3 3" xfId="6255"/>
    <cellStyle name="Normal 80 2 2 2 3 3 2" xfId="16307"/>
    <cellStyle name="Normal 80 2 2 2 3 3 2 2" xfId="46629"/>
    <cellStyle name="Normal 80 2 2 2 3 3 2 3" xfId="31405"/>
    <cellStyle name="Normal 80 2 2 2 3 3 3" xfId="11287"/>
    <cellStyle name="Normal 80 2 2 2 3 3 3 2" xfId="41612"/>
    <cellStyle name="Normal 80 2 2 2 3 3 3 3" xfId="26388"/>
    <cellStyle name="Normal 80 2 2 2 3 3 4" xfId="36599"/>
    <cellStyle name="Normal 80 2 2 2 3 3 5" xfId="21375"/>
    <cellStyle name="Normal 80 2 2 2 3 4" xfId="12965"/>
    <cellStyle name="Normal 80 2 2 2 3 4 2" xfId="43287"/>
    <cellStyle name="Normal 80 2 2 2 3 4 3" xfId="28063"/>
    <cellStyle name="Normal 80 2 2 2 3 5" xfId="7944"/>
    <cellStyle name="Normal 80 2 2 2 3 5 2" xfId="38270"/>
    <cellStyle name="Normal 80 2 2 2 3 5 3" xfId="23046"/>
    <cellStyle name="Normal 80 2 2 2 3 6" xfId="33258"/>
    <cellStyle name="Normal 80 2 2 2 3 7" xfId="18033"/>
    <cellStyle name="Normal 80 2 2 2 4" xfId="3726"/>
    <cellStyle name="Normal 80 2 2 2 4 2" xfId="13800"/>
    <cellStyle name="Normal 80 2 2 2 4 2 2" xfId="44122"/>
    <cellStyle name="Normal 80 2 2 2 4 2 3" xfId="28898"/>
    <cellStyle name="Normal 80 2 2 2 4 3" xfId="8780"/>
    <cellStyle name="Normal 80 2 2 2 4 3 2" xfId="39105"/>
    <cellStyle name="Normal 80 2 2 2 4 3 3" xfId="23881"/>
    <cellStyle name="Normal 80 2 2 2 4 4" xfId="34092"/>
    <cellStyle name="Normal 80 2 2 2 4 5" xfId="18868"/>
    <cellStyle name="Normal 80 2 2 2 5" xfId="5419"/>
    <cellStyle name="Normal 80 2 2 2 5 2" xfId="15471"/>
    <cellStyle name="Normal 80 2 2 2 5 2 2" xfId="45793"/>
    <cellStyle name="Normal 80 2 2 2 5 2 3" xfId="30569"/>
    <cellStyle name="Normal 80 2 2 2 5 3" xfId="10451"/>
    <cellStyle name="Normal 80 2 2 2 5 3 2" xfId="40776"/>
    <cellStyle name="Normal 80 2 2 2 5 3 3" xfId="25552"/>
    <cellStyle name="Normal 80 2 2 2 5 4" xfId="35763"/>
    <cellStyle name="Normal 80 2 2 2 5 5" xfId="20539"/>
    <cellStyle name="Normal 80 2 2 2 6" xfId="12129"/>
    <cellStyle name="Normal 80 2 2 2 6 2" xfId="42451"/>
    <cellStyle name="Normal 80 2 2 2 6 3" xfId="27227"/>
    <cellStyle name="Normal 80 2 2 2 7" xfId="7108"/>
    <cellStyle name="Normal 80 2 2 2 7 2" xfId="37434"/>
    <cellStyle name="Normal 80 2 2 2 7 3" xfId="22210"/>
    <cellStyle name="Normal 80 2 2 2 8" xfId="32422"/>
    <cellStyle name="Normal 80 2 2 2 9" xfId="17197"/>
    <cellStyle name="Normal 80 2 2 3" xfId="2244"/>
    <cellStyle name="Normal 80 2 2 3 2" xfId="3083"/>
    <cellStyle name="Normal 80 2 2 3 2 2" xfId="4773"/>
    <cellStyle name="Normal 80 2 2 3 2 2 2" xfId="14846"/>
    <cellStyle name="Normal 80 2 2 3 2 2 2 2" xfId="45168"/>
    <cellStyle name="Normal 80 2 2 3 2 2 2 3" xfId="29944"/>
    <cellStyle name="Normal 80 2 2 3 2 2 3" xfId="9826"/>
    <cellStyle name="Normal 80 2 2 3 2 2 3 2" xfId="40151"/>
    <cellStyle name="Normal 80 2 2 3 2 2 3 3" xfId="24927"/>
    <cellStyle name="Normal 80 2 2 3 2 2 4" xfId="35138"/>
    <cellStyle name="Normal 80 2 2 3 2 2 5" xfId="19914"/>
    <cellStyle name="Normal 80 2 2 3 2 3" xfId="6465"/>
    <cellStyle name="Normal 80 2 2 3 2 3 2" xfId="16517"/>
    <cellStyle name="Normal 80 2 2 3 2 3 2 2" xfId="46839"/>
    <cellStyle name="Normal 80 2 2 3 2 3 2 3" xfId="31615"/>
    <cellStyle name="Normal 80 2 2 3 2 3 3" xfId="11497"/>
    <cellStyle name="Normal 80 2 2 3 2 3 3 2" xfId="41822"/>
    <cellStyle name="Normal 80 2 2 3 2 3 3 3" xfId="26598"/>
    <cellStyle name="Normal 80 2 2 3 2 3 4" xfId="36809"/>
    <cellStyle name="Normal 80 2 2 3 2 3 5" xfId="21585"/>
    <cellStyle name="Normal 80 2 2 3 2 4" xfId="13175"/>
    <cellStyle name="Normal 80 2 2 3 2 4 2" xfId="43497"/>
    <cellStyle name="Normal 80 2 2 3 2 4 3" xfId="28273"/>
    <cellStyle name="Normal 80 2 2 3 2 5" xfId="8154"/>
    <cellStyle name="Normal 80 2 2 3 2 5 2" xfId="38480"/>
    <cellStyle name="Normal 80 2 2 3 2 5 3" xfId="23256"/>
    <cellStyle name="Normal 80 2 2 3 2 6" xfId="33468"/>
    <cellStyle name="Normal 80 2 2 3 2 7" xfId="18243"/>
    <cellStyle name="Normal 80 2 2 3 3" xfId="3936"/>
    <cellStyle name="Normal 80 2 2 3 3 2" xfId="14010"/>
    <cellStyle name="Normal 80 2 2 3 3 2 2" xfId="44332"/>
    <cellStyle name="Normal 80 2 2 3 3 2 3" xfId="29108"/>
    <cellStyle name="Normal 80 2 2 3 3 3" xfId="8990"/>
    <cellStyle name="Normal 80 2 2 3 3 3 2" xfId="39315"/>
    <cellStyle name="Normal 80 2 2 3 3 3 3" xfId="24091"/>
    <cellStyle name="Normal 80 2 2 3 3 4" xfId="34302"/>
    <cellStyle name="Normal 80 2 2 3 3 5" xfId="19078"/>
    <cellStyle name="Normal 80 2 2 3 4" xfId="5629"/>
    <cellStyle name="Normal 80 2 2 3 4 2" xfId="15681"/>
    <cellStyle name="Normal 80 2 2 3 4 2 2" xfId="46003"/>
    <cellStyle name="Normal 80 2 2 3 4 2 3" xfId="30779"/>
    <cellStyle name="Normal 80 2 2 3 4 3" xfId="10661"/>
    <cellStyle name="Normal 80 2 2 3 4 3 2" xfId="40986"/>
    <cellStyle name="Normal 80 2 2 3 4 3 3" xfId="25762"/>
    <cellStyle name="Normal 80 2 2 3 4 4" xfId="35973"/>
    <cellStyle name="Normal 80 2 2 3 4 5" xfId="20749"/>
    <cellStyle name="Normal 80 2 2 3 5" xfId="12339"/>
    <cellStyle name="Normal 80 2 2 3 5 2" xfId="42661"/>
    <cellStyle name="Normal 80 2 2 3 5 3" xfId="27437"/>
    <cellStyle name="Normal 80 2 2 3 6" xfId="7318"/>
    <cellStyle name="Normal 80 2 2 3 6 2" xfId="37644"/>
    <cellStyle name="Normal 80 2 2 3 6 3" xfId="22420"/>
    <cellStyle name="Normal 80 2 2 3 7" xfId="32632"/>
    <cellStyle name="Normal 80 2 2 3 8" xfId="17407"/>
    <cellStyle name="Normal 80 2 2 4" xfId="2665"/>
    <cellStyle name="Normal 80 2 2 4 2" xfId="4355"/>
    <cellStyle name="Normal 80 2 2 4 2 2" xfId="14428"/>
    <cellStyle name="Normal 80 2 2 4 2 2 2" xfId="44750"/>
    <cellStyle name="Normal 80 2 2 4 2 2 3" xfId="29526"/>
    <cellStyle name="Normal 80 2 2 4 2 3" xfId="9408"/>
    <cellStyle name="Normal 80 2 2 4 2 3 2" xfId="39733"/>
    <cellStyle name="Normal 80 2 2 4 2 3 3" xfId="24509"/>
    <cellStyle name="Normal 80 2 2 4 2 4" xfId="34720"/>
    <cellStyle name="Normal 80 2 2 4 2 5" xfId="19496"/>
    <cellStyle name="Normal 80 2 2 4 3" xfId="6047"/>
    <cellStyle name="Normal 80 2 2 4 3 2" xfId="16099"/>
    <cellStyle name="Normal 80 2 2 4 3 2 2" xfId="46421"/>
    <cellStyle name="Normal 80 2 2 4 3 2 3" xfId="31197"/>
    <cellStyle name="Normal 80 2 2 4 3 3" xfId="11079"/>
    <cellStyle name="Normal 80 2 2 4 3 3 2" xfId="41404"/>
    <cellStyle name="Normal 80 2 2 4 3 3 3" xfId="26180"/>
    <cellStyle name="Normal 80 2 2 4 3 4" xfId="36391"/>
    <cellStyle name="Normal 80 2 2 4 3 5" xfId="21167"/>
    <cellStyle name="Normal 80 2 2 4 4" xfId="12757"/>
    <cellStyle name="Normal 80 2 2 4 4 2" xfId="43079"/>
    <cellStyle name="Normal 80 2 2 4 4 3" xfId="27855"/>
    <cellStyle name="Normal 80 2 2 4 5" xfId="7736"/>
    <cellStyle name="Normal 80 2 2 4 5 2" xfId="38062"/>
    <cellStyle name="Normal 80 2 2 4 5 3" xfId="22838"/>
    <cellStyle name="Normal 80 2 2 4 6" xfId="33050"/>
    <cellStyle name="Normal 80 2 2 4 7" xfId="17825"/>
    <cellStyle name="Normal 80 2 2 5" xfId="3518"/>
    <cellStyle name="Normal 80 2 2 5 2" xfId="13592"/>
    <cellStyle name="Normal 80 2 2 5 2 2" xfId="43914"/>
    <cellStyle name="Normal 80 2 2 5 2 3" xfId="28690"/>
    <cellStyle name="Normal 80 2 2 5 3" xfId="8572"/>
    <cellStyle name="Normal 80 2 2 5 3 2" xfId="38897"/>
    <cellStyle name="Normal 80 2 2 5 3 3" xfId="23673"/>
    <cellStyle name="Normal 80 2 2 5 4" xfId="33884"/>
    <cellStyle name="Normal 80 2 2 5 5" xfId="18660"/>
    <cellStyle name="Normal 80 2 2 6" xfId="5211"/>
    <cellStyle name="Normal 80 2 2 6 2" xfId="15263"/>
    <cellStyle name="Normal 80 2 2 6 2 2" xfId="45585"/>
    <cellStyle name="Normal 80 2 2 6 2 3" xfId="30361"/>
    <cellStyle name="Normal 80 2 2 6 3" xfId="10243"/>
    <cellStyle name="Normal 80 2 2 6 3 2" xfId="40568"/>
    <cellStyle name="Normal 80 2 2 6 3 3" xfId="25344"/>
    <cellStyle name="Normal 80 2 2 6 4" xfId="35555"/>
    <cellStyle name="Normal 80 2 2 6 5" xfId="20331"/>
    <cellStyle name="Normal 80 2 2 7" xfId="11921"/>
    <cellStyle name="Normal 80 2 2 7 2" xfId="42243"/>
    <cellStyle name="Normal 80 2 2 7 3" xfId="27019"/>
    <cellStyle name="Normal 80 2 2 8" xfId="6900"/>
    <cellStyle name="Normal 80 2 2 8 2" xfId="37226"/>
    <cellStyle name="Normal 80 2 2 8 3" xfId="22002"/>
    <cellStyle name="Normal 80 2 2 9" xfId="32215"/>
    <cellStyle name="Normal 80 2 3" xfId="1927"/>
    <cellStyle name="Normal 80 2 3 2" xfId="2348"/>
    <cellStyle name="Normal 80 2 3 2 2" xfId="3187"/>
    <cellStyle name="Normal 80 2 3 2 2 2" xfId="4877"/>
    <cellStyle name="Normal 80 2 3 2 2 2 2" xfId="14950"/>
    <cellStyle name="Normal 80 2 3 2 2 2 2 2" xfId="45272"/>
    <cellStyle name="Normal 80 2 3 2 2 2 2 3" xfId="30048"/>
    <cellStyle name="Normal 80 2 3 2 2 2 3" xfId="9930"/>
    <cellStyle name="Normal 80 2 3 2 2 2 3 2" xfId="40255"/>
    <cellStyle name="Normal 80 2 3 2 2 2 3 3" xfId="25031"/>
    <cellStyle name="Normal 80 2 3 2 2 2 4" xfId="35242"/>
    <cellStyle name="Normal 80 2 3 2 2 2 5" xfId="20018"/>
    <cellStyle name="Normal 80 2 3 2 2 3" xfId="6569"/>
    <cellStyle name="Normal 80 2 3 2 2 3 2" xfId="16621"/>
    <cellStyle name="Normal 80 2 3 2 2 3 2 2" xfId="46943"/>
    <cellStyle name="Normal 80 2 3 2 2 3 2 3" xfId="31719"/>
    <cellStyle name="Normal 80 2 3 2 2 3 3" xfId="11601"/>
    <cellStyle name="Normal 80 2 3 2 2 3 3 2" xfId="41926"/>
    <cellStyle name="Normal 80 2 3 2 2 3 3 3" xfId="26702"/>
    <cellStyle name="Normal 80 2 3 2 2 3 4" xfId="36913"/>
    <cellStyle name="Normal 80 2 3 2 2 3 5" xfId="21689"/>
    <cellStyle name="Normal 80 2 3 2 2 4" xfId="13279"/>
    <cellStyle name="Normal 80 2 3 2 2 4 2" xfId="43601"/>
    <cellStyle name="Normal 80 2 3 2 2 4 3" xfId="28377"/>
    <cellStyle name="Normal 80 2 3 2 2 5" xfId="8258"/>
    <cellStyle name="Normal 80 2 3 2 2 5 2" xfId="38584"/>
    <cellStyle name="Normal 80 2 3 2 2 5 3" xfId="23360"/>
    <cellStyle name="Normal 80 2 3 2 2 6" xfId="33572"/>
    <cellStyle name="Normal 80 2 3 2 2 7" xfId="18347"/>
    <cellStyle name="Normal 80 2 3 2 3" xfId="4040"/>
    <cellStyle name="Normal 80 2 3 2 3 2" xfId="14114"/>
    <cellStyle name="Normal 80 2 3 2 3 2 2" xfId="44436"/>
    <cellStyle name="Normal 80 2 3 2 3 2 3" xfId="29212"/>
    <cellStyle name="Normal 80 2 3 2 3 3" xfId="9094"/>
    <cellStyle name="Normal 80 2 3 2 3 3 2" xfId="39419"/>
    <cellStyle name="Normal 80 2 3 2 3 3 3" xfId="24195"/>
    <cellStyle name="Normal 80 2 3 2 3 4" xfId="34406"/>
    <cellStyle name="Normal 80 2 3 2 3 5" xfId="19182"/>
    <cellStyle name="Normal 80 2 3 2 4" xfId="5733"/>
    <cellStyle name="Normal 80 2 3 2 4 2" xfId="15785"/>
    <cellStyle name="Normal 80 2 3 2 4 2 2" xfId="46107"/>
    <cellStyle name="Normal 80 2 3 2 4 2 3" xfId="30883"/>
    <cellStyle name="Normal 80 2 3 2 4 3" xfId="10765"/>
    <cellStyle name="Normal 80 2 3 2 4 3 2" xfId="41090"/>
    <cellStyle name="Normal 80 2 3 2 4 3 3" xfId="25866"/>
    <cellStyle name="Normal 80 2 3 2 4 4" xfId="36077"/>
    <cellStyle name="Normal 80 2 3 2 4 5" xfId="20853"/>
    <cellStyle name="Normal 80 2 3 2 5" xfId="12443"/>
    <cellStyle name="Normal 80 2 3 2 5 2" xfId="42765"/>
    <cellStyle name="Normal 80 2 3 2 5 3" xfId="27541"/>
    <cellStyle name="Normal 80 2 3 2 6" xfId="7422"/>
    <cellStyle name="Normal 80 2 3 2 6 2" xfId="37748"/>
    <cellStyle name="Normal 80 2 3 2 6 3" xfId="22524"/>
    <cellStyle name="Normal 80 2 3 2 7" xfId="32736"/>
    <cellStyle name="Normal 80 2 3 2 8" xfId="17511"/>
    <cellStyle name="Normal 80 2 3 3" xfId="2769"/>
    <cellStyle name="Normal 80 2 3 3 2" xfId="4459"/>
    <cellStyle name="Normal 80 2 3 3 2 2" xfId="14532"/>
    <cellStyle name="Normal 80 2 3 3 2 2 2" xfId="44854"/>
    <cellStyle name="Normal 80 2 3 3 2 2 3" xfId="29630"/>
    <cellStyle name="Normal 80 2 3 3 2 3" xfId="9512"/>
    <cellStyle name="Normal 80 2 3 3 2 3 2" xfId="39837"/>
    <cellStyle name="Normal 80 2 3 3 2 3 3" xfId="24613"/>
    <cellStyle name="Normal 80 2 3 3 2 4" xfId="34824"/>
    <cellStyle name="Normal 80 2 3 3 2 5" xfId="19600"/>
    <cellStyle name="Normal 80 2 3 3 3" xfId="6151"/>
    <cellStyle name="Normal 80 2 3 3 3 2" xfId="16203"/>
    <cellStyle name="Normal 80 2 3 3 3 2 2" xfId="46525"/>
    <cellStyle name="Normal 80 2 3 3 3 2 3" xfId="31301"/>
    <cellStyle name="Normal 80 2 3 3 3 3" xfId="11183"/>
    <cellStyle name="Normal 80 2 3 3 3 3 2" xfId="41508"/>
    <cellStyle name="Normal 80 2 3 3 3 3 3" xfId="26284"/>
    <cellStyle name="Normal 80 2 3 3 3 4" xfId="36495"/>
    <cellStyle name="Normal 80 2 3 3 3 5" xfId="21271"/>
    <cellStyle name="Normal 80 2 3 3 4" xfId="12861"/>
    <cellStyle name="Normal 80 2 3 3 4 2" xfId="43183"/>
    <cellStyle name="Normal 80 2 3 3 4 3" xfId="27959"/>
    <cellStyle name="Normal 80 2 3 3 5" xfId="7840"/>
    <cellStyle name="Normal 80 2 3 3 5 2" xfId="38166"/>
    <cellStyle name="Normal 80 2 3 3 5 3" xfId="22942"/>
    <cellStyle name="Normal 80 2 3 3 6" xfId="33154"/>
    <cellStyle name="Normal 80 2 3 3 7" xfId="17929"/>
    <cellStyle name="Normal 80 2 3 4" xfId="3622"/>
    <cellStyle name="Normal 80 2 3 4 2" xfId="13696"/>
    <cellStyle name="Normal 80 2 3 4 2 2" xfId="44018"/>
    <cellStyle name="Normal 80 2 3 4 2 3" xfId="28794"/>
    <cellStyle name="Normal 80 2 3 4 3" xfId="8676"/>
    <cellStyle name="Normal 80 2 3 4 3 2" xfId="39001"/>
    <cellStyle name="Normal 80 2 3 4 3 3" xfId="23777"/>
    <cellStyle name="Normal 80 2 3 4 4" xfId="33988"/>
    <cellStyle name="Normal 80 2 3 4 5" xfId="18764"/>
    <cellStyle name="Normal 80 2 3 5" xfId="5315"/>
    <cellStyle name="Normal 80 2 3 5 2" xfId="15367"/>
    <cellStyle name="Normal 80 2 3 5 2 2" xfId="45689"/>
    <cellStyle name="Normal 80 2 3 5 2 3" xfId="30465"/>
    <cellStyle name="Normal 80 2 3 5 3" xfId="10347"/>
    <cellStyle name="Normal 80 2 3 5 3 2" xfId="40672"/>
    <cellStyle name="Normal 80 2 3 5 3 3" xfId="25448"/>
    <cellStyle name="Normal 80 2 3 5 4" xfId="35659"/>
    <cellStyle name="Normal 80 2 3 5 5" xfId="20435"/>
    <cellStyle name="Normal 80 2 3 6" xfId="12025"/>
    <cellStyle name="Normal 80 2 3 6 2" xfId="42347"/>
    <cellStyle name="Normal 80 2 3 6 3" xfId="27123"/>
    <cellStyle name="Normal 80 2 3 7" xfId="7004"/>
    <cellStyle name="Normal 80 2 3 7 2" xfId="37330"/>
    <cellStyle name="Normal 80 2 3 7 3" xfId="22106"/>
    <cellStyle name="Normal 80 2 3 8" xfId="32318"/>
    <cellStyle name="Normal 80 2 3 9" xfId="17093"/>
    <cellStyle name="Normal 80 2 4" xfId="2140"/>
    <cellStyle name="Normal 80 2 4 2" xfId="2979"/>
    <cellStyle name="Normal 80 2 4 2 2" xfId="4669"/>
    <cellStyle name="Normal 80 2 4 2 2 2" xfId="14742"/>
    <cellStyle name="Normal 80 2 4 2 2 2 2" xfId="45064"/>
    <cellStyle name="Normal 80 2 4 2 2 2 3" xfId="29840"/>
    <cellStyle name="Normal 80 2 4 2 2 3" xfId="9722"/>
    <cellStyle name="Normal 80 2 4 2 2 3 2" xfId="40047"/>
    <cellStyle name="Normal 80 2 4 2 2 3 3" xfId="24823"/>
    <cellStyle name="Normal 80 2 4 2 2 4" xfId="35034"/>
    <cellStyle name="Normal 80 2 4 2 2 5" xfId="19810"/>
    <cellStyle name="Normal 80 2 4 2 3" xfId="6361"/>
    <cellStyle name="Normal 80 2 4 2 3 2" xfId="16413"/>
    <cellStyle name="Normal 80 2 4 2 3 2 2" xfId="46735"/>
    <cellStyle name="Normal 80 2 4 2 3 2 3" xfId="31511"/>
    <cellStyle name="Normal 80 2 4 2 3 3" xfId="11393"/>
    <cellStyle name="Normal 80 2 4 2 3 3 2" xfId="41718"/>
    <cellStyle name="Normal 80 2 4 2 3 3 3" xfId="26494"/>
    <cellStyle name="Normal 80 2 4 2 3 4" xfId="36705"/>
    <cellStyle name="Normal 80 2 4 2 3 5" xfId="21481"/>
    <cellStyle name="Normal 80 2 4 2 4" xfId="13071"/>
    <cellStyle name="Normal 80 2 4 2 4 2" xfId="43393"/>
    <cellStyle name="Normal 80 2 4 2 4 3" xfId="28169"/>
    <cellStyle name="Normal 80 2 4 2 5" xfId="8050"/>
    <cellStyle name="Normal 80 2 4 2 5 2" xfId="38376"/>
    <cellStyle name="Normal 80 2 4 2 5 3" xfId="23152"/>
    <cellStyle name="Normal 80 2 4 2 6" xfId="33364"/>
    <cellStyle name="Normal 80 2 4 2 7" xfId="18139"/>
    <cellStyle name="Normal 80 2 4 3" xfId="3832"/>
    <cellStyle name="Normal 80 2 4 3 2" xfId="13906"/>
    <cellStyle name="Normal 80 2 4 3 2 2" xfId="44228"/>
    <cellStyle name="Normal 80 2 4 3 2 3" xfId="29004"/>
    <cellStyle name="Normal 80 2 4 3 3" xfId="8886"/>
    <cellStyle name="Normal 80 2 4 3 3 2" xfId="39211"/>
    <cellStyle name="Normal 80 2 4 3 3 3" xfId="23987"/>
    <cellStyle name="Normal 80 2 4 3 4" xfId="34198"/>
    <cellStyle name="Normal 80 2 4 3 5" xfId="18974"/>
    <cellStyle name="Normal 80 2 4 4" xfId="5525"/>
    <cellStyle name="Normal 80 2 4 4 2" xfId="15577"/>
    <cellStyle name="Normal 80 2 4 4 2 2" xfId="45899"/>
    <cellStyle name="Normal 80 2 4 4 2 3" xfId="30675"/>
    <cellStyle name="Normal 80 2 4 4 3" xfId="10557"/>
    <cellStyle name="Normal 80 2 4 4 3 2" xfId="40882"/>
    <cellStyle name="Normal 80 2 4 4 3 3" xfId="25658"/>
    <cellStyle name="Normal 80 2 4 4 4" xfId="35869"/>
    <cellStyle name="Normal 80 2 4 4 5" xfId="20645"/>
    <cellStyle name="Normal 80 2 4 5" xfId="12235"/>
    <cellStyle name="Normal 80 2 4 5 2" xfId="42557"/>
    <cellStyle name="Normal 80 2 4 5 3" xfId="27333"/>
    <cellStyle name="Normal 80 2 4 6" xfId="7214"/>
    <cellStyle name="Normal 80 2 4 6 2" xfId="37540"/>
    <cellStyle name="Normal 80 2 4 6 3" xfId="22316"/>
    <cellStyle name="Normal 80 2 4 7" xfId="32528"/>
    <cellStyle name="Normal 80 2 4 8" xfId="17303"/>
    <cellStyle name="Normal 80 2 5" xfId="2561"/>
    <cellStyle name="Normal 80 2 5 2" xfId="4251"/>
    <cellStyle name="Normal 80 2 5 2 2" xfId="14324"/>
    <cellStyle name="Normal 80 2 5 2 2 2" xfId="44646"/>
    <cellStyle name="Normal 80 2 5 2 2 3" xfId="29422"/>
    <cellStyle name="Normal 80 2 5 2 3" xfId="9304"/>
    <cellStyle name="Normal 80 2 5 2 3 2" xfId="39629"/>
    <cellStyle name="Normal 80 2 5 2 3 3" xfId="24405"/>
    <cellStyle name="Normal 80 2 5 2 4" xfId="34616"/>
    <cellStyle name="Normal 80 2 5 2 5" xfId="19392"/>
    <cellStyle name="Normal 80 2 5 3" xfId="5943"/>
    <cellStyle name="Normal 80 2 5 3 2" xfId="15995"/>
    <cellStyle name="Normal 80 2 5 3 2 2" xfId="46317"/>
    <cellStyle name="Normal 80 2 5 3 2 3" xfId="31093"/>
    <cellStyle name="Normal 80 2 5 3 3" xfId="10975"/>
    <cellStyle name="Normal 80 2 5 3 3 2" xfId="41300"/>
    <cellStyle name="Normal 80 2 5 3 3 3" xfId="26076"/>
    <cellStyle name="Normal 80 2 5 3 4" xfId="36287"/>
    <cellStyle name="Normal 80 2 5 3 5" xfId="21063"/>
    <cellStyle name="Normal 80 2 5 4" xfId="12653"/>
    <cellStyle name="Normal 80 2 5 4 2" xfId="42975"/>
    <cellStyle name="Normal 80 2 5 4 3" xfId="27751"/>
    <cellStyle name="Normal 80 2 5 5" xfId="7632"/>
    <cellStyle name="Normal 80 2 5 5 2" xfId="37958"/>
    <cellStyle name="Normal 80 2 5 5 3" xfId="22734"/>
    <cellStyle name="Normal 80 2 5 6" xfId="32946"/>
    <cellStyle name="Normal 80 2 5 7" xfId="17721"/>
    <cellStyle name="Normal 80 2 6" xfId="3414"/>
    <cellStyle name="Normal 80 2 6 2" xfId="13488"/>
    <cellStyle name="Normal 80 2 6 2 2" xfId="43810"/>
    <cellStyle name="Normal 80 2 6 2 3" xfId="28586"/>
    <cellStyle name="Normal 80 2 6 3" xfId="8468"/>
    <cellStyle name="Normal 80 2 6 3 2" xfId="38793"/>
    <cellStyle name="Normal 80 2 6 3 3" xfId="23569"/>
    <cellStyle name="Normal 80 2 6 4" xfId="33780"/>
    <cellStyle name="Normal 80 2 6 5" xfId="18556"/>
    <cellStyle name="Normal 80 2 7" xfId="5107"/>
    <cellStyle name="Normal 80 2 7 2" xfId="15159"/>
    <cellStyle name="Normal 80 2 7 2 2" xfId="45481"/>
    <cellStyle name="Normal 80 2 7 2 3" xfId="30257"/>
    <cellStyle name="Normal 80 2 7 3" xfId="10139"/>
    <cellStyle name="Normal 80 2 7 3 2" xfId="40464"/>
    <cellStyle name="Normal 80 2 7 3 3" xfId="25240"/>
    <cellStyle name="Normal 80 2 7 4" xfId="35451"/>
    <cellStyle name="Normal 80 2 7 5" xfId="20227"/>
    <cellStyle name="Normal 80 2 8" xfId="11817"/>
    <cellStyle name="Normal 80 2 8 2" xfId="42139"/>
    <cellStyle name="Normal 80 2 8 3" xfId="26915"/>
    <cellStyle name="Normal 80 2 9" xfId="6796"/>
    <cellStyle name="Normal 80 2 9 2" xfId="37122"/>
    <cellStyle name="Normal 80 2 9 3" xfId="21898"/>
    <cellStyle name="Normal 80 3" xfId="1760"/>
    <cellStyle name="Normal 80 3 10" xfId="16937"/>
    <cellStyle name="Normal 80 3 2" xfId="1979"/>
    <cellStyle name="Normal 80 3 2 2" xfId="2400"/>
    <cellStyle name="Normal 80 3 2 2 2" xfId="3239"/>
    <cellStyle name="Normal 80 3 2 2 2 2" xfId="4929"/>
    <cellStyle name="Normal 80 3 2 2 2 2 2" xfId="15002"/>
    <cellStyle name="Normal 80 3 2 2 2 2 2 2" xfId="45324"/>
    <cellStyle name="Normal 80 3 2 2 2 2 2 3" xfId="30100"/>
    <cellStyle name="Normal 80 3 2 2 2 2 3" xfId="9982"/>
    <cellStyle name="Normal 80 3 2 2 2 2 3 2" xfId="40307"/>
    <cellStyle name="Normal 80 3 2 2 2 2 3 3" xfId="25083"/>
    <cellStyle name="Normal 80 3 2 2 2 2 4" xfId="35294"/>
    <cellStyle name="Normal 80 3 2 2 2 2 5" xfId="20070"/>
    <cellStyle name="Normal 80 3 2 2 2 3" xfId="6621"/>
    <cellStyle name="Normal 80 3 2 2 2 3 2" xfId="16673"/>
    <cellStyle name="Normal 80 3 2 2 2 3 2 2" xfId="46995"/>
    <cellStyle name="Normal 80 3 2 2 2 3 2 3" xfId="31771"/>
    <cellStyle name="Normal 80 3 2 2 2 3 3" xfId="11653"/>
    <cellStyle name="Normal 80 3 2 2 2 3 3 2" xfId="41978"/>
    <cellStyle name="Normal 80 3 2 2 2 3 3 3" xfId="26754"/>
    <cellStyle name="Normal 80 3 2 2 2 3 4" xfId="36965"/>
    <cellStyle name="Normal 80 3 2 2 2 3 5" xfId="21741"/>
    <cellStyle name="Normal 80 3 2 2 2 4" xfId="13331"/>
    <cellStyle name="Normal 80 3 2 2 2 4 2" xfId="43653"/>
    <cellStyle name="Normal 80 3 2 2 2 4 3" xfId="28429"/>
    <cellStyle name="Normal 80 3 2 2 2 5" xfId="8310"/>
    <cellStyle name="Normal 80 3 2 2 2 5 2" xfId="38636"/>
    <cellStyle name="Normal 80 3 2 2 2 5 3" xfId="23412"/>
    <cellStyle name="Normal 80 3 2 2 2 6" xfId="33624"/>
    <cellStyle name="Normal 80 3 2 2 2 7" xfId="18399"/>
    <cellStyle name="Normal 80 3 2 2 3" xfId="4092"/>
    <cellStyle name="Normal 80 3 2 2 3 2" xfId="14166"/>
    <cellStyle name="Normal 80 3 2 2 3 2 2" xfId="44488"/>
    <cellStyle name="Normal 80 3 2 2 3 2 3" xfId="29264"/>
    <cellStyle name="Normal 80 3 2 2 3 3" xfId="9146"/>
    <cellStyle name="Normal 80 3 2 2 3 3 2" xfId="39471"/>
    <cellStyle name="Normal 80 3 2 2 3 3 3" xfId="24247"/>
    <cellStyle name="Normal 80 3 2 2 3 4" xfId="34458"/>
    <cellStyle name="Normal 80 3 2 2 3 5" xfId="19234"/>
    <cellStyle name="Normal 80 3 2 2 4" xfId="5785"/>
    <cellStyle name="Normal 80 3 2 2 4 2" xfId="15837"/>
    <cellStyle name="Normal 80 3 2 2 4 2 2" xfId="46159"/>
    <cellStyle name="Normal 80 3 2 2 4 2 3" xfId="30935"/>
    <cellStyle name="Normal 80 3 2 2 4 3" xfId="10817"/>
    <cellStyle name="Normal 80 3 2 2 4 3 2" xfId="41142"/>
    <cellStyle name="Normal 80 3 2 2 4 3 3" xfId="25918"/>
    <cellStyle name="Normal 80 3 2 2 4 4" xfId="36129"/>
    <cellStyle name="Normal 80 3 2 2 4 5" xfId="20905"/>
    <cellStyle name="Normal 80 3 2 2 5" xfId="12495"/>
    <cellStyle name="Normal 80 3 2 2 5 2" xfId="42817"/>
    <cellStyle name="Normal 80 3 2 2 5 3" xfId="27593"/>
    <cellStyle name="Normal 80 3 2 2 6" xfId="7474"/>
    <cellStyle name="Normal 80 3 2 2 6 2" xfId="37800"/>
    <cellStyle name="Normal 80 3 2 2 6 3" xfId="22576"/>
    <cellStyle name="Normal 80 3 2 2 7" xfId="32788"/>
    <cellStyle name="Normal 80 3 2 2 8" xfId="17563"/>
    <cellStyle name="Normal 80 3 2 3" xfId="2821"/>
    <cellStyle name="Normal 80 3 2 3 2" xfId="4511"/>
    <cellStyle name="Normal 80 3 2 3 2 2" xfId="14584"/>
    <cellStyle name="Normal 80 3 2 3 2 2 2" xfId="44906"/>
    <cellStyle name="Normal 80 3 2 3 2 2 3" xfId="29682"/>
    <cellStyle name="Normal 80 3 2 3 2 3" xfId="9564"/>
    <cellStyle name="Normal 80 3 2 3 2 3 2" xfId="39889"/>
    <cellStyle name="Normal 80 3 2 3 2 3 3" xfId="24665"/>
    <cellStyle name="Normal 80 3 2 3 2 4" xfId="34876"/>
    <cellStyle name="Normal 80 3 2 3 2 5" xfId="19652"/>
    <cellStyle name="Normal 80 3 2 3 3" xfId="6203"/>
    <cellStyle name="Normal 80 3 2 3 3 2" xfId="16255"/>
    <cellStyle name="Normal 80 3 2 3 3 2 2" xfId="46577"/>
    <cellStyle name="Normal 80 3 2 3 3 2 3" xfId="31353"/>
    <cellStyle name="Normal 80 3 2 3 3 3" xfId="11235"/>
    <cellStyle name="Normal 80 3 2 3 3 3 2" xfId="41560"/>
    <cellStyle name="Normal 80 3 2 3 3 3 3" xfId="26336"/>
    <cellStyle name="Normal 80 3 2 3 3 4" xfId="36547"/>
    <cellStyle name="Normal 80 3 2 3 3 5" xfId="21323"/>
    <cellStyle name="Normal 80 3 2 3 4" xfId="12913"/>
    <cellStyle name="Normal 80 3 2 3 4 2" xfId="43235"/>
    <cellStyle name="Normal 80 3 2 3 4 3" xfId="28011"/>
    <cellStyle name="Normal 80 3 2 3 5" xfId="7892"/>
    <cellStyle name="Normal 80 3 2 3 5 2" xfId="38218"/>
    <cellStyle name="Normal 80 3 2 3 5 3" xfId="22994"/>
    <cellStyle name="Normal 80 3 2 3 6" xfId="33206"/>
    <cellStyle name="Normal 80 3 2 3 7" xfId="17981"/>
    <cellStyle name="Normal 80 3 2 4" xfId="3674"/>
    <cellStyle name="Normal 80 3 2 4 2" xfId="13748"/>
    <cellStyle name="Normal 80 3 2 4 2 2" xfId="44070"/>
    <cellStyle name="Normal 80 3 2 4 2 3" xfId="28846"/>
    <cellStyle name="Normal 80 3 2 4 3" xfId="8728"/>
    <cellStyle name="Normal 80 3 2 4 3 2" xfId="39053"/>
    <cellStyle name="Normal 80 3 2 4 3 3" xfId="23829"/>
    <cellStyle name="Normal 80 3 2 4 4" xfId="34040"/>
    <cellStyle name="Normal 80 3 2 4 5" xfId="18816"/>
    <cellStyle name="Normal 80 3 2 5" xfId="5367"/>
    <cellStyle name="Normal 80 3 2 5 2" xfId="15419"/>
    <cellStyle name="Normal 80 3 2 5 2 2" xfId="45741"/>
    <cellStyle name="Normal 80 3 2 5 2 3" xfId="30517"/>
    <cellStyle name="Normal 80 3 2 5 3" xfId="10399"/>
    <cellStyle name="Normal 80 3 2 5 3 2" xfId="40724"/>
    <cellStyle name="Normal 80 3 2 5 3 3" xfId="25500"/>
    <cellStyle name="Normal 80 3 2 5 4" xfId="35711"/>
    <cellStyle name="Normal 80 3 2 5 5" xfId="20487"/>
    <cellStyle name="Normal 80 3 2 6" xfId="12077"/>
    <cellStyle name="Normal 80 3 2 6 2" xfId="42399"/>
    <cellStyle name="Normal 80 3 2 6 3" xfId="27175"/>
    <cellStyle name="Normal 80 3 2 7" xfId="7056"/>
    <cellStyle name="Normal 80 3 2 7 2" xfId="37382"/>
    <cellStyle name="Normal 80 3 2 7 3" xfId="22158"/>
    <cellStyle name="Normal 80 3 2 8" xfId="32370"/>
    <cellStyle name="Normal 80 3 2 9" xfId="17145"/>
    <cellStyle name="Normal 80 3 3" xfId="2192"/>
    <cellStyle name="Normal 80 3 3 2" xfId="3031"/>
    <cellStyle name="Normal 80 3 3 2 2" xfId="4721"/>
    <cellStyle name="Normal 80 3 3 2 2 2" xfId="14794"/>
    <cellStyle name="Normal 80 3 3 2 2 2 2" xfId="45116"/>
    <cellStyle name="Normal 80 3 3 2 2 2 3" xfId="29892"/>
    <cellStyle name="Normal 80 3 3 2 2 3" xfId="9774"/>
    <cellStyle name="Normal 80 3 3 2 2 3 2" xfId="40099"/>
    <cellStyle name="Normal 80 3 3 2 2 3 3" xfId="24875"/>
    <cellStyle name="Normal 80 3 3 2 2 4" xfId="35086"/>
    <cellStyle name="Normal 80 3 3 2 2 5" xfId="19862"/>
    <cellStyle name="Normal 80 3 3 2 3" xfId="6413"/>
    <cellStyle name="Normal 80 3 3 2 3 2" xfId="16465"/>
    <cellStyle name="Normal 80 3 3 2 3 2 2" xfId="46787"/>
    <cellStyle name="Normal 80 3 3 2 3 2 3" xfId="31563"/>
    <cellStyle name="Normal 80 3 3 2 3 3" xfId="11445"/>
    <cellStyle name="Normal 80 3 3 2 3 3 2" xfId="41770"/>
    <cellStyle name="Normal 80 3 3 2 3 3 3" xfId="26546"/>
    <cellStyle name="Normal 80 3 3 2 3 4" xfId="36757"/>
    <cellStyle name="Normal 80 3 3 2 3 5" xfId="21533"/>
    <cellStyle name="Normal 80 3 3 2 4" xfId="13123"/>
    <cellStyle name="Normal 80 3 3 2 4 2" xfId="43445"/>
    <cellStyle name="Normal 80 3 3 2 4 3" xfId="28221"/>
    <cellStyle name="Normal 80 3 3 2 5" xfId="8102"/>
    <cellStyle name="Normal 80 3 3 2 5 2" xfId="38428"/>
    <cellStyle name="Normal 80 3 3 2 5 3" xfId="23204"/>
    <cellStyle name="Normal 80 3 3 2 6" xfId="33416"/>
    <cellStyle name="Normal 80 3 3 2 7" xfId="18191"/>
    <cellStyle name="Normal 80 3 3 3" xfId="3884"/>
    <cellStyle name="Normal 80 3 3 3 2" xfId="13958"/>
    <cellStyle name="Normal 80 3 3 3 2 2" xfId="44280"/>
    <cellStyle name="Normal 80 3 3 3 2 3" xfId="29056"/>
    <cellStyle name="Normal 80 3 3 3 3" xfId="8938"/>
    <cellStyle name="Normal 80 3 3 3 3 2" xfId="39263"/>
    <cellStyle name="Normal 80 3 3 3 3 3" xfId="24039"/>
    <cellStyle name="Normal 80 3 3 3 4" xfId="34250"/>
    <cellStyle name="Normal 80 3 3 3 5" xfId="19026"/>
    <cellStyle name="Normal 80 3 3 4" xfId="5577"/>
    <cellStyle name="Normal 80 3 3 4 2" xfId="15629"/>
    <cellStyle name="Normal 80 3 3 4 2 2" xfId="45951"/>
    <cellStyle name="Normal 80 3 3 4 2 3" xfId="30727"/>
    <cellStyle name="Normal 80 3 3 4 3" xfId="10609"/>
    <cellStyle name="Normal 80 3 3 4 3 2" xfId="40934"/>
    <cellStyle name="Normal 80 3 3 4 3 3" xfId="25710"/>
    <cellStyle name="Normal 80 3 3 4 4" xfId="35921"/>
    <cellStyle name="Normal 80 3 3 4 5" xfId="20697"/>
    <cellStyle name="Normal 80 3 3 5" xfId="12287"/>
    <cellStyle name="Normal 80 3 3 5 2" xfId="42609"/>
    <cellStyle name="Normal 80 3 3 5 3" xfId="27385"/>
    <cellStyle name="Normal 80 3 3 6" xfId="7266"/>
    <cellStyle name="Normal 80 3 3 6 2" xfId="37592"/>
    <cellStyle name="Normal 80 3 3 6 3" xfId="22368"/>
    <cellStyle name="Normal 80 3 3 7" xfId="32580"/>
    <cellStyle name="Normal 80 3 3 8" xfId="17355"/>
    <cellStyle name="Normal 80 3 4" xfId="2613"/>
    <cellStyle name="Normal 80 3 4 2" xfId="4303"/>
    <cellStyle name="Normal 80 3 4 2 2" xfId="14376"/>
    <cellStyle name="Normal 80 3 4 2 2 2" xfId="44698"/>
    <cellStyle name="Normal 80 3 4 2 2 3" xfId="29474"/>
    <cellStyle name="Normal 80 3 4 2 3" xfId="9356"/>
    <cellStyle name="Normal 80 3 4 2 3 2" xfId="39681"/>
    <cellStyle name="Normal 80 3 4 2 3 3" xfId="24457"/>
    <cellStyle name="Normal 80 3 4 2 4" xfId="34668"/>
    <cellStyle name="Normal 80 3 4 2 5" xfId="19444"/>
    <cellStyle name="Normal 80 3 4 3" xfId="5995"/>
    <cellStyle name="Normal 80 3 4 3 2" xfId="16047"/>
    <cellStyle name="Normal 80 3 4 3 2 2" xfId="46369"/>
    <cellStyle name="Normal 80 3 4 3 2 3" xfId="31145"/>
    <cellStyle name="Normal 80 3 4 3 3" xfId="11027"/>
    <cellStyle name="Normal 80 3 4 3 3 2" xfId="41352"/>
    <cellStyle name="Normal 80 3 4 3 3 3" xfId="26128"/>
    <cellStyle name="Normal 80 3 4 3 4" xfId="36339"/>
    <cellStyle name="Normal 80 3 4 3 5" xfId="21115"/>
    <cellStyle name="Normal 80 3 4 4" xfId="12705"/>
    <cellStyle name="Normal 80 3 4 4 2" xfId="43027"/>
    <cellStyle name="Normal 80 3 4 4 3" xfId="27803"/>
    <cellStyle name="Normal 80 3 4 5" xfId="7684"/>
    <cellStyle name="Normal 80 3 4 5 2" xfId="38010"/>
    <cellStyle name="Normal 80 3 4 5 3" xfId="22786"/>
    <cellStyle name="Normal 80 3 4 6" xfId="32998"/>
    <cellStyle name="Normal 80 3 4 7" xfId="17773"/>
    <cellStyle name="Normal 80 3 5" xfId="3466"/>
    <cellStyle name="Normal 80 3 5 2" xfId="13540"/>
    <cellStyle name="Normal 80 3 5 2 2" xfId="43862"/>
    <cellStyle name="Normal 80 3 5 2 3" xfId="28638"/>
    <cellStyle name="Normal 80 3 5 3" xfId="8520"/>
    <cellStyle name="Normal 80 3 5 3 2" xfId="38845"/>
    <cellStyle name="Normal 80 3 5 3 3" xfId="23621"/>
    <cellStyle name="Normal 80 3 5 4" xfId="33832"/>
    <cellStyle name="Normal 80 3 5 5" xfId="18608"/>
    <cellStyle name="Normal 80 3 6" xfId="5159"/>
    <cellStyle name="Normal 80 3 6 2" xfId="15211"/>
    <cellStyle name="Normal 80 3 6 2 2" xfId="45533"/>
    <cellStyle name="Normal 80 3 6 2 3" xfId="30309"/>
    <cellStyle name="Normal 80 3 6 3" xfId="10191"/>
    <cellStyle name="Normal 80 3 6 3 2" xfId="40516"/>
    <cellStyle name="Normal 80 3 6 3 3" xfId="25292"/>
    <cellStyle name="Normal 80 3 6 4" xfId="35503"/>
    <cellStyle name="Normal 80 3 6 5" xfId="20279"/>
    <cellStyle name="Normal 80 3 7" xfId="11869"/>
    <cellStyle name="Normal 80 3 7 2" xfId="42191"/>
    <cellStyle name="Normal 80 3 7 3" xfId="26967"/>
    <cellStyle name="Normal 80 3 8" xfId="6848"/>
    <cellStyle name="Normal 80 3 8 2" xfId="37174"/>
    <cellStyle name="Normal 80 3 8 3" xfId="21950"/>
    <cellStyle name="Normal 80 3 9" xfId="32164"/>
    <cellStyle name="Normal 80 4" xfId="1873"/>
    <cellStyle name="Normal 80 4 2" xfId="2296"/>
    <cellStyle name="Normal 80 4 2 2" xfId="3135"/>
    <cellStyle name="Normal 80 4 2 2 2" xfId="4825"/>
    <cellStyle name="Normal 80 4 2 2 2 2" xfId="14898"/>
    <cellStyle name="Normal 80 4 2 2 2 2 2" xfId="45220"/>
    <cellStyle name="Normal 80 4 2 2 2 2 3" xfId="29996"/>
    <cellStyle name="Normal 80 4 2 2 2 3" xfId="9878"/>
    <cellStyle name="Normal 80 4 2 2 2 3 2" xfId="40203"/>
    <cellStyle name="Normal 80 4 2 2 2 3 3" xfId="24979"/>
    <cellStyle name="Normal 80 4 2 2 2 4" xfId="35190"/>
    <cellStyle name="Normal 80 4 2 2 2 5" xfId="19966"/>
    <cellStyle name="Normal 80 4 2 2 3" xfId="6517"/>
    <cellStyle name="Normal 80 4 2 2 3 2" xfId="16569"/>
    <cellStyle name="Normal 80 4 2 2 3 2 2" xfId="46891"/>
    <cellStyle name="Normal 80 4 2 2 3 2 3" xfId="31667"/>
    <cellStyle name="Normal 80 4 2 2 3 3" xfId="11549"/>
    <cellStyle name="Normal 80 4 2 2 3 3 2" xfId="41874"/>
    <cellStyle name="Normal 80 4 2 2 3 3 3" xfId="26650"/>
    <cellStyle name="Normal 80 4 2 2 3 4" xfId="36861"/>
    <cellStyle name="Normal 80 4 2 2 3 5" xfId="21637"/>
    <cellStyle name="Normal 80 4 2 2 4" xfId="13227"/>
    <cellStyle name="Normal 80 4 2 2 4 2" xfId="43549"/>
    <cellStyle name="Normal 80 4 2 2 4 3" xfId="28325"/>
    <cellStyle name="Normal 80 4 2 2 5" xfId="8206"/>
    <cellStyle name="Normal 80 4 2 2 5 2" xfId="38532"/>
    <cellStyle name="Normal 80 4 2 2 5 3" xfId="23308"/>
    <cellStyle name="Normal 80 4 2 2 6" xfId="33520"/>
    <cellStyle name="Normal 80 4 2 2 7" xfId="18295"/>
    <cellStyle name="Normal 80 4 2 3" xfId="3988"/>
    <cellStyle name="Normal 80 4 2 3 2" xfId="14062"/>
    <cellStyle name="Normal 80 4 2 3 2 2" xfId="44384"/>
    <cellStyle name="Normal 80 4 2 3 2 3" xfId="29160"/>
    <cellStyle name="Normal 80 4 2 3 3" xfId="9042"/>
    <cellStyle name="Normal 80 4 2 3 3 2" xfId="39367"/>
    <cellStyle name="Normal 80 4 2 3 3 3" xfId="24143"/>
    <cellStyle name="Normal 80 4 2 3 4" xfId="34354"/>
    <cellStyle name="Normal 80 4 2 3 5" xfId="19130"/>
    <cellStyle name="Normal 80 4 2 4" xfId="5681"/>
    <cellStyle name="Normal 80 4 2 4 2" xfId="15733"/>
    <cellStyle name="Normal 80 4 2 4 2 2" xfId="46055"/>
    <cellStyle name="Normal 80 4 2 4 2 3" xfId="30831"/>
    <cellStyle name="Normal 80 4 2 4 3" xfId="10713"/>
    <cellStyle name="Normal 80 4 2 4 3 2" xfId="41038"/>
    <cellStyle name="Normal 80 4 2 4 3 3" xfId="25814"/>
    <cellStyle name="Normal 80 4 2 4 4" xfId="36025"/>
    <cellStyle name="Normal 80 4 2 4 5" xfId="20801"/>
    <cellStyle name="Normal 80 4 2 5" xfId="12391"/>
    <cellStyle name="Normal 80 4 2 5 2" xfId="42713"/>
    <cellStyle name="Normal 80 4 2 5 3" xfId="27489"/>
    <cellStyle name="Normal 80 4 2 6" xfId="7370"/>
    <cellStyle name="Normal 80 4 2 6 2" xfId="37696"/>
    <cellStyle name="Normal 80 4 2 6 3" xfId="22472"/>
    <cellStyle name="Normal 80 4 2 7" xfId="32684"/>
    <cellStyle name="Normal 80 4 2 8" xfId="17459"/>
    <cellStyle name="Normal 80 4 3" xfId="2717"/>
    <cellStyle name="Normal 80 4 3 2" xfId="4407"/>
    <cellStyle name="Normal 80 4 3 2 2" xfId="14480"/>
    <cellStyle name="Normal 80 4 3 2 2 2" xfId="44802"/>
    <cellStyle name="Normal 80 4 3 2 2 3" xfId="29578"/>
    <cellStyle name="Normal 80 4 3 2 3" xfId="9460"/>
    <cellStyle name="Normal 80 4 3 2 3 2" xfId="39785"/>
    <cellStyle name="Normal 80 4 3 2 3 3" xfId="24561"/>
    <cellStyle name="Normal 80 4 3 2 4" xfId="34772"/>
    <cellStyle name="Normal 80 4 3 2 5" xfId="19548"/>
    <cellStyle name="Normal 80 4 3 3" xfId="6099"/>
    <cellStyle name="Normal 80 4 3 3 2" xfId="16151"/>
    <cellStyle name="Normal 80 4 3 3 2 2" xfId="46473"/>
    <cellStyle name="Normal 80 4 3 3 2 3" xfId="31249"/>
    <cellStyle name="Normal 80 4 3 3 3" xfId="11131"/>
    <cellStyle name="Normal 80 4 3 3 3 2" xfId="41456"/>
    <cellStyle name="Normal 80 4 3 3 3 3" xfId="26232"/>
    <cellStyle name="Normal 80 4 3 3 4" xfId="36443"/>
    <cellStyle name="Normal 80 4 3 3 5" xfId="21219"/>
    <cellStyle name="Normal 80 4 3 4" xfId="12809"/>
    <cellStyle name="Normal 80 4 3 4 2" xfId="43131"/>
    <cellStyle name="Normal 80 4 3 4 3" xfId="27907"/>
    <cellStyle name="Normal 80 4 3 5" xfId="7788"/>
    <cellStyle name="Normal 80 4 3 5 2" xfId="38114"/>
    <cellStyle name="Normal 80 4 3 5 3" xfId="22890"/>
    <cellStyle name="Normal 80 4 3 6" xfId="33102"/>
    <cellStyle name="Normal 80 4 3 7" xfId="17877"/>
    <cellStyle name="Normal 80 4 4" xfId="3570"/>
    <cellStyle name="Normal 80 4 4 2" xfId="13644"/>
    <cellStyle name="Normal 80 4 4 2 2" xfId="43966"/>
    <cellStyle name="Normal 80 4 4 2 3" xfId="28742"/>
    <cellStyle name="Normal 80 4 4 3" xfId="8624"/>
    <cellStyle name="Normal 80 4 4 3 2" xfId="38949"/>
    <cellStyle name="Normal 80 4 4 3 3" xfId="23725"/>
    <cellStyle name="Normal 80 4 4 4" xfId="33936"/>
    <cellStyle name="Normal 80 4 4 5" xfId="18712"/>
    <cellStyle name="Normal 80 4 5" xfId="5263"/>
    <cellStyle name="Normal 80 4 5 2" xfId="15315"/>
    <cellStyle name="Normal 80 4 5 2 2" xfId="45637"/>
    <cellStyle name="Normal 80 4 5 2 3" xfId="30413"/>
    <cellStyle name="Normal 80 4 5 3" xfId="10295"/>
    <cellStyle name="Normal 80 4 5 3 2" xfId="40620"/>
    <cellStyle name="Normal 80 4 5 3 3" xfId="25396"/>
    <cellStyle name="Normal 80 4 5 4" xfId="35607"/>
    <cellStyle name="Normal 80 4 5 5" xfId="20383"/>
    <cellStyle name="Normal 80 4 6" xfId="11973"/>
    <cellStyle name="Normal 80 4 6 2" xfId="42295"/>
    <cellStyle name="Normal 80 4 6 3" xfId="27071"/>
    <cellStyle name="Normal 80 4 7" xfId="6952"/>
    <cellStyle name="Normal 80 4 7 2" xfId="37278"/>
    <cellStyle name="Normal 80 4 7 3" xfId="22054"/>
    <cellStyle name="Normal 80 4 8" xfId="32266"/>
    <cellStyle name="Normal 80 4 9" xfId="17041"/>
    <cellStyle name="Normal 80 5" xfId="2086"/>
    <cellStyle name="Normal 80 5 2" xfId="2927"/>
    <cellStyle name="Normal 80 5 2 2" xfId="4617"/>
    <cellStyle name="Normal 80 5 2 2 2" xfId="14690"/>
    <cellStyle name="Normal 80 5 2 2 2 2" xfId="45012"/>
    <cellStyle name="Normal 80 5 2 2 2 3" xfId="29788"/>
    <cellStyle name="Normal 80 5 2 2 3" xfId="9670"/>
    <cellStyle name="Normal 80 5 2 2 3 2" xfId="39995"/>
    <cellStyle name="Normal 80 5 2 2 3 3" xfId="24771"/>
    <cellStyle name="Normal 80 5 2 2 4" xfId="34982"/>
    <cellStyle name="Normal 80 5 2 2 5" xfId="19758"/>
    <cellStyle name="Normal 80 5 2 3" xfId="6309"/>
    <cellStyle name="Normal 80 5 2 3 2" xfId="16361"/>
    <cellStyle name="Normal 80 5 2 3 2 2" xfId="46683"/>
    <cellStyle name="Normal 80 5 2 3 2 3" xfId="31459"/>
    <cellStyle name="Normal 80 5 2 3 3" xfId="11341"/>
    <cellStyle name="Normal 80 5 2 3 3 2" xfId="41666"/>
    <cellStyle name="Normal 80 5 2 3 3 3" xfId="26442"/>
    <cellStyle name="Normal 80 5 2 3 4" xfId="36653"/>
    <cellStyle name="Normal 80 5 2 3 5" xfId="21429"/>
    <cellStyle name="Normal 80 5 2 4" xfId="13019"/>
    <cellStyle name="Normal 80 5 2 4 2" xfId="43341"/>
    <cellStyle name="Normal 80 5 2 4 3" xfId="28117"/>
    <cellStyle name="Normal 80 5 2 5" xfId="7998"/>
    <cellStyle name="Normal 80 5 2 5 2" xfId="38324"/>
    <cellStyle name="Normal 80 5 2 5 3" xfId="23100"/>
    <cellStyle name="Normal 80 5 2 6" xfId="33312"/>
    <cellStyle name="Normal 80 5 2 7" xfId="18087"/>
    <cellStyle name="Normal 80 5 3" xfId="3780"/>
    <cellStyle name="Normal 80 5 3 2" xfId="13854"/>
    <cellStyle name="Normal 80 5 3 2 2" xfId="44176"/>
    <cellStyle name="Normal 80 5 3 2 3" xfId="28952"/>
    <cellStyle name="Normal 80 5 3 3" xfId="8834"/>
    <cellStyle name="Normal 80 5 3 3 2" xfId="39159"/>
    <cellStyle name="Normal 80 5 3 3 3" xfId="23935"/>
    <cellStyle name="Normal 80 5 3 4" xfId="34146"/>
    <cellStyle name="Normal 80 5 3 5" xfId="18922"/>
    <cellStyle name="Normal 80 5 4" xfId="5473"/>
    <cellStyle name="Normal 80 5 4 2" xfId="15525"/>
    <cellStyle name="Normal 80 5 4 2 2" xfId="45847"/>
    <cellStyle name="Normal 80 5 4 2 3" xfId="30623"/>
    <cellStyle name="Normal 80 5 4 3" xfId="10505"/>
    <cellStyle name="Normal 80 5 4 3 2" xfId="40830"/>
    <cellStyle name="Normal 80 5 4 3 3" xfId="25606"/>
    <cellStyle name="Normal 80 5 4 4" xfId="35817"/>
    <cellStyle name="Normal 80 5 4 5" xfId="20593"/>
    <cellStyle name="Normal 80 5 5" xfId="12183"/>
    <cellStyle name="Normal 80 5 5 2" xfId="42505"/>
    <cellStyle name="Normal 80 5 5 3" xfId="27281"/>
    <cellStyle name="Normal 80 5 6" xfId="7162"/>
    <cellStyle name="Normal 80 5 6 2" xfId="37488"/>
    <cellStyle name="Normal 80 5 6 3" xfId="22264"/>
    <cellStyle name="Normal 80 5 7" xfId="32476"/>
    <cellStyle name="Normal 80 5 8" xfId="17251"/>
    <cellStyle name="Normal 80 6" xfId="2507"/>
    <cellStyle name="Normal 80 6 2" xfId="4199"/>
    <cellStyle name="Normal 80 6 2 2" xfId="14272"/>
    <cellStyle name="Normal 80 6 2 2 2" xfId="44594"/>
    <cellStyle name="Normal 80 6 2 2 3" xfId="29370"/>
    <cellStyle name="Normal 80 6 2 3" xfId="9252"/>
    <cellStyle name="Normal 80 6 2 3 2" xfId="39577"/>
    <cellStyle name="Normal 80 6 2 3 3" xfId="24353"/>
    <cellStyle name="Normal 80 6 2 4" xfId="34564"/>
    <cellStyle name="Normal 80 6 2 5" xfId="19340"/>
    <cellStyle name="Normal 80 6 3" xfId="5891"/>
    <cellStyle name="Normal 80 6 3 2" xfId="15943"/>
    <cellStyle name="Normal 80 6 3 2 2" xfId="46265"/>
    <cellStyle name="Normal 80 6 3 2 3" xfId="31041"/>
    <cellStyle name="Normal 80 6 3 3" xfId="10923"/>
    <cellStyle name="Normal 80 6 3 3 2" xfId="41248"/>
    <cellStyle name="Normal 80 6 3 3 3" xfId="26024"/>
    <cellStyle name="Normal 80 6 3 4" xfId="36235"/>
    <cellStyle name="Normal 80 6 3 5" xfId="21011"/>
    <cellStyle name="Normal 80 6 4" xfId="12601"/>
    <cellStyle name="Normal 80 6 4 2" xfId="42923"/>
    <cellStyle name="Normal 80 6 4 3" xfId="27699"/>
    <cellStyle name="Normal 80 6 5" xfId="7580"/>
    <cellStyle name="Normal 80 6 5 2" xfId="37906"/>
    <cellStyle name="Normal 80 6 5 3" xfId="22682"/>
    <cellStyle name="Normal 80 6 6" xfId="32894"/>
    <cellStyle name="Normal 80 6 7" xfId="17669"/>
    <cellStyle name="Normal 80 7" xfId="3353"/>
    <cellStyle name="Normal 80 7 2" xfId="13436"/>
    <cellStyle name="Normal 80 7 2 2" xfId="43758"/>
    <cellStyle name="Normal 80 7 2 3" xfId="28534"/>
    <cellStyle name="Normal 80 7 3" xfId="8415"/>
    <cellStyle name="Normal 80 7 3 2" xfId="38741"/>
    <cellStyle name="Normal 80 7 3 3" xfId="23517"/>
    <cellStyle name="Normal 80 7 4" xfId="33728"/>
    <cellStyle name="Normal 80 7 5" xfId="18504"/>
    <cellStyle name="Normal 80 8" xfId="5051"/>
    <cellStyle name="Normal 80 8 2" xfId="15107"/>
    <cellStyle name="Normal 80 8 2 2" xfId="45429"/>
    <cellStyle name="Normal 80 8 2 3" xfId="30205"/>
    <cellStyle name="Normal 80 8 3" xfId="10087"/>
    <cellStyle name="Normal 80 8 3 2" xfId="40412"/>
    <cellStyle name="Normal 80 8 3 3" xfId="25188"/>
    <cellStyle name="Normal 80 8 4" xfId="35399"/>
    <cellStyle name="Normal 80 8 5" xfId="20175"/>
    <cellStyle name="Normal 80 9" xfId="11763"/>
    <cellStyle name="Normal 80 9 2" xfId="42087"/>
    <cellStyle name="Normal 80 9 3" xfId="26863"/>
    <cellStyle name="Normal 81" xfId="1701"/>
    <cellStyle name="Normal 81 10" xfId="6791"/>
    <cellStyle name="Normal 81 10 2" xfId="37119"/>
    <cellStyle name="Normal 81 10 3" xfId="21895"/>
    <cellStyle name="Normal 81 11" xfId="32111"/>
    <cellStyle name="Normal 81 12" xfId="16880"/>
    <cellStyle name="Normal 81 13" xfId="47325"/>
    <cellStyle name="Normal 81 2" xfId="1755"/>
    <cellStyle name="Normal 81 2 10" xfId="32161"/>
    <cellStyle name="Normal 81 2 11" xfId="16934"/>
    <cellStyle name="Normal 81 2 2" xfId="1863"/>
    <cellStyle name="Normal 81 2 2 10" xfId="17038"/>
    <cellStyle name="Normal 81 2 2 2" xfId="2080"/>
    <cellStyle name="Normal 81 2 2 2 2" xfId="2501"/>
    <cellStyle name="Normal 81 2 2 2 2 2" xfId="3340"/>
    <cellStyle name="Normal 81 2 2 2 2 2 2" xfId="5030"/>
    <cellStyle name="Normal 81 2 2 2 2 2 2 2" xfId="15103"/>
    <cellStyle name="Normal 81 2 2 2 2 2 2 2 2" xfId="45425"/>
    <cellStyle name="Normal 81 2 2 2 2 2 2 2 3" xfId="30201"/>
    <cellStyle name="Normal 81 2 2 2 2 2 2 3" xfId="10083"/>
    <cellStyle name="Normal 81 2 2 2 2 2 2 3 2" xfId="40408"/>
    <cellStyle name="Normal 81 2 2 2 2 2 2 3 3" xfId="25184"/>
    <cellStyle name="Normal 81 2 2 2 2 2 2 4" xfId="35395"/>
    <cellStyle name="Normal 81 2 2 2 2 2 2 5" xfId="20171"/>
    <cellStyle name="Normal 81 2 2 2 2 2 3" xfId="6722"/>
    <cellStyle name="Normal 81 2 2 2 2 2 3 2" xfId="16774"/>
    <cellStyle name="Normal 81 2 2 2 2 2 3 2 2" xfId="47096"/>
    <cellStyle name="Normal 81 2 2 2 2 2 3 2 3" xfId="31872"/>
    <cellStyle name="Normal 81 2 2 2 2 2 3 3" xfId="11754"/>
    <cellStyle name="Normal 81 2 2 2 2 2 3 3 2" xfId="42079"/>
    <cellStyle name="Normal 81 2 2 2 2 2 3 3 3" xfId="26855"/>
    <cellStyle name="Normal 81 2 2 2 2 2 3 4" xfId="37066"/>
    <cellStyle name="Normal 81 2 2 2 2 2 3 5" xfId="21842"/>
    <cellStyle name="Normal 81 2 2 2 2 2 4" xfId="13432"/>
    <cellStyle name="Normal 81 2 2 2 2 2 4 2" xfId="43754"/>
    <cellStyle name="Normal 81 2 2 2 2 2 4 3" xfId="28530"/>
    <cellStyle name="Normal 81 2 2 2 2 2 5" xfId="8411"/>
    <cellStyle name="Normal 81 2 2 2 2 2 5 2" xfId="38737"/>
    <cellStyle name="Normal 81 2 2 2 2 2 5 3" xfId="23513"/>
    <cellStyle name="Normal 81 2 2 2 2 2 6" xfId="33725"/>
    <cellStyle name="Normal 81 2 2 2 2 2 7" xfId="18500"/>
    <cellStyle name="Normal 81 2 2 2 2 3" xfId="4193"/>
    <cellStyle name="Normal 81 2 2 2 2 3 2" xfId="14267"/>
    <cellStyle name="Normal 81 2 2 2 2 3 2 2" xfId="44589"/>
    <cellStyle name="Normal 81 2 2 2 2 3 2 3" xfId="29365"/>
    <cellStyle name="Normal 81 2 2 2 2 3 3" xfId="9247"/>
    <cellStyle name="Normal 81 2 2 2 2 3 3 2" xfId="39572"/>
    <cellStyle name="Normal 81 2 2 2 2 3 3 3" xfId="24348"/>
    <cellStyle name="Normal 81 2 2 2 2 3 4" xfId="34559"/>
    <cellStyle name="Normal 81 2 2 2 2 3 5" xfId="19335"/>
    <cellStyle name="Normal 81 2 2 2 2 4" xfId="5886"/>
    <cellStyle name="Normal 81 2 2 2 2 4 2" xfId="15938"/>
    <cellStyle name="Normal 81 2 2 2 2 4 2 2" xfId="46260"/>
    <cellStyle name="Normal 81 2 2 2 2 4 2 3" xfId="31036"/>
    <cellStyle name="Normal 81 2 2 2 2 4 3" xfId="10918"/>
    <cellStyle name="Normal 81 2 2 2 2 4 3 2" xfId="41243"/>
    <cellStyle name="Normal 81 2 2 2 2 4 3 3" xfId="26019"/>
    <cellStyle name="Normal 81 2 2 2 2 4 4" xfId="36230"/>
    <cellStyle name="Normal 81 2 2 2 2 4 5" xfId="21006"/>
    <cellStyle name="Normal 81 2 2 2 2 5" xfId="12596"/>
    <cellStyle name="Normal 81 2 2 2 2 5 2" xfId="42918"/>
    <cellStyle name="Normal 81 2 2 2 2 5 3" xfId="27694"/>
    <cellStyle name="Normal 81 2 2 2 2 6" xfId="7575"/>
    <cellStyle name="Normal 81 2 2 2 2 6 2" xfId="37901"/>
    <cellStyle name="Normal 81 2 2 2 2 6 3" xfId="22677"/>
    <cellStyle name="Normal 81 2 2 2 2 7" xfId="32889"/>
    <cellStyle name="Normal 81 2 2 2 2 8" xfId="17664"/>
    <cellStyle name="Normal 81 2 2 2 3" xfId="2922"/>
    <cellStyle name="Normal 81 2 2 2 3 2" xfId="4612"/>
    <cellStyle name="Normal 81 2 2 2 3 2 2" xfId="14685"/>
    <cellStyle name="Normal 81 2 2 2 3 2 2 2" xfId="45007"/>
    <cellStyle name="Normal 81 2 2 2 3 2 2 3" xfId="29783"/>
    <cellStyle name="Normal 81 2 2 2 3 2 3" xfId="9665"/>
    <cellStyle name="Normal 81 2 2 2 3 2 3 2" xfId="39990"/>
    <cellStyle name="Normal 81 2 2 2 3 2 3 3" xfId="24766"/>
    <cellStyle name="Normal 81 2 2 2 3 2 4" xfId="34977"/>
    <cellStyle name="Normal 81 2 2 2 3 2 5" xfId="19753"/>
    <cellStyle name="Normal 81 2 2 2 3 3" xfId="6304"/>
    <cellStyle name="Normal 81 2 2 2 3 3 2" xfId="16356"/>
    <cellStyle name="Normal 81 2 2 2 3 3 2 2" xfId="46678"/>
    <cellStyle name="Normal 81 2 2 2 3 3 2 3" xfId="31454"/>
    <cellStyle name="Normal 81 2 2 2 3 3 3" xfId="11336"/>
    <cellStyle name="Normal 81 2 2 2 3 3 3 2" xfId="41661"/>
    <cellStyle name="Normal 81 2 2 2 3 3 3 3" xfId="26437"/>
    <cellStyle name="Normal 81 2 2 2 3 3 4" xfId="36648"/>
    <cellStyle name="Normal 81 2 2 2 3 3 5" xfId="21424"/>
    <cellStyle name="Normal 81 2 2 2 3 4" xfId="13014"/>
    <cellStyle name="Normal 81 2 2 2 3 4 2" xfId="43336"/>
    <cellStyle name="Normal 81 2 2 2 3 4 3" xfId="28112"/>
    <cellStyle name="Normal 81 2 2 2 3 5" xfId="7993"/>
    <cellStyle name="Normal 81 2 2 2 3 5 2" xfId="38319"/>
    <cellStyle name="Normal 81 2 2 2 3 5 3" xfId="23095"/>
    <cellStyle name="Normal 81 2 2 2 3 6" xfId="33307"/>
    <cellStyle name="Normal 81 2 2 2 3 7" xfId="18082"/>
    <cellStyle name="Normal 81 2 2 2 4" xfId="3775"/>
    <cellStyle name="Normal 81 2 2 2 4 2" xfId="13849"/>
    <cellStyle name="Normal 81 2 2 2 4 2 2" xfId="44171"/>
    <cellStyle name="Normal 81 2 2 2 4 2 3" xfId="28947"/>
    <cellStyle name="Normal 81 2 2 2 4 3" xfId="8829"/>
    <cellStyle name="Normal 81 2 2 2 4 3 2" xfId="39154"/>
    <cellStyle name="Normal 81 2 2 2 4 3 3" xfId="23930"/>
    <cellStyle name="Normal 81 2 2 2 4 4" xfId="34141"/>
    <cellStyle name="Normal 81 2 2 2 4 5" xfId="18917"/>
    <cellStyle name="Normal 81 2 2 2 5" xfId="5468"/>
    <cellStyle name="Normal 81 2 2 2 5 2" xfId="15520"/>
    <cellStyle name="Normal 81 2 2 2 5 2 2" xfId="45842"/>
    <cellStyle name="Normal 81 2 2 2 5 2 3" xfId="30618"/>
    <cellStyle name="Normal 81 2 2 2 5 3" xfId="10500"/>
    <cellStyle name="Normal 81 2 2 2 5 3 2" xfId="40825"/>
    <cellStyle name="Normal 81 2 2 2 5 3 3" xfId="25601"/>
    <cellStyle name="Normal 81 2 2 2 5 4" xfId="35812"/>
    <cellStyle name="Normal 81 2 2 2 5 5" xfId="20588"/>
    <cellStyle name="Normal 81 2 2 2 6" xfId="12178"/>
    <cellStyle name="Normal 81 2 2 2 6 2" xfId="42500"/>
    <cellStyle name="Normal 81 2 2 2 6 3" xfId="27276"/>
    <cellStyle name="Normal 81 2 2 2 7" xfId="7157"/>
    <cellStyle name="Normal 81 2 2 2 7 2" xfId="37483"/>
    <cellStyle name="Normal 81 2 2 2 7 3" xfId="22259"/>
    <cellStyle name="Normal 81 2 2 2 8" xfId="32471"/>
    <cellStyle name="Normal 81 2 2 2 9" xfId="17246"/>
    <cellStyle name="Normal 81 2 2 3" xfId="2293"/>
    <cellStyle name="Normal 81 2 2 3 2" xfId="3132"/>
    <cellStyle name="Normal 81 2 2 3 2 2" xfId="4822"/>
    <cellStyle name="Normal 81 2 2 3 2 2 2" xfId="14895"/>
    <cellStyle name="Normal 81 2 2 3 2 2 2 2" xfId="45217"/>
    <cellStyle name="Normal 81 2 2 3 2 2 2 3" xfId="29993"/>
    <cellStyle name="Normal 81 2 2 3 2 2 3" xfId="9875"/>
    <cellStyle name="Normal 81 2 2 3 2 2 3 2" xfId="40200"/>
    <cellStyle name="Normal 81 2 2 3 2 2 3 3" xfId="24976"/>
    <cellStyle name="Normal 81 2 2 3 2 2 4" xfId="35187"/>
    <cellStyle name="Normal 81 2 2 3 2 2 5" xfId="19963"/>
    <cellStyle name="Normal 81 2 2 3 2 3" xfId="6514"/>
    <cellStyle name="Normal 81 2 2 3 2 3 2" xfId="16566"/>
    <cellStyle name="Normal 81 2 2 3 2 3 2 2" xfId="46888"/>
    <cellStyle name="Normal 81 2 2 3 2 3 2 3" xfId="31664"/>
    <cellStyle name="Normal 81 2 2 3 2 3 3" xfId="11546"/>
    <cellStyle name="Normal 81 2 2 3 2 3 3 2" xfId="41871"/>
    <cellStyle name="Normal 81 2 2 3 2 3 3 3" xfId="26647"/>
    <cellStyle name="Normal 81 2 2 3 2 3 4" xfId="36858"/>
    <cellStyle name="Normal 81 2 2 3 2 3 5" xfId="21634"/>
    <cellStyle name="Normal 81 2 2 3 2 4" xfId="13224"/>
    <cellStyle name="Normal 81 2 2 3 2 4 2" xfId="43546"/>
    <cellStyle name="Normal 81 2 2 3 2 4 3" xfId="28322"/>
    <cellStyle name="Normal 81 2 2 3 2 5" xfId="8203"/>
    <cellStyle name="Normal 81 2 2 3 2 5 2" xfId="38529"/>
    <cellStyle name="Normal 81 2 2 3 2 5 3" xfId="23305"/>
    <cellStyle name="Normal 81 2 2 3 2 6" xfId="33517"/>
    <cellStyle name="Normal 81 2 2 3 2 7" xfId="18292"/>
    <cellStyle name="Normal 81 2 2 3 3" xfId="3985"/>
    <cellStyle name="Normal 81 2 2 3 3 2" xfId="14059"/>
    <cellStyle name="Normal 81 2 2 3 3 2 2" xfId="44381"/>
    <cellStyle name="Normal 81 2 2 3 3 2 3" xfId="29157"/>
    <cellStyle name="Normal 81 2 2 3 3 3" xfId="9039"/>
    <cellStyle name="Normal 81 2 2 3 3 3 2" xfId="39364"/>
    <cellStyle name="Normal 81 2 2 3 3 3 3" xfId="24140"/>
    <cellStyle name="Normal 81 2 2 3 3 4" xfId="34351"/>
    <cellStyle name="Normal 81 2 2 3 3 5" xfId="19127"/>
    <cellStyle name="Normal 81 2 2 3 4" xfId="5678"/>
    <cellStyle name="Normal 81 2 2 3 4 2" xfId="15730"/>
    <cellStyle name="Normal 81 2 2 3 4 2 2" xfId="46052"/>
    <cellStyle name="Normal 81 2 2 3 4 2 3" xfId="30828"/>
    <cellStyle name="Normal 81 2 2 3 4 3" xfId="10710"/>
    <cellStyle name="Normal 81 2 2 3 4 3 2" xfId="41035"/>
    <cellStyle name="Normal 81 2 2 3 4 3 3" xfId="25811"/>
    <cellStyle name="Normal 81 2 2 3 4 4" xfId="36022"/>
    <cellStyle name="Normal 81 2 2 3 4 5" xfId="20798"/>
    <cellStyle name="Normal 81 2 2 3 5" xfId="12388"/>
    <cellStyle name="Normal 81 2 2 3 5 2" xfId="42710"/>
    <cellStyle name="Normal 81 2 2 3 5 3" xfId="27486"/>
    <cellStyle name="Normal 81 2 2 3 6" xfId="7367"/>
    <cellStyle name="Normal 81 2 2 3 6 2" xfId="37693"/>
    <cellStyle name="Normal 81 2 2 3 6 3" xfId="22469"/>
    <cellStyle name="Normal 81 2 2 3 7" xfId="32681"/>
    <cellStyle name="Normal 81 2 2 3 8" xfId="17456"/>
    <cellStyle name="Normal 81 2 2 4" xfId="2714"/>
    <cellStyle name="Normal 81 2 2 4 2" xfId="4404"/>
    <cellStyle name="Normal 81 2 2 4 2 2" xfId="14477"/>
    <cellStyle name="Normal 81 2 2 4 2 2 2" xfId="44799"/>
    <cellStyle name="Normal 81 2 2 4 2 2 3" xfId="29575"/>
    <cellStyle name="Normal 81 2 2 4 2 3" xfId="9457"/>
    <cellStyle name="Normal 81 2 2 4 2 3 2" xfId="39782"/>
    <cellStyle name="Normal 81 2 2 4 2 3 3" xfId="24558"/>
    <cellStyle name="Normal 81 2 2 4 2 4" xfId="34769"/>
    <cellStyle name="Normal 81 2 2 4 2 5" xfId="19545"/>
    <cellStyle name="Normal 81 2 2 4 3" xfId="6096"/>
    <cellStyle name="Normal 81 2 2 4 3 2" xfId="16148"/>
    <cellStyle name="Normal 81 2 2 4 3 2 2" xfId="46470"/>
    <cellStyle name="Normal 81 2 2 4 3 2 3" xfId="31246"/>
    <cellStyle name="Normal 81 2 2 4 3 3" xfId="11128"/>
    <cellStyle name="Normal 81 2 2 4 3 3 2" xfId="41453"/>
    <cellStyle name="Normal 81 2 2 4 3 3 3" xfId="26229"/>
    <cellStyle name="Normal 81 2 2 4 3 4" xfId="36440"/>
    <cellStyle name="Normal 81 2 2 4 3 5" xfId="21216"/>
    <cellStyle name="Normal 81 2 2 4 4" xfId="12806"/>
    <cellStyle name="Normal 81 2 2 4 4 2" xfId="43128"/>
    <cellStyle name="Normal 81 2 2 4 4 3" xfId="27904"/>
    <cellStyle name="Normal 81 2 2 4 5" xfId="7785"/>
    <cellStyle name="Normal 81 2 2 4 5 2" xfId="38111"/>
    <cellStyle name="Normal 81 2 2 4 5 3" xfId="22887"/>
    <cellStyle name="Normal 81 2 2 4 6" xfId="33099"/>
    <cellStyle name="Normal 81 2 2 4 7" xfId="17874"/>
    <cellStyle name="Normal 81 2 2 5" xfId="3567"/>
    <cellStyle name="Normal 81 2 2 5 2" xfId="13641"/>
    <cellStyle name="Normal 81 2 2 5 2 2" xfId="43963"/>
    <cellStyle name="Normal 81 2 2 5 2 3" xfId="28739"/>
    <cellStyle name="Normal 81 2 2 5 3" xfId="8621"/>
    <cellStyle name="Normal 81 2 2 5 3 2" xfId="38946"/>
    <cellStyle name="Normal 81 2 2 5 3 3" xfId="23722"/>
    <cellStyle name="Normal 81 2 2 5 4" xfId="33933"/>
    <cellStyle name="Normal 81 2 2 5 5" xfId="18709"/>
    <cellStyle name="Normal 81 2 2 6" xfId="5260"/>
    <cellStyle name="Normal 81 2 2 6 2" xfId="15312"/>
    <cellStyle name="Normal 81 2 2 6 2 2" xfId="45634"/>
    <cellStyle name="Normal 81 2 2 6 2 3" xfId="30410"/>
    <cellStyle name="Normal 81 2 2 6 3" xfId="10292"/>
    <cellStyle name="Normal 81 2 2 6 3 2" xfId="40617"/>
    <cellStyle name="Normal 81 2 2 6 3 3" xfId="25393"/>
    <cellStyle name="Normal 81 2 2 6 4" xfId="35604"/>
    <cellStyle name="Normal 81 2 2 6 5" xfId="20380"/>
    <cellStyle name="Normal 81 2 2 7" xfId="11970"/>
    <cellStyle name="Normal 81 2 2 7 2" xfId="42292"/>
    <cellStyle name="Normal 81 2 2 7 3" xfId="27068"/>
    <cellStyle name="Normal 81 2 2 8" xfId="6949"/>
    <cellStyle name="Normal 81 2 2 8 2" xfId="37275"/>
    <cellStyle name="Normal 81 2 2 8 3" xfId="22051"/>
    <cellStyle name="Normal 81 2 2 9" xfId="32263"/>
    <cellStyle name="Normal 81 2 3" xfId="1976"/>
    <cellStyle name="Normal 81 2 3 2" xfId="2397"/>
    <cellStyle name="Normal 81 2 3 2 2" xfId="3236"/>
    <cellStyle name="Normal 81 2 3 2 2 2" xfId="4926"/>
    <cellStyle name="Normal 81 2 3 2 2 2 2" xfId="14999"/>
    <cellStyle name="Normal 81 2 3 2 2 2 2 2" xfId="45321"/>
    <cellStyle name="Normal 81 2 3 2 2 2 2 3" xfId="30097"/>
    <cellStyle name="Normal 81 2 3 2 2 2 3" xfId="9979"/>
    <cellStyle name="Normal 81 2 3 2 2 2 3 2" xfId="40304"/>
    <cellStyle name="Normal 81 2 3 2 2 2 3 3" xfId="25080"/>
    <cellStyle name="Normal 81 2 3 2 2 2 4" xfId="35291"/>
    <cellStyle name="Normal 81 2 3 2 2 2 5" xfId="20067"/>
    <cellStyle name="Normal 81 2 3 2 2 3" xfId="6618"/>
    <cellStyle name="Normal 81 2 3 2 2 3 2" xfId="16670"/>
    <cellStyle name="Normal 81 2 3 2 2 3 2 2" xfId="46992"/>
    <cellStyle name="Normal 81 2 3 2 2 3 2 3" xfId="31768"/>
    <cellStyle name="Normal 81 2 3 2 2 3 3" xfId="11650"/>
    <cellStyle name="Normal 81 2 3 2 2 3 3 2" xfId="41975"/>
    <cellStyle name="Normal 81 2 3 2 2 3 3 3" xfId="26751"/>
    <cellStyle name="Normal 81 2 3 2 2 3 4" xfId="36962"/>
    <cellStyle name="Normal 81 2 3 2 2 3 5" xfId="21738"/>
    <cellStyle name="Normal 81 2 3 2 2 4" xfId="13328"/>
    <cellStyle name="Normal 81 2 3 2 2 4 2" xfId="43650"/>
    <cellStyle name="Normal 81 2 3 2 2 4 3" xfId="28426"/>
    <cellStyle name="Normal 81 2 3 2 2 5" xfId="8307"/>
    <cellStyle name="Normal 81 2 3 2 2 5 2" xfId="38633"/>
    <cellStyle name="Normal 81 2 3 2 2 5 3" xfId="23409"/>
    <cellStyle name="Normal 81 2 3 2 2 6" xfId="33621"/>
    <cellStyle name="Normal 81 2 3 2 2 7" xfId="18396"/>
    <cellStyle name="Normal 81 2 3 2 3" xfId="4089"/>
    <cellStyle name="Normal 81 2 3 2 3 2" xfId="14163"/>
    <cellStyle name="Normal 81 2 3 2 3 2 2" xfId="44485"/>
    <cellStyle name="Normal 81 2 3 2 3 2 3" xfId="29261"/>
    <cellStyle name="Normal 81 2 3 2 3 3" xfId="9143"/>
    <cellStyle name="Normal 81 2 3 2 3 3 2" xfId="39468"/>
    <cellStyle name="Normal 81 2 3 2 3 3 3" xfId="24244"/>
    <cellStyle name="Normal 81 2 3 2 3 4" xfId="34455"/>
    <cellStyle name="Normal 81 2 3 2 3 5" xfId="19231"/>
    <cellStyle name="Normal 81 2 3 2 4" xfId="5782"/>
    <cellStyle name="Normal 81 2 3 2 4 2" xfId="15834"/>
    <cellStyle name="Normal 81 2 3 2 4 2 2" xfId="46156"/>
    <cellStyle name="Normal 81 2 3 2 4 2 3" xfId="30932"/>
    <cellStyle name="Normal 81 2 3 2 4 3" xfId="10814"/>
    <cellStyle name="Normal 81 2 3 2 4 3 2" xfId="41139"/>
    <cellStyle name="Normal 81 2 3 2 4 3 3" xfId="25915"/>
    <cellStyle name="Normal 81 2 3 2 4 4" xfId="36126"/>
    <cellStyle name="Normal 81 2 3 2 4 5" xfId="20902"/>
    <cellStyle name="Normal 81 2 3 2 5" xfId="12492"/>
    <cellStyle name="Normal 81 2 3 2 5 2" xfId="42814"/>
    <cellStyle name="Normal 81 2 3 2 5 3" xfId="27590"/>
    <cellStyle name="Normal 81 2 3 2 6" xfId="7471"/>
    <cellStyle name="Normal 81 2 3 2 6 2" xfId="37797"/>
    <cellStyle name="Normal 81 2 3 2 6 3" xfId="22573"/>
    <cellStyle name="Normal 81 2 3 2 7" xfId="32785"/>
    <cellStyle name="Normal 81 2 3 2 8" xfId="17560"/>
    <cellStyle name="Normal 81 2 3 3" xfId="2818"/>
    <cellStyle name="Normal 81 2 3 3 2" xfId="4508"/>
    <cellStyle name="Normal 81 2 3 3 2 2" xfId="14581"/>
    <cellStyle name="Normal 81 2 3 3 2 2 2" xfId="44903"/>
    <cellStyle name="Normal 81 2 3 3 2 2 3" xfId="29679"/>
    <cellStyle name="Normal 81 2 3 3 2 3" xfId="9561"/>
    <cellStyle name="Normal 81 2 3 3 2 3 2" xfId="39886"/>
    <cellStyle name="Normal 81 2 3 3 2 3 3" xfId="24662"/>
    <cellStyle name="Normal 81 2 3 3 2 4" xfId="34873"/>
    <cellStyle name="Normal 81 2 3 3 2 5" xfId="19649"/>
    <cellStyle name="Normal 81 2 3 3 3" xfId="6200"/>
    <cellStyle name="Normal 81 2 3 3 3 2" xfId="16252"/>
    <cellStyle name="Normal 81 2 3 3 3 2 2" xfId="46574"/>
    <cellStyle name="Normal 81 2 3 3 3 2 3" xfId="31350"/>
    <cellStyle name="Normal 81 2 3 3 3 3" xfId="11232"/>
    <cellStyle name="Normal 81 2 3 3 3 3 2" xfId="41557"/>
    <cellStyle name="Normal 81 2 3 3 3 3 3" xfId="26333"/>
    <cellStyle name="Normal 81 2 3 3 3 4" xfId="36544"/>
    <cellStyle name="Normal 81 2 3 3 3 5" xfId="21320"/>
    <cellStyle name="Normal 81 2 3 3 4" xfId="12910"/>
    <cellStyle name="Normal 81 2 3 3 4 2" xfId="43232"/>
    <cellStyle name="Normal 81 2 3 3 4 3" xfId="28008"/>
    <cellStyle name="Normal 81 2 3 3 5" xfId="7889"/>
    <cellStyle name="Normal 81 2 3 3 5 2" xfId="38215"/>
    <cellStyle name="Normal 81 2 3 3 5 3" xfId="22991"/>
    <cellStyle name="Normal 81 2 3 3 6" xfId="33203"/>
    <cellStyle name="Normal 81 2 3 3 7" xfId="17978"/>
    <cellStyle name="Normal 81 2 3 4" xfId="3671"/>
    <cellStyle name="Normal 81 2 3 4 2" xfId="13745"/>
    <cellStyle name="Normal 81 2 3 4 2 2" xfId="44067"/>
    <cellStyle name="Normal 81 2 3 4 2 3" xfId="28843"/>
    <cellStyle name="Normal 81 2 3 4 3" xfId="8725"/>
    <cellStyle name="Normal 81 2 3 4 3 2" xfId="39050"/>
    <cellStyle name="Normal 81 2 3 4 3 3" xfId="23826"/>
    <cellStyle name="Normal 81 2 3 4 4" xfId="34037"/>
    <cellStyle name="Normal 81 2 3 4 5" xfId="18813"/>
    <cellStyle name="Normal 81 2 3 5" xfId="5364"/>
    <cellStyle name="Normal 81 2 3 5 2" xfId="15416"/>
    <cellStyle name="Normal 81 2 3 5 2 2" xfId="45738"/>
    <cellStyle name="Normal 81 2 3 5 2 3" xfId="30514"/>
    <cellStyle name="Normal 81 2 3 5 3" xfId="10396"/>
    <cellStyle name="Normal 81 2 3 5 3 2" xfId="40721"/>
    <cellStyle name="Normal 81 2 3 5 3 3" xfId="25497"/>
    <cellStyle name="Normal 81 2 3 5 4" xfId="35708"/>
    <cellStyle name="Normal 81 2 3 5 5" xfId="20484"/>
    <cellStyle name="Normal 81 2 3 6" xfId="12074"/>
    <cellStyle name="Normal 81 2 3 6 2" xfId="42396"/>
    <cellStyle name="Normal 81 2 3 6 3" xfId="27172"/>
    <cellStyle name="Normal 81 2 3 7" xfId="7053"/>
    <cellStyle name="Normal 81 2 3 7 2" xfId="37379"/>
    <cellStyle name="Normal 81 2 3 7 3" xfId="22155"/>
    <cellStyle name="Normal 81 2 3 8" xfId="32367"/>
    <cellStyle name="Normal 81 2 3 9" xfId="17142"/>
    <cellStyle name="Normal 81 2 4" xfId="2189"/>
    <cellStyle name="Normal 81 2 4 2" xfId="3028"/>
    <cellStyle name="Normal 81 2 4 2 2" xfId="4718"/>
    <cellStyle name="Normal 81 2 4 2 2 2" xfId="14791"/>
    <cellStyle name="Normal 81 2 4 2 2 2 2" xfId="45113"/>
    <cellStyle name="Normal 81 2 4 2 2 2 3" xfId="29889"/>
    <cellStyle name="Normal 81 2 4 2 2 3" xfId="9771"/>
    <cellStyle name="Normal 81 2 4 2 2 3 2" xfId="40096"/>
    <cellStyle name="Normal 81 2 4 2 2 3 3" xfId="24872"/>
    <cellStyle name="Normal 81 2 4 2 2 4" xfId="35083"/>
    <cellStyle name="Normal 81 2 4 2 2 5" xfId="19859"/>
    <cellStyle name="Normal 81 2 4 2 3" xfId="6410"/>
    <cellStyle name="Normal 81 2 4 2 3 2" xfId="16462"/>
    <cellStyle name="Normal 81 2 4 2 3 2 2" xfId="46784"/>
    <cellStyle name="Normal 81 2 4 2 3 2 3" xfId="31560"/>
    <cellStyle name="Normal 81 2 4 2 3 3" xfId="11442"/>
    <cellStyle name="Normal 81 2 4 2 3 3 2" xfId="41767"/>
    <cellStyle name="Normal 81 2 4 2 3 3 3" xfId="26543"/>
    <cellStyle name="Normal 81 2 4 2 3 4" xfId="36754"/>
    <cellStyle name="Normal 81 2 4 2 3 5" xfId="21530"/>
    <cellStyle name="Normal 81 2 4 2 4" xfId="13120"/>
    <cellStyle name="Normal 81 2 4 2 4 2" xfId="43442"/>
    <cellStyle name="Normal 81 2 4 2 4 3" xfId="28218"/>
    <cellStyle name="Normal 81 2 4 2 5" xfId="8099"/>
    <cellStyle name="Normal 81 2 4 2 5 2" xfId="38425"/>
    <cellStyle name="Normal 81 2 4 2 5 3" xfId="23201"/>
    <cellStyle name="Normal 81 2 4 2 6" xfId="33413"/>
    <cellStyle name="Normal 81 2 4 2 7" xfId="18188"/>
    <cellStyle name="Normal 81 2 4 3" xfId="3881"/>
    <cellStyle name="Normal 81 2 4 3 2" xfId="13955"/>
    <cellStyle name="Normal 81 2 4 3 2 2" xfId="44277"/>
    <cellStyle name="Normal 81 2 4 3 2 3" xfId="29053"/>
    <cellStyle name="Normal 81 2 4 3 3" xfId="8935"/>
    <cellStyle name="Normal 81 2 4 3 3 2" xfId="39260"/>
    <cellStyle name="Normal 81 2 4 3 3 3" xfId="24036"/>
    <cellStyle name="Normal 81 2 4 3 4" xfId="34247"/>
    <cellStyle name="Normal 81 2 4 3 5" xfId="19023"/>
    <cellStyle name="Normal 81 2 4 4" xfId="5574"/>
    <cellStyle name="Normal 81 2 4 4 2" xfId="15626"/>
    <cellStyle name="Normal 81 2 4 4 2 2" xfId="45948"/>
    <cellStyle name="Normal 81 2 4 4 2 3" xfId="30724"/>
    <cellStyle name="Normal 81 2 4 4 3" xfId="10606"/>
    <cellStyle name="Normal 81 2 4 4 3 2" xfId="40931"/>
    <cellStyle name="Normal 81 2 4 4 3 3" xfId="25707"/>
    <cellStyle name="Normal 81 2 4 4 4" xfId="35918"/>
    <cellStyle name="Normal 81 2 4 4 5" xfId="20694"/>
    <cellStyle name="Normal 81 2 4 5" xfId="12284"/>
    <cellStyle name="Normal 81 2 4 5 2" xfId="42606"/>
    <cellStyle name="Normal 81 2 4 5 3" xfId="27382"/>
    <cellStyle name="Normal 81 2 4 6" xfId="7263"/>
    <cellStyle name="Normal 81 2 4 6 2" xfId="37589"/>
    <cellStyle name="Normal 81 2 4 6 3" xfId="22365"/>
    <cellStyle name="Normal 81 2 4 7" xfId="32577"/>
    <cellStyle name="Normal 81 2 4 8" xfId="17352"/>
    <cellStyle name="Normal 81 2 5" xfId="2610"/>
    <cellStyle name="Normal 81 2 5 2" xfId="4300"/>
    <cellStyle name="Normal 81 2 5 2 2" xfId="14373"/>
    <cellStyle name="Normal 81 2 5 2 2 2" xfId="44695"/>
    <cellStyle name="Normal 81 2 5 2 2 3" xfId="29471"/>
    <cellStyle name="Normal 81 2 5 2 3" xfId="9353"/>
    <cellStyle name="Normal 81 2 5 2 3 2" xfId="39678"/>
    <cellStyle name="Normal 81 2 5 2 3 3" xfId="24454"/>
    <cellStyle name="Normal 81 2 5 2 4" xfId="34665"/>
    <cellStyle name="Normal 81 2 5 2 5" xfId="19441"/>
    <cellStyle name="Normal 81 2 5 3" xfId="5992"/>
    <cellStyle name="Normal 81 2 5 3 2" xfId="16044"/>
    <cellStyle name="Normal 81 2 5 3 2 2" xfId="46366"/>
    <cellStyle name="Normal 81 2 5 3 2 3" xfId="31142"/>
    <cellStyle name="Normal 81 2 5 3 3" xfId="11024"/>
    <cellStyle name="Normal 81 2 5 3 3 2" xfId="41349"/>
    <cellStyle name="Normal 81 2 5 3 3 3" xfId="26125"/>
    <cellStyle name="Normal 81 2 5 3 4" xfId="36336"/>
    <cellStyle name="Normal 81 2 5 3 5" xfId="21112"/>
    <cellStyle name="Normal 81 2 5 4" xfId="12702"/>
    <cellStyle name="Normal 81 2 5 4 2" xfId="43024"/>
    <cellStyle name="Normal 81 2 5 4 3" xfId="27800"/>
    <cellStyle name="Normal 81 2 5 5" xfId="7681"/>
    <cellStyle name="Normal 81 2 5 5 2" xfId="38007"/>
    <cellStyle name="Normal 81 2 5 5 3" xfId="22783"/>
    <cellStyle name="Normal 81 2 5 6" xfId="32995"/>
    <cellStyle name="Normal 81 2 5 7" xfId="17770"/>
    <cellStyle name="Normal 81 2 6" xfId="3463"/>
    <cellStyle name="Normal 81 2 6 2" xfId="13537"/>
    <cellStyle name="Normal 81 2 6 2 2" xfId="43859"/>
    <cellStyle name="Normal 81 2 6 2 3" xfId="28635"/>
    <cellStyle name="Normal 81 2 6 3" xfId="8517"/>
    <cellStyle name="Normal 81 2 6 3 2" xfId="38842"/>
    <cellStyle name="Normal 81 2 6 3 3" xfId="23618"/>
    <cellStyle name="Normal 81 2 6 4" xfId="33829"/>
    <cellStyle name="Normal 81 2 6 5" xfId="18605"/>
    <cellStyle name="Normal 81 2 7" xfId="5156"/>
    <cellStyle name="Normal 81 2 7 2" xfId="15208"/>
    <cellStyle name="Normal 81 2 7 2 2" xfId="45530"/>
    <cellStyle name="Normal 81 2 7 2 3" xfId="30306"/>
    <cellStyle name="Normal 81 2 7 3" xfId="10188"/>
    <cellStyle name="Normal 81 2 7 3 2" xfId="40513"/>
    <cellStyle name="Normal 81 2 7 3 3" xfId="25289"/>
    <cellStyle name="Normal 81 2 7 4" xfId="35500"/>
    <cellStyle name="Normal 81 2 7 5" xfId="20276"/>
    <cellStyle name="Normal 81 2 8" xfId="11866"/>
    <cellStyle name="Normal 81 2 8 2" xfId="42188"/>
    <cellStyle name="Normal 81 2 8 3" xfId="26964"/>
    <cellStyle name="Normal 81 2 9" xfId="6845"/>
    <cellStyle name="Normal 81 2 9 2" xfId="37171"/>
    <cellStyle name="Normal 81 2 9 3" xfId="21947"/>
    <cellStyle name="Normal 81 3" xfId="1809"/>
    <cellStyle name="Normal 81 3 10" xfId="16986"/>
    <cellStyle name="Normal 81 3 2" xfId="2028"/>
    <cellStyle name="Normal 81 3 2 2" xfId="2449"/>
    <cellStyle name="Normal 81 3 2 2 2" xfId="3288"/>
    <cellStyle name="Normal 81 3 2 2 2 2" xfId="4978"/>
    <cellStyle name="Normal 81 3 2 2 2 2 2" xfId="15051"/>
    <cellStyle name="Normal 81 3 2 2 2 2 2 2" xfId="45373"/>
    <cellStyle name="Normal 81 3 2 2 2 2 2 3" xfId="30149"/>
    <cellStyle name="Normal 81 3 2 2 2 2 3" xfId="10031"/>
    <cellStyle name="Normal 81 3 2 2 2 2 3 2" xfId="40356"/>
    <cellStyle name="Normal 81 3 2 2 2 2 3 3" xfId="25132"/>
    <cellStyle name="Normal 81 3 2 2 2 2 4" xfId="35343"/>
    <cellStyle name="Normal 81 3 2 2 2 2 5" xfId="20119"/>
    <cellStyle name="Normal 81 3 2 2 2 3" xfId="6670"/>
    <cellStyle name="Normal 81 3 2 2 2 3 2" xfId="16722"/>
    <cellStyle name="Normal 81 3 2 2 2 3 2 2" xfId="47044"/>
    <cellStyle name="Normal 81 3 2 2 2 3 2 3" xfId="31820"/>
    <cellStyle name="Normal 81 3 2 2 2 3 3" xfId="11702"/>
    <cellStyle name="Normal 81 3 2 2 2 3 3 2" xfId="42027"/>
    <cellStyle name="Normal 81 3 2 2 2 3 3 3" xfId="26803"/>
    <cellStyle name="Normal 81 3 2 2 2 3 4" xfId="37014"/>
    <cellStyle name="Normal 81 3 2 2 2 3 5" xfId="21790"/>
    <cellStyle name="Normal 81 3 2 2 2 4" xfId="13380"/>
    <cellStyle name="Normal 81 3 2 2 2 4 2" xfId="43702"/>
    <cellStyle name="Normal 81 3 2 2 2 4 3" xfId="28478"/>
    <cellStyle name="Normal 81 3 2 2 2 5" xfId="8359"/>
    <cellStyle name="Normal 81 3 2 2 2 5 2" xfId="38685"/>
    <cellStyle name="Normal 81 3 2 2 2 5 3" xfId="23461"/>
    <cellStyle name="Normal 81 3 2 2 2 6" xfId="33673"/>
    <cellStyle name="Normal 81 3 2 2 2 7" xfId="18448"/>
    <cellStyle name="Normal 81 3 2 2 3" xfId="4141"/>
    <cellStyle name="Normal 81 3 2 2 3 2" xfId="14215"/>
    <cellStyle name="Normal 81 3 2 2 3 2 2" xfId="44537"/>
    <cellStyle name="Normal 81 3 2 2 3 2 3" xfId="29313"/>
    <cellStyle name="Normal 81 3 2 2 3 3" xfId="9195"/>
    <cellStyle name="Normal 81 3 2 2 3 3 2" xfId="39520"/>
    <cellStyle name="Normal 81 3 2 2 3 3 3" xfId="24296"/>
    <cellStyle name="Normal 81 3 2 2 3 4" xfId="34507"/>
    <cellStyle name="Normal 81 3 2 2 3 5" xfId="19283"/>
    <cellStyle name="Normal 81 3 2 2 4" xfId="5834"/>
    <cellStyle name="Normal 81 3 2 2 4 2" xfId="15886"/>
    <cellStyle name="Normal 81 3 2 2 4 2 2" xfId="46208"/>
    <cellStyle name="Normal 81 3 2 2 4 2 3" xfId="30984"/>
    <cellStyle name="Normal 81 3 2 2 4 3" xfId="10866"/>
    <cellStyle name="Normal 81 3 2 2 4 3 2" xfId="41191"/>
    <cellStyle name="Normal 81 3 2 2 4 3 3" xfId="25967"/>
    <cellStyle name="Normal 81 3 2 2 4 4" xfId="36178"/>
    <cellStyle name="Normal 81 3 2 2 4 5" xfId="20954"/>
    <cellStyle name="Normal 81 3 2 2 5" xfId="12544"/>
    <cellStyle name="Normal 81 3 2 2 5 2" xfId="42866"/>
    <cellStyle name="Normal 81 3 2 2 5 3" xfId="27642"/>
    <cellStyle name="Normal 81 3 2 2 6" xfId="7523"/>
    <cellStyle name="Normal 81 3 2 2 6 2" xfId="37849"/>
    <cellStyle name="Normal 81 3 2 2 6 3" xfId="22625"/>
    <cellStyle name="Normal 81 3 2 2 7" xfId="32837"/>
    <cellStyle name="Normal 81 3 2 2 8" xfId="17612"/>
    <cellStyle name="Normal 81 3 2 3" xfId="2870"/>
    <cellStyle name="Normal 81 3 2 3 2" xfId="4560"/>
    <cellStyle name="Normal 81 3 2 3 2 2" xfId="14633"/>
    <cellStyle name="Normal 81 3 2 3 2 2 2" xfId="44955"/>
    <cellStyle name="Normal 81 3 2 3 2 2 3" xfId="29731"/>
    <cellStyle name="Normal 81 3 2 3 2 3" xfId="9613"/>
    <cellStyle name="Normal 81 3 2 3 2 3 2" xfId="39938"/>
    <cellStyle name="Normal 81 3 2 3 2 3 3" xfId="24714"/>
    <cellStyle name="Normal 81 3 2 3 2 4" xfId="34925"/>
    <cellStyle name="Normal 81 3 2 3 2 5" xfId="19701"/>
    <cellStyle name="Normal 81 3 2 3 3" xfId="6252"/>
    <cellStyle name="Normal 81 3 2 3 3 2" xfId="16304"/>
    <cellStyle name="Normal 81 3 2 3 3 2 2" xfId="46626"/>
    <cellStyle name="Normal 81 3 2 3 3 2 3" xfId="31402"/>
    <cellStyle name="Normal 81 3 2 3 3 3" xfId="11284"/>
    <cellStyle name="Normal 81 3 2 3 3 3 2" xfId="41609"/>
    <cellStyle name="Normal 81 3 2 3 3 3 3" xfId="26385"/>
    <cellStyle name="Normal 81 3 2 3 3 4" xfId="36596"/>
    <cellStyle name="Normal 81 3 2 3 3 5" xfId="21372"/>
    <cellStyle name="Normal 81 3 2 3 4" xfId="12962"/>
    <cellStyle name="Normal 81 3 2 3 4 2" xfId="43284"/>
    <cellStyle name="Normal 81 3 2 3 4 3" xfId="28060"/>
    <cellStyle name="Normal 81 3 2 3 5" xfId="7941"/>
    <cellStyle name="Normal 81 3 2 3 5 2" xfId="38267"/>
    <cellStyle name="Normal 81 3 2 3 5 3" xfId="23043"/>
    <cellStyle name="Normal 81 3 2 3 6" xfId="33255"/>
    <cellStyle name="Normal 81 3 2 3 7" xfId="18030"/>
    <cellStyle name="Normal 81 3 2 4" xfId="3723"/>
    <cellStyle name="Normal 81 3 2 4 2" xfId="13797"/>
    <cellStyle name="Normal 81 3 2 4 2 2" xfId="44119"/>
    <cellStyle name="Normal 81 3 2 4 2 3" xfId="28895"/>
    <cellStyle name="Normal 81 3 2 4 3" xfId="8777"/>
    <cellStyle name="Normal 81 3 2 4 3 2" xfId="39102"/>
    <cellStyle name="Normal 81 3 2 4 3 3" xfId="23878"/>
    <cellStyle name="Normal 81 3 2 4 4" xfId="34089"/>
    <cellStyle name="Normal 81 3 2 4 5" xfId="18865"/>
    <cellStyle name="Normal 81 3 2 5" xfId="5416"/>
    <cellStyle name="Normal 81 3 2 5 2" xfId="15468"/>
    <cellStyle name="Normal 81 3 2 5 2 2" xfId="45790"/>
    <cellStyle name="Normal 81 3 2 5 2 3" xfId="30566"/>
    <cellStyle name="Normal 81 3 2 5 3" xfId="10448"/>
    <cellStyle name="Normal 81 3 2 5 3 2" xfId="40773"/>
    <cellStyle name="Normal 81 3 2 5 3 3" xfId="25549"/>
    <cellStyle name="Normal 81 3 2 5 4" xfId="35760"/>
    <cellStyle name="Normal 81 3 2 5 5" xfId="20536"/>
    <cellStyle name="Normal 81 3 2 6" xfId="12126"/>
    <cellStyle name="Normal 81 3 2 6 2" xfId="42448"/>
    <cellStyle name="Normal 81 3 2 6 3" xfId="27224"/>
    <cellStyle name="Normal 81 3 2 7" xfId="7105"/>
    <cellStyle name="Normal 81 3 2 7 2" xfId="37431"/>
    <cellStyle name="Normal 81 3 2 7 3" xfId="22207"/>
    <cellStyle name="Normal 81 3 2 8" xfId="32419"/>
    <cellStyle name="Normal 81 3 2 9" xfId="17194"/>
    <cellStyle name="Normal 81 3 3" xfId="2241"/>
    <cellStyle name="Normal 81 3 3 2" xfId="3080"/>
    <cellStyle name="Normal 81 3 3 2 2" xfId="4770"/>
    <cellStyle name="Normal 81 3 3 2 2 2" xfId="14843"/>
    <cellStyle name="Normal 81 3 3 2 2 2 2" xfId="45165"/>
    <cellStyle name="Normal 81 3 3 2 2 2 3" xfId="29941"/>
    <cellStyle name="Normal 81 3 3 2 2 3" xfId="9823"/>
    <cellStyle name="Normal 81 3 3 2 2 3 2" xfId="40148"/>
    <cellStyle name="Normal 81 3 3 2 2 3 3" xfId="24924"/>
    <cellStyle name="Normal 81 3 3 2 2 4" xfId="35135"/>
    <cellStyle name="Normal 81 3 3 2 2 5" xfId="19911"/>
    <cellStyle name="Normal 81 3 3 2 3" xfId="6462"/>
    <cellStyle name="Normal 81 3 3 2 3 2" xfId="16514"/>
    <cellStyle name="Normal 81 3 3 2 3 2 2" xfId="46836"/>
    <cellStyle name="Normal 81 3 3 2 3 2 3" xfId="31612"/>
    <cellStyle name="Normal 81 3 3 2 3 3" xfId="11494"/>
    <cellStyle name="Normal 81 3 3 2 3 3 2" xfId="41819"/>
    <cellStyle name="Normal 81 3 3 2 3 3 3" xfId="26595"/>
    <cellStyle name="Normal 81 3 3 2 3 4" xfId="36806"/>
    <cellStyle name="Normal 81 3 3 2 3 5" xfId="21582"/>
    <cellStyle name="Normal 81 3 3 2 4" xfId="13172"/>
    <cellStyle name="Normal 81 3 3 2 4 2" xfId="43494"/>
    <cellStyle name="Normal 81 3 3 2 4 3" xfId="28270"/>
    <cellStyle name="Normal 81 3 3 2 5" xfId="8151"/>
    <cellStyle name="Normal 81 3 3 2 5 2" xfId="38477"/>
    <cellStyle name="Normal 81 3 3 2 5 3" xfId="23253"/>
    <cellStyle name="Normal 81 3 3 2 6" xfId="33465"/>
    <cellStyle name="Normal 81 3 3 2 7" xfId="18240"/>
    <cellStyle name="Normal 81 3 3 3" xfId="3933"/>
    <cellStyle name="Normal 81 3 3 3 2" xfId="14007"/>
    <cellStyle name="Normal 81 3 3 3 2 2" xfId="44329"/>
    <cellStyle name="Normal 81 3 3 3 2 3" xfId="29105"/>
    <cellStyle name="Normal 81 3 3 3 3" xfId="8987"/>
    <cellStyle name="Normal 81 3 3 3 3 2" xfId="39312"/>
    <cellStyle name="Normal 81 3 3 3 3 3" xfId="24088"/>
    <cellStyle name="Normal 81 3 3 3 4" xfId="34299"/>
    <cellStyle name="Normal 81 3 3 3 5" xfId="19075"/>
    <cellStyle name="Normal 81 3 3 4" xfId="5626"/>
    <cellStyle name="Normal 81 3 3 4 2" xfId="15678"/>
    <cellStyle name="Normal 81 3 3 4 2 2" xfId="46000"/>
    <cellStyle name="Normal 81 3 3 4 2 3" xfId="30776"/>
    <cellStyle name="Normal 81 3 3 4 3" xfId="10658"/>
    <cellStyle name="Normal 81 3 3 4 3 2" xfId="40983"/>
    <cellStyle name="Normal 81 3 3 4 3 3" xfId="25759"/>
    <cellStyle name="Normal 81 3 3 4 4" xfId="35970"/>
    <cellStyle name="Normal 81 3 3 4 5" xfId="20746"/>
    <cellStyle name="Normal 81 3 3 5" xfId="12336"/>
    <cellStyle name="Normal 81 3 3 5 2" xfId="42658"/>
    <cellStyle name="Normal 81 3 3 5 3" xfId="27434"/>
    <cellStyle name="Normal 81 3 3 6" xfId="7315"/>
    <cellStyle name="Normal 81 3 3 6 2" xfId="37641"/>
    <cellStyle name="Normal 81 3 3 6 3" xfId="22417"/>
    <cellStyle name="Normal 81 3 3 7" xfId="32629"/>
    <cellStyle name="Normal 81 3 3 8" xfId="17404"/>
    <cellStyle name="Normal 81 3 4" xfId="2662"/>
    <cellStyle name="Normal 81 3 4 2" xfId="4352"/>
    <cellStyle name="Normal 81 3 4 2 2" xfId="14425"/>
    <cellStyle name="Normal 81 3 4 2 2 2" xfId="44747"/>
    <cellStyle name="Normal 81 3 4 2 2 3" xfId="29523"/>
    <cellStyle name="Normal 81 3 4 2 3" xfId="9405"/>
    <cellStyle name="Normal 81 3 4 2 3 2" xfId="39730"/>
    <cellStyle name="Normal 81 3 4 2 3 3" xfId="24506"/>
    <cellStyle name="Normal 81 3 4 2 4" xfId="34717"/>
    <cellStyle name="Normal 81 3 4 2 5" xfId="19493"/>
    <cellStyle name="Normal 81 3 4 3" xfId="6044"/>
    <cellStyle name="Normal 81 3 4 3 2" xfId="16096"/>
    <cellStyle name="Normal 81 3 4 3 2 2" xfId="46418"/>
    <cellStyle name="Normal 81 3 4 3 2 3" xfId="31194"/>
    <cellStyle name="Normal 81 3 4 3 3" xfId="11076"/>
    <cellStyle name="Normal 81 3 4 3 3 2" xfId="41401"/>
    <cellStyle name="Normal 81 3 4 3 3 3" xfId="26177"/>
    <cellStyle name="Normal 81 3 4 3 4" xfId="36388"/>
    <cellStyle name="Normal 81 3 4 3 5" xfId="21164"/>
    <cellStyle name="Normal 81 3 4 4" xfId="12754"/>
    <cellStyle name="Normal 81 3 4 4 2" xfId="43076"/>
    <cellStyle name="Normal 81 3 4 4 3" xfId="27852"/>
    <cellStyle name="Normal 81 3 4 5" xfId="7733"/>
    <cellStyle name="Normal 81 3 4 5 2" xfId="38059"/>
    <cellStyle name="Normal 81 3 4 5 3" xfId="22835"/>
    <cellStyle name="Normal 81 3 4 6" xfId="33047"/>
    <cellStyle name="Normal 81 3 4 7" xfId="17822"/>
    <cellStyle name="Normal 81 3 5" xfId="3515"/>
    <cellStyle name="Normal 81 3 5 2" xfId="13589"/>
    <cellStyle name="Normal 81 3 5 2 2" xfId="43911"/>
    <cellStyle name="Normal 81 3 5 2 3" xfId="28687"/>
    <cellStyle name="Normal 81 3 5 3" xfId="8569"/>
    <cellStyle name="Normal 81 3 5 3 2" xfId="38894"/>
    <cellStyle name="Normal 81 3 5 3 3" xfId="23670"/>
    <cellStyle name="Normal 81 3 5 4" xfId="33881"/>
    <cellStyle name="Normal 81 3 5 5" xfId="18657"/>
    <cellStyle name="Normal 81 3 6" xfId="5208"/>
    <cellStyle name="Normal 81 3 6 2" xfId="15260"/>
    <cellStyle name="Normal 81 3 6 2 2" xfId="45582"/>
    <cellStyle name="Normal 81 3 6 2 3" xfId="30358"/>
    <cellStyle name="Normal 81 3 6 3" xfId="10240"/>
    <cellStyle name="Normal 81 3 6 3 2" xfId="40565"/>
    <cellStyle name="Normal 81 3 6 3 3" xfId="25341"/>
    <cellStyle name="Normal 81 3 6 4" xfId="35552"/>
    <cellStyle name="Normal 81 3 6 5" xfId="20328"/>
    <cellStyle name="Normal 81 3 7" xfId="11918"/>
    <cellStyle name="Normal 81 3 7 2" xfId="42240"/>
    <cellStyle name="Normal 81 3 7 3" xfId="27016"/>
    <cellStyle name="Normal 81 3 8" xfId="6897"/>
    <cellStyle name="Normal 81 3 8 2" xfId="37223"/>
    <cellStyle name="Normal 81 3 8 3" xfId="21999"/>
    <cellStyle name="Normal 81 3 9" xfId="32212"/>
    <cellStyle name="Normal 81 4" xfId="1922"/>
    <cellStyle name="Normal 81 4 2" xfId="2345"/>
    <cellStyle name="Normal 81 4 2 2" xfId="3184"/>
    <cellStyle name="Normal 81 4 2 2 2" xfId="4874"/>
    <cellStyle name="Normal 81 4 2 2 2 2" xfId="14947"/>
    <cellStyle name="Normal 81 4 2 2 2 2 2" xfId="45269"/>
    <cellStyle name="Normal 81 4 2 2 2 2 3" xfId="30045"/>
    <cellStyle name="Normal 81 4 2 2 2 3" xfId="9927"/>
    <cellStyle name="Normal 81 4 2 2 2 3 2" xfId="40252"/>
    <cellStyle name="Normal 81 4 2 2 2 3 3" xfId="25028"/>
    <cellStyle name="Normal 81 4 2 2 2 4" xfId="35239"/>
    <cellStyle name="Normal 81 4 2 2 2 5" xfId="20015"/>
    <cellStyle name="Normal 81 4 2 2 3" xfId="6566"/>
    <cellStyle name="Normal 81 4 2 2 3 2" xfId="16618"/>
    <cellStyle name="Normal 81 4 2 2 3 2 2" xfId="46940"/>
    <cellStyle name="Normal 81 4 2 2 3 2 3" xfId="31716"/>
    <cellStyle name="Normal 81 4 2 2 3 3" xfId="11598"/>
    <cellStyle name="Normal 81 4 2 2 3 3 2" xfId="41923"/>
    <cellStyle name="Normal 81 4 2 2 3 3 3" xfId="26699"/>
    <cellStyle name="Normal 81 4 2 2 3 4" xfId="36910"/>
    <cellStyle name="Normal 81 4 2 2 3 5" xfId="21686"/>
    <cellStyle name="Normal 81 4 2 2 4" xfId="13276"/>
    <cellStyle name="Normal 81 4 2 2 4 2" xfId="43598"/>
    <cellStyle name="Normal 81 4 2 2 4 3" xfId="28374"/>
    <cellStyle name="Normal 81 4 2 2 5" xfId="8255"/>
    <cellStyle name="Normal 81 4 2 2 5 2" xfId="38581"/>
    <cellStyle name="Normal 81 4 2 2 5 3" xfId="23357"/>
    <cellStyle name="Normal 81 4 2 2 6" xfId="33569"/>
    <cellStyle name="Normal 81 4 2 2 7" xfId="18344"/>
    <cellStyle name="Normal 81 4 2 3" xfId="4037"/>
    <cellStyle name="Normal 81 4 2 3 2" xfId="14111"/>
    <cellStyle name="Normal 81 4 2 3 2 2" xfId="44433"/>
    <cellStyle name="Normal 81 4 2 3 2 3" xfId="29209"/>
    <cellStyle name="Normal 81 4 2 3 3" xfId="9091"/>
    <cellStyle name="Normal 81 4 2 3 3 2" xfId="39416"/>
    <cellStyle name="Normal 81 4 2 3 3 3" xfId="24192"/>
    <cellStyle name="Normal 81 4 2 3 4" xfId="34403"/>
    <cellStyle name="Normal 81 4 2 3 5" xfId="19179"/>
    <cellStyle name="Normal 81 4 2 4" xfId="5730"/>
    <cellStyle name="Normal 81 4 2 4 2" xfId="15782"/>
    <cellStyle name="Normal 81 4 2 4 2 2" xfId="46104"/>
    <cellStyle name="Normal 81 4 2 4 2 3" xfId="30880"/>
    <cellStyle name="Normal 81 4 2 4 3" xfId="10762"/>
    <cellStyle name="Normal 81 4 2 4 3 2" xfId="41087"/>
    <cellStyle name="Normal 81 4 2 4 3 3" xfId="25863"/>
    <cellStyle name="Normal 81 4 2 4 4" xfId="36074"/>
    <cellStyle name="Normal 81 4 2 4 5" xfId="20850"/>
    <cellStyle name="Normal 81 4 2 5" xfId="12440"/>
    <cellStyle name="Normal 81 4 2 5 2" xfId="42762"/>
    <cellStyle name="Normal 81 4 2 5 3" xfId="27538"/>
    <cellStyle name="Normal 81 4 2 6" xfId="7419"/>
    <cellStyle name="Normal 81 4 2 6 2" xfId="37745"/>
    <cellStyle name="Normal 81 4 2 6 3" xfId="22521"/>
    <cellStyle name="Normal 81 4 2 7" xfId="32733"/>
    <cellStyle name="Normal 81 4 2 8" xfId="17508"/>
    <cellStyle name="Normal 81 4 3" xfId="2766"/>
    <cellStyle name="Normal 81 4 3 2" xfId="4456"/>
    <cellStyle name="Normal 81 4 3 2 2" xfId="14529"/>
    <cellStyle name="Normal 81 4 3 2 2 2" xfId="44851"/>
    <cellStyle name="Normal 81 4 3 2 2 3" xfId="29627"/>
    <cellStyle name="Normal 81 4 3 2 3" xfId="9509"/>
    <cellStyle name="Normal 81 4 3 2 3 2" xfId="39834"/>
    <cellStyle name="Normal 81 4 3 2 3 3" xfId="24610"/>
    <cellStyle name="Normal 81 4 3 2 4" xfId="34821"/>
    <cellStyle name="Normal 81 4 3 2 5" xfId="19597"/>
    <cellStyle name="Normal 81 4 3 3" xfId="6148"/>
    <cellStyle name="Normal 81 4 3 3 2" xfId="16200"/>
    <cellStyle name="Normal 81 4 3 3 2 2" xfId="46522"/>
    <cellStyle name="Normal 81 4 3 3 2 3" xfId="31298"/>
    <cellStyle name="Normal 81 4 3 3 3" xfId="11180"/>
    <cellStyle name="Normal 81 4 3 3 3 2" xfId="41505"/>
    <cellStyle name="Normal 81 4 3 3 3 3" xfId="26281"/>
    <cellStyle name="Normal 81 4 3 3 4" xfId="36492"/>
    <cellStyle name="Normal 81 4 3 3 5" xfId="21268"/>
    <cellStyle name="Normal 81 4 3 4" xfId="12858"/>
    <cellStyle name="Normal 81 4 3 4 2" xfId="43180"/>
    <cellStyle name="Normal 81 4 3 4 3" xfId="27956"/>
    <cellStyle name="Normal 81 4 3 5" xfId="7837"/>
    <cellStyle name="Normal 81 4 3 5 2" xfId="38163"/>
    <cellStyle name="Normal 81 4 3 5 3" xfId="22939"/>
    <cellStyle name="Normal 81 4 3 6" xfId="33151"/>
    <cellStyle name="Normal 81 4 3 7" xfId="17926"/>
    <cellStyle name="Normal 81 4 4" xfId="3619"/>
    <cellStyle name="Normal 81 4 4 2" xfId="13693"/>
    <cellStyle name="Normal 81 4 4 2 2" xfId="44015"/>
    <cellStyle name="Normal 81 4 4 2 3" xfId="28791"/>
    <cellStyle name="Normal 81 4 4 3" xfId="8673"/>
    <cellStyle name="Normal 81 4 4 3 2" xfId="38998"/>
    <cellStyle name="Normal 81 4 4 3 3" xfId="23774"/>
    <cellStyle name="Normal 81 4 4 4" xfId="33985"/>
    <cellStyle name="Normal 81 4 4 5" xfId="18761"/>
    <cellStyle name="Normal 81 4 5" xfId="5312"/>
    <cellStyle name="Normal 81 4 5 2" xfId="15364"/>
    <cellStyle name="Normal 81 4 5 2 2" xfId="45686"/>
    <cellStyle name="Normal 81 4 5 2 3" xfId="30462"/>
    <cellStyle name="Normal 81 4 5 3" xfId="10344"/>
    <cellStyle name="Normal 81 4 5 3 2" xfId="40669"/>
    <cellStyle name="Normal 81 4 5 3 3" xfId="25445"/>
    <cellStyle name="Normal 81 4 5 4" xfId="35656"/>
    <cellStyle name="Normal 81 4 5 5" xfId="20432"/>
    <cellStyle name="Normal 81 4 6" xfId="12022"/>
    <cellStyle name="Normal 81 4 6 2" xfId="42344"/>
    <cellStyle name="Normal 81 4 6 3" xfId="27120"/>
    <cellStyle name="Normal 81 4 7" xfId="7001"/>
    <cellStyle name="Normal 81 4 7 2" xfId="37327"/>
    <cellStyle name="Normal 81 4 7 3" xfId="22103"/>
    <cellStyle name="Normal 81 4 8" xfId="32315"/>
    <cellStyle name="Normal 81 4 9" xfId="17090"/>
    <cellStyle name="Normal 81 5" xfId="2135"/>
    <cellStyle name="Normal 81 5 2" xfId="2976"/>
    <cellStyle name="Normal 81 5 2 2" xfId="4666"/>
    <cellStyle name="Normal 81 5 2 2 2" xfId="14739"/>
    <cellStyle name="Normal 81 5 2 2 2 2" xfId="45061"/>
    <cellStyle name="Normal 81 5 2 2 2 3" xfId="29837"/>
    <cellStyle name="Normal 81 5 2 2 3" xfId="9719"/>
    <cellStyle name="Normal 81 5 2 2 3 2" xfId="40044"/>
    <cellStyle name="Normal 81 5 2 2 3 3" xfId="24820"/>
    <cellStyle name="Normal 81 5 2 2 4" xfId="35031"/>
    <cellStyle name="Normal 81 5 2 2 5" xfId="19807"/>
    <cellStyle name="Normal 81 5 2 3" xfId="6358"/>
    <cellStyle name="Normal 81 5 2 3 2" xfId="16410"/>
    <cellStyle name="Normal 81 5 2 3 2 2" xfId="46732"/>
    <cellStyle name="Normal 81 5 2 3 2 3" xfId="31508"/>
    <cellStyle name="Normal 81 5 2 3 3" xfId="11390"/>
    <cellStyle name="Normal 81 5 2 3 3 2" xfId="41715"/>
    <cellStyle name="Normal 81 5 2 3 3 3" xfId="26491"/>
    <cellStyle name="Normal 81 5 2 3 4" xfId="36702"/>
    <cellStyle name="Normal 81 5 2 3 5" xfId="21478"/>
    <cellStyle name="Normal 81 5 2 4" xfId="13068"/>
    <cellStyle name="Normal 81 5 2 4 2" xfId="43390"/>
    <cellStyle name="Normal 81 5 2 4 3" xfId="28166"/>
    <cellStyle name="Normal 81 5 2 5" xfId="8047"/>
    <cellStyle name="Normal 81 5 2 5 2" xfId="38373"/>
    <cellStyle name="Normal 81 5 2 5 3" xfId="23149"/>
    <cellStyle name="Normal 81 5 2 6" xfId="33361"/>
    <cellStyle name="Normal 81 5 2 7" xfId="18136"/>
    <cellStyle name="Normal 81 5 3" xfId="3829"/>
    <cellStyle name="Normal 81 5 3 2" xfId="13903"/>
    <cellStyle name="Normal 81 5 3 2 2" xfId="44225"/>
    <cellStyle name="Normal 81 5 3 2 3" xfId="29001"/>
    <cellStyle name="Normal 81 5 3 3" xfId="8883"/>
    <cellStyle name="Normal 81 5 3 3 2" xfId="39208"/>
    <cellStyle name="Normal 81 5 3 3 3" xfId="23984"/>
    <cellStyle name="Normal 81 5 3 4" xfId="34195"/>
    <cellStyle name="Normal 81 5 3 5" xfId="18971"/>
    <cellStyle name="Normal 81 5 4" xfId="5522"/>
    <cellStyle name="Normal 81 5 4 2" xfId="15574"/>
    <cellStyle name="Normal 81 5 4 2 2" xfId="45896"/>
    <cellStyle name="Normal 81 5 4 2 3" xfId="30672"/>
    <cellStyle name="Normal 81 5 4 3" xfId="10554"/>
    <cellStyle name="Normal 81 5 4 3 2" xfId="40879"/>
    <cellStyle name="Normal 81 5 4 3 3" xfId="25655"/>
    <cellStyle name="Normal 81 5 4 4" xfId="35866"/>
    <cellStyle name="Normal 81 5 4 5" xfId="20642"/>
    <cellStyle name="Normal 81 5 5" xfId="12232"/>
    <cellStyle name="Normal 81 5 5 2" xfId="42554"/>
    <cellStyle name="Normal 81 5 5 3" xfId="27330"/>
    <cellStyle name="Normal 81 5 6" xfId="7211"/>
    <cellStyle name="Normal 81 5 6 2" xfId="37537"/>
    <cellStyle name="Normal 81 5 6 3" xfId="22313"/>
    <cellStyle name="Normal 81 5 7" xfId="32525"/>
    <cellStyle name="Normal 81 5 8" xfId="17300"/>
    <cellStyle name="Normal 81 6" xfId="2556"/>
    <cellStyle name="Normal 81 6 2" xfId="4248"/>
    <cellStyle name="Normal 81 6 2 2" xfId="14321"/>
    <cellStyle name="Normal 81 6 2 2 2" xfId="44643"/>
    <cellStyle name="Normal 81 6 2 2 3" xfId="29419"/>
    <cellStyle name="Normal 81 6 2 3" xfId="9301"/>
    <cellStyle name="Normal 81 6 2 3 2" xfId="39626"/>
    <cellStyle name="Normal 81 6 2 3 3" xfId="24402"/>
    <cellStyle name="Normal 81 6 2 4" xfId="34613"/>
    <cellStyle name="Normal 81 6 2 5" xfId="19389"/>
    <cellStyle name="Normal 81 6 3" xfId="5940"/>
    <cellStyle name="Normal 81 6 3 2" xfId="15992"/>
    <cellStyle name="Normal 81 6 3 2 2" xfId="46314"/>
    <cellStyle name="Normal 81 6 3 2 3" xfId="31090"/>
    <cellStyle name="Normal 81 6 3 3" xfId="10972"/>
    <cellStyle name="Normal 81 6 3 3 2" xfId="41297"/>
    <cellStyle name="Normal 81 6 3 3 3" xfId="26073"/>
    <cellStyle name="Normal 81 6 3 4" xfId="36284"/>
    <cellStyle name="Normal 81 6 3 5" xfId="21060"/>
    <cellStyle name="Normal 81 6 4" xfId="12650"/>
    <cellStyle name="Normal 81 6 4 2" xfId="42972"/>
    <cellStyle name="Normal 81 6 4 3" xfId="27748"/>
    <cellStyle name="Normal 81 6 5" xfId="7629"/>
    <cellStyle name="Normal 81 6 5 2" xfId="37955"/>
    <cellStyle name="Normal 81 6 5 3" xfId="22731"/>
    <cellStyle name="Normal 81 6 6" xfId="32943"/>
    <cellStyle name="Normal 81 6 7" xfId="17718"/>
    <cellStyle name="Normal 81 7" xfId="3409"/>
    <cellStyle name="Normal 81 7 2" xfId="13485"/>
    <cellStyle name="Normal 81 7 2 2" xfId="43807"/>
    <cellStyle name="Normal 81 7 2 3" xfId="28583"/>
    <cellStyle name="Normal 81 7 3" xfId="8465"/>
    <cellStyle name="Normal 81 7 3 2" xfId="38790"/>
    <cellStyle name="Normal 81 7 3 3" xfId="23566"/>
    <cellStyle name="Normal 81 7 4" xfId="33777"/>
    <cellStyle name="Normal 81 7 5" xfId="18553"/>
    <cellStyle name="Normal 81 8" xfId="5102"/>
    <cellStyle name="Normal 81 8 2" xfId="15156"/>
    <cellStyle name="Normal 81 8 2 2" xfId="45478"/>
    <cellStyle name="Normal 81 8 2 3" xfId="30254"/>
    <cellStyle name="Normal 81 8 3" xfId="10136"/>
    <cellStyle name="Normal 81 8 3 2" xfId="40461"/>
    <cellStyle name="Normal 81 8 3 3" xfId="25237"/>
    <cellStyle name="Normal 81 8 4" xfId="35448"/>
    <cellStyle name="Normal 81 8 5" xfId="20224"/>
    <cellStyle name="Normal 81 9" xfId="11812"/>
    <cellStyle name="Normal 81 9 2" xfId="42136"/>
    <cellStyle name="Normal 81 9 3" xfId="26912"/>
    <cellStyle name="Normal 82" xfId="1702"/>
    <cellStyle name="Normal 83" xfId="1709"/>
    <cellStyle name="Normal 84" xfId="1757"/>
    <cellStyle name="Normal 85" xfId="1756"/>
    <cellStyle name="Normal 86" xfId="1864"/>
    <cellStyle name="Normal 87" xfId="1866"/>
    <cellStyle name="Normal 88" xfId="1865"/>
    <cellStyle name="Normal 89" xfId="2082"/>
    <cellStyle name="Normal 9" xfId="132"/>
    <cellStyle name="Normal 9 2" xfId="727"/>
    <cellStyle name="Normal 9 2 2" xfId="1495"/>
    <cellStyle name="Normal 9 3" xfId="748"/>
    <cellStyle name="Normal 9 3 2" xfId="1496"/>
    <cellStyle name="Normal 9 4" xfId="784"/>
    <cellStyle name="Normal 9 4 2" xfId="1497"/>
    <cellStyle name="Normal 9 5" xfId="662"/>
    <cellStyle name="Normal 9 5 2" xfId="32015"/>
    <cellStyle name="Normal 9 6" xfId="31924"/>
    <cellStyle name="Normal 9 7" xfId="975"/>
    <cellStyle name="Normal 9 8" xfId="414"/>
    <cellStyle name="Normal 90" xfId="2081"/>
    <cellStyle name="Normal 90 2" xfId="2923"/>
    <cellStyle name="Normal 90 2 2" xfId="4613"/>
    <cellStyle name="Normal 90 2 2 2" xfId="14686"/>
    <cellStyle name="Normal 90 2 2 2 2" xfId="45008"/>
    <cellStyle name="Normal 90 2 2 2 3" xfId="29784"/>
    <cellStyle name="Normal 90 2 2 3" xfId="9666"/>
    <cellStyle name="Normal 90 2 2 3 2" xfId="39991"/>
    <cellStyle name="Normal 90 2 2 3 3" xfId="24767"/>
    <cellStyle name="Normal 90 2 2 4" xfId="34978"/>
    <cellStyle name="Normal 90 2 2 5" xfId="19754"/>
    <cellStyle name="Normal 90 2 3" xfId="6305"/>
    <cellStyle name="Normal 90 2 3 2" xfId="16357"/>
    <cellStyle name="Normal 90 2 3 2 2" xfId="46679"/>
    <cellStyle name="Normal 90 2 3 2 3" xfId="31455"/>
    <cellStyle name="Normal 90 2 3 3" xfId="11337"/>
    <cellStyle name="Normal 90 2 3 3 2" xfId="41662"/>
    <cellStyle name="Normal 90 2 3 3 3" xfId="26438"/>
    <cellStyle name="Normal 90 2 3 4" xfId="36649"/>
    <cellStyle name="Normal 90 2 3 5" xfId="21425"/>
    <cellStyle name="Normal 90 2 4" xfId="13015"/>
    <cellStyle name="Normal 90 2 4 2" xfId="43337"/>
    <cellStyle name="Normal 90 2 4 3" xfId="28113"/>
    <cellStyle name="Normal 90 2 5" xfId="7994"/>
    <cellStyle name="Normal 90 2 5 2" xfId="38320"/>
    <cellStyle name="Normal 90 2 5 3" xfId="23096"/>
    <cellStyle name="Normal 90 2 6" xfId="33308"/>
    <cellStyle name="Normal 90 2 7" xfId="18083"/>
    <cellStyle name="Normal 90 3" xfId="3776"/>
    <cellStyle name="Normal 90 3 2" xfId="13850"/>
    <cellStyle name="Normal 90 3 2 2" xfId="44172"/>
    <cellStyle name="Normal 90 3 2 3" xfId="28948"/>
    <cellStyle name="Normal 90 3 3" xfId="8830"/>
    <cellStyle name="Normal 90 3 3 2" xfId="39155"/>
    <cellStyle name="Normal 90 3 3 3" xfId="23931"/>
    <cellStyle name="Normal 90 3 4" xfId="34142"/>
    <cellStyle name="Normal 90 3 5" xfId="18918"/>
    <cellStyle name="Normal 90 4" xfId="5469"/>
    <cellStyle name="Normal 90 4 2" xfId="15521"/>
    <cellStyle name="Normal 90 4 2 2" xfId="45843"/>
    <cellStyle name="Normal 90 4 2 3" xfId="30619"/>
    <cellStyle name="Normal 90 4 3" xfId="10501"/>
    <cellStyle name="Normal 90 4 3 2" xfId="40826"/>
    <cellStyle name="Normal 90 4 3 3" xfId="25602"/>
    <cellStyle name="Normal 90 4 4" xfId="35813"/>
    <cellStyle name="Normal 90 4 5" xfId="20589"/>
    <cellStyle name="Normal 90 5" xfId="12179"/>
    <cellStyle name="Normal 90 5 2" xfId="42501"/>
    <cellStyle name="Normal 90 5 3" xfId="27277"/>
    <cellStyle name="Normal 90 6" xfId="7158"/>
    <cellStyle name="Normal 90 6 2" xfId="37484"/>
    <cellStyle name="Normal 90 6 3" xfId="22260"/>
    <cellStyle name="Normal 90 7" xfId="32472"/>
    <cellStyle name="Normal 90 8" xfId="17247"/>
    <cellStyle name="Normal 91" xfId="2084"/>
    <cellStyle name="Normal 91 2" xfId="2925"/>
    <cellStyle name="Normal 91 2 2" xfId="4615"/>
    <cellStyle name="Normal 91 2 2 2" xfId="14688"/>
    <cellStyle name="Normal 91 2 2 2 2" xfId="45010"/>
    <cellStyle name="Normal 91 2 2 2 3" xfId="29786"/>
    <cellStyle name="Normal 91 2 2 2 4" xfId="47254"/>
    <cellStyle name="Normal 91 2 2 3" xfId="9668"/>
    <cellStyle name="Normal 91 2 2 3 2" xfId="39993"/>
    <cellStyle name="Normal 91 2 2 3 3" xfId="24769"/>
    <cellStyle name="Normal 91 2 2 4" xfId="34980"/>
    <cellStyle name="Normal 91 2 2 5" xfId="19756"/>
    <cellStyle name="Normal 91 2 3" xfId="6307"/>
    <cellStyle name="Normal 91 2 3 2" xfId="16359"/>
    <cellStyle name="Normal 91 2 3 2 2" xfId="46681"/>
    <cellStyle name="Normal 91 2 3 2 3" xfId="31457"/>
    <cellStyle name="Normal 91 2 3 3" xfId="11339"/>
    <cellStyle name="Normal 91 2 3 3 2" xfId="41664"/>
    <cellStyle name="Normal 91 2 3 3 3" xfId="26440"/>
    <cellStyle name="Normal 91 2 3 4" xfId="36651"/>
    <cellStyle name="Normal 91 2 3 5" xfId="21427"/>
    <cellStyle name="Normal 91 2 4" xfId="13017"/>
    <cellStyle name="Normal 91 2 4 2" xfId="43339"/>
    <cellStyle name="Normal 91 2 4 3" xfId="28115"/>
    <cellStyle name="Normal 91 2 5" xfId="7996"/>
    <cellStyle name="Normal 91 2 5 2" xfId="38322"/>
    <cellStyle name="Normal 91 2 5 3" xfId="23098"/>
    <cellStyle name="Normal 91 2 6" xfId="33310"/>
    <cellStyle name="Normal 91 2 7" xfId="18085"/>
    <cellStyle name="Normal 91 3" xfId="3778"/>
    <cellStyle name="Normal 91 3 2" xfId="13852"/>
    <cellStyle name="Normal 91 3 2 2" xfId="44174"/>
    <cellStyle name="Normal 91 3 2 3" xfId="28950"/>
    <cellStyle name="Normal 91 3 3" xfId="8832"/>
    <cellStyle name="Normal 91 3 3 2" xfId="39157"/>
    <cellStyle name="Normal 91 3 3 3" xfId="23933"/>
    <cellStyle name="Normal 91 3 4" xfId="34144"/>
    <cellStyle name="Normal 91 3 5" xfId="18920"/>
    <cellStyle name="Normal 91 4" xfId="5471"/>
    <cellStyle name="Normal 91 4 2" xfId="15523"/>
    <cellStyle name="Normal 91 4 2 2" xfId="45845"/>
    <cellStyle name="Normal 91 4 2 3" xfId="30621"/>
    <cellStyle name="Normal 91 4 3" xfId="10503"/>
    <cellStyle name="Normal 91 4 3 2" xfId="40828"/>
    <cellStyle name="Normal 91 4 3 3" xfId="25604"/>
    <cellStyle name="Normal 91 4 4" xfId="35815"/>
    <cellStyle name="Normal 91 4 5" xfId="20591"/>
    <cellStyle name="Normal 91 5" xfId="12181"/>
    <cellStyle name="Normal 91 5 2" xfId="42503"/>
    <cellStyle name="Normal 91 5 3" xfId="27279"/>
    <cellStyle name="Normal 91 6" xfId="7160"/>
    <cellStyle name="Normal 91 6 2" xfId="37486"/>
    <cellStyle name="Normal 91 6 3" xfId="22262"/>
    <cellStyle name="Normal 91 7" xfId="32474"/>
    <cellStyle name="Normal 91 8" xfId="17249"/>
    <cellStyle name="Normal 92" xfId="2503"/>
    <cellStyle name="Normal 92 2" xfId="4195"/>
    <cellStyle name="Normal 93" xfId="3341"/>
    <cellStyle name="Normal 93 2" xfId="5031"/>
    <cellStyle name="Normal 94" xfId="3346"/>
    <cellStyle name="Normal 95" xfId="2502"/>
    <cellStyle name="Normal 95 2" xfId="4194"/>
    <cellStyle name="Normal 95 2 2" xfId="14268"/>
    <cellStyle name="Normal 95 2 2 2" xfId="44590"/>
    <cellStyle name="Normal 95 2 2 3" xfId="29366"/>
    <cellStyle name="Normal 95 2 3" xfId="9248"/>
    <cellStyle name="Normal 95 2 3 2" xfId="39573"/>
    <cellStyle name="Normal 95 2 3 3" xfId="24349"/>
    <cellStyle name="Normal 95 2 4" xfId="34560"/>
    <cellStyle name="Normal 95 2 5" xfId="19336"/>
    <cellStyle name="Normal 95 3" xfId="5887"/>
    <cellStyle name="Normal 95 3 2" xfId="15939"/>
    <cellStyle name="Normal 95 3 2 2" xfId="46261"/>
    <cellStyle name="Normal 95 3 2 3" xfId="31037"/>
    <cellStyle name="Normal 95 3 3" xfId="10919"/>
    <cellStyle name="Normal 95 3 3 2" xfId="41244"/>
    <cellStyle name="Normal 95 3 3 3" xfId="26020"/>
    <cellStyle name="Normal 95 3 4" xfId="36231"/>
    <cellStyle name="Normal 95 3 5" xfId="21007"/>
    <cellStyle name="Normal 95 4" xfId="12597"/>
    <cellStyle name="Normal 95 4 2" xfId="42919"/>
    <cellStyle name="Normal 95 4 3" xfId="27695"/>
    <cellStyle name="Normal 95 5" xfId="7576"/>
    <cellStyle name="Normal 95 5 2" xfId="37902"/>
    <cellStyle name="Normal 95 5 3" xfId="22678"/>
    <cellStyle name="Normal 95 6" xfId="32890"/>
    <cellStyle name="Normal 95 7" xfId="17665"/>
    <cellStyle name="Normal 96" xfId="2505"/>
    <cellStyle name="Normal 96 2" xfId="4197"/>
    <cellStyle name="Normal 96 2 2" xfId="14270"/>
    <cellStyle name="Normal 96 2 2 2" xfId="44592"/>
    <cellStyle name="Normal 96 2 2 3" xfId="29368"/>
    <cellStyle name="Normal 96 2 3" xfId="9250"/>
    <cellStyle name="Normal 96 2 3 2" xfId="39575"/>
    <cellStyle name="Normal 96 2 3 3" xfId="24351"/>
    <cellStyle name="Normal 96 2 4" xfId="34562"/>
    <cellStyle name="Normal 96 2 5" xfId="19338"/>
    <cellStyle name="Normal 96 3" xfId="5889"/>
    <cellStyle name="Normal 96 3 2" xfId="15941"/>
    <cellStyle name="Normal 96 3 2 2" xfId="46263"/>
    <cellStyle name="Normal 96 3 2 3" xfId="31039"/>
    <cellStyle name="Normal 96 3 3" xfId="10921"/>
    <cellStyle name="Normal 96 3 3 2" xfId="41246"/>
    <cellStyle name="Normal 96 3 3 3" xfId="26022"/>
    <cellStyle name="Normal 96 3 4" xfId="36233"/>
    <cellStyle name="Normal 96 3 5" xfId="21009"/>
    <cellStyle name="Normal 96 4" xfId="12599"/>
    <cellStyle name="Normal 96 4 2" xfId="42921"/>
    <cellStyle name="Normal 96 4 3" xfId="27697"/>
    <cellStyle name="Normal 96 5" xfId="7578"/>
    <cellStyle name="Normal 96 5 2" xfId="37904"/>
    <cellStyle name="Normal 96 5 3" xfId="22680"/>
    <cellStyle name="Normal 96 6" xfId="32892"/>
    <cellStyle name="Normal 96 7" xfId="17667"/>
    <cellStyle name="Normal 97" xfId="11757"/>
    <cellStyle name="Normal 98" xfId="16776"/>
    <cellStyle name="Normal 99" xfId="3349"/>
    <cellStyle name="Normal_New Summary Tables 2" xfId="47403"/>
    <cellStyle name="Normal_Revised CARE Table 5C_033107" xfId="328"/>
    <cellStyle name="Normal_Revised CARE Table 5C_033107 2" xfId="47402"/>
    <cellStyle name="Normal_RRM tables" xfId="133"/>
    <cellStyle name="Normal_Sheet2" xfId="47404"/>
    <cellStyle name="Normal_table 3-6-7 worksheet June2009" xfId="47405"/>
    <cellStyle name="Note" xfId="134" builtinId="10" customBuiltin="1"/>
    <cellStyle name="Note 2" xfId="135"/>
    <cellStyle name="Note 2 10" xfId="976"/>
    <cellStyle name="Note 2 11" xfId="415"/>
    <cellStyle name="Note 2 2" xfId="786"/>
    <cellStyle name="Note 2 2 2" xfId="47190"/>
    <cellStyle name="Note 2 3" xfId="701"/>
    <cellStyle name="Note 2 4" xfId="1499"/>
    <cellStyle name="Note 2 5" xfId="1500"/>
    <cellStyle name="Note 2 6" xfId="1501"/>
    <cellStyle name="Note 2 7" xfId="1498"/>
    <cellStyle name="Note 2 8" xfId="1091"/>
    <cellStyle name="Note 2 9" xfId="32016"/>
    <cellStyle name="Note 3" xfId="785"/>
    <cellStyle name="Note 3 2" xfId="47243"/>
    <cellStyle name="Note 3 3" xfId="31911"/>
    <cellStyle name="Note 4" xfId="484"/>
    <cellStyle name="Note 4 2" xfId="47199"/>
    <cellStyle name="Note 5" xfId="47363"/>
    <cellStyle name="Output" xfId="136" builtinId="21" customBuiltin="1"/>
    <cellStyle name="Output 2" xfId="702"/>
    <cellStyle name="Output 2 10" xfId="977"/>
    <cellStyle name="Output 2 2" xfId="1503"/>
    <cellStyle name="Output 2 2 2" xfId="47181"/>
    <cellStyle name="Output 2 3" xfId="1504"/>
    <cellStyle name="Output 2 4" xfId="1505"/>
    <cellStyle name="Output 2 5" xfId="1506"/>
    <cellStyle name="Output 2 6" xfId="1507"/>
    <cellStyle name="Output 2 7" xfId="1502"/>
    <cellStyle name="Output 2 8" xfId="1092"/>
    <cellStyle name="Output 2 9" xfId="31969"/>
    <cellStyle name="Output 3" xfId="31912"/>
    <cellStyle name="Output 3 2" xfId="47124"/>
    <cellStyle name="Percent" xfId="137" builtinId="5"/>
    <cellStyle name="Percent [2]" xfId="138"/>
    <cellStyle name="Percent [2] 10" xfId="1509"/>
    <cellStyle name="Percent [2] 10 2" xfId="1510"/>
    <cellStyle name="Percent [2] 11" xfId="1508"/>
    <cellStyle name="Percent [2] 11 2" xfId="47326"/>
    <cellStyle name="Percent [2] 12" xfId="47327"/>
    <cellStyle name="Percent [2] 13" xfId="47367"/>
    <cellStyle name="Percent [2] 2" xfId="139"/>
    <cellStyle name="Percent [2] 2 2" xfId="140"/>
    <cellStyle name="Percent [2] 2 2 2" xfId="620"/>
    <cellStyle name="Percent [2] 2 2 3" xfId="517"/>
    <cellStyle name="Percent [2] 2 2 4" xfId="417"/>
    <cellStyle name="Percent [2] 2 3" xfId="141"/>
    <cellStyle name="Percent [2] 2 3 2" xfId="619"/>
    <cellStyle name="Percent [2] 2 3 3" xfId="418"/>
    <cellStyle name="Percent [2] 2 4" xfId="516"/>
    <cellStyle name="Percent [2] 2 5" xfId="416"/>
    <cellStyle name="Percent [2] 3" xfId="142"/>
    <cellStyle name="Percent [2] 3 2" xfId="143"/>
    <cellStyle name="Percent [2] 3 2 2" xfId="621"/>
    <cellStyle name="Percent [2] 3 2 3" xfId="420"/>
    <cellStyle name="Percent [2] 3 3" xfId="518"/>
    <cellStyle name="Percent [2] 3 4" xfId="419"/>
    <cellStyle name="Percent [2] 4" xfId="144"/>
    <cellStyle name="Percent [2] 4 2" xfId="788"/>
    <cellStyle name="Percent [2] 4 3" xfId="421"/>
    <cellStyle name="Percent [2] 5" xfId="1511"/>
    <cellStyle name="Percent [2] 5 2" xfId="1512"/>
    <cellStyle name="Percent [2] 5 3" xfId="1513"/>
    <cellStyle name="Percent [2] 6" xfId="1514"/>
    <cellStyle name="Percent [2] 6 2" xfId="1515"/>
    <cellStyle name="Percent [2] 7" xfId="1516"/>
    <cellStyle name="Percent [2] 7 2" xfId="1517"/>
    <cellStyle name="Percent [2] 8" xfId="1518"/>
    <cellStyle name="Percent [2] 9" xfId="1519"/>
    <cellStyle name="Percent [2] 9 2" xfId="1520"/>
    <cellStyle name="Percent 10" xfId="145"/>
    <cellStyle name="Percent 10 2" xfId="622"/>
    <cellStyle name="Percent 10 3" xfId="519"/>
    <cellStyle name="Percent 10 4" xfId="422"/>
    <cellStyle name="Percent 100" xfId="16807"/>
    <cellStyle name="Percent 101" xfId="16791"/>
    <cellStyle name="Percent 102" xfId="16796"/>
    <cellStyle name="Percent 103" xfId="16789"/>
    <cellStyle name="Percent 104" xfId="16809"/>
    <cellStyle name="Percent 105" xfId="16822"/>
    <cellStyle name="Percent 106" xfId="16787"/>
    <cellStyle name="Percent 107" xfId="16795"/>
    <cellStyle name="Percent 108" xfId="16819"/>
    <cellStyle name="Percent 109" xfId="6737"/>
    <cellStyle name="Percent 11" xfId="787"/>
    <cellStyle name="Percent 110" xfId="16826"/>
    <cellStyle name="Percent 111" xfId="32112"/>
    <cellStyle name="Percent 112" xfId="47107"/>
    <cellStyle name="Percent 113" xfId="47101"/>
    <cellStyle name="Percent 114" xfId="47109"/>
    <cellStyle name="Percent 115" xfId="47110"/>
    <cellStyle name="Percent 116" xfId="47103"/>
    <cellStyle name="Percent 117" xfId="16882"/>
    <cellStyle name="Percent 118" xfId="47115"/>
    <cellStyle name="Percent 119" xfId="47366"/>
    <cellStyle name="Percent 12" xfId="485"/>
    <cellStyle name="Percent 12 2" xfId="978"/>
    <cellStyle name="Percent 120" xfId="47370"/>
    <cellStyle name="Percent 121" xfId="47364"/>
    <cellStyle name="Percent 122" xfId="47374"/>
    <cellStyle name="Percent 123" xfId="47360"/>
    <cellStyle name="Percent 124" xfId="47371"/>
    <cellStyle name="Percent 125" xfId="47365"/>
    <cellStyle name="Percent 126" xfId="47372"/>
    <cellStyle name="Percent 127" xfId="47368"/>
    <cellStyle name="Percent 128" xfId="47373"/>
    <cellStyle name="Percent 129" xfId="47375"/>
    <cellStyle name="Percent 13" xfId="793"/>
    <cellStyle name="Percent 13 2" xfId="979"/>
    <cellStyle name="Percent 130" xfId="47341"/>
    <cellStyle name="Percent 131" xfId="47382"/>
    <cellStyle name="Percent 132" xfId="47377"/>
    <cellStyle name="Percent 133" xfId="47388"/>
    <cellStyle name="Percent 134" xfId="47383"/>
    <cellStyle name="Percent 14" xfId="854"/>
    <cellStyle name="Percent 14 2" xfId="980"/>
    <cellStyle name="Percent 15" xfId="981"/>
    <cellStyle name="Percent 16" xfId="982"/>
    <cellStyle name="Percent 17" xfId="1521"/>
    <cellStyle name="Percent 18" xfId="1522"/>
    <cellStyle name="Percent 19" xfId="1523"/>
    <cellStyle name="Percent 19 2" xfId="1524"/>
    <cellStyle name="Percent 19 3" xfId="1525"/>
    <cellStyle name="Percent 2" xfId="146"/>
    <cellStyle name="Percent 2 2" xfId="147"/>
    <cellStyle name="Percent 2 2 2" xfId="624"/>
    <cellStyle name="Percent 2 2 3" xfId="521"/>
    <cellStyle name="Percent 2 2 4" xfId="424"/>
    <cellStyle name="Percent 2 3" xfId="148"/>
    <cellStyle name="Percent 2 3 2" xfId="623"/>
    <cellStyle name="Percent 2 3 3" xfId="425"/>
    <cellStyle name="Percent 2 4" xfId="520"/>
    <cellStyle name="Percent 2 5" xfId="423"/>
    <cellStyle name="Percent 2 6" xfId="47394"/>
    <cellStyle name="Percent 20" xfId="1526"/>
    <cellStyle name="Percent 21" xfId="1527"/>
    <cellStyle name="Percent 22" xfId="1528"/>
    <cellStyle name="Percent 23" xfId="1529"/>
    <cellStyle name="Percent 24" xfId="1530"/>
    <cellStyle name="Percent 25" xfId="1531"/>
    <cellStyle name="Percent 26" xfId="1532"/>
    <cellStyle name="Percent 27" xfId="1533"/>
    <cellStyle name="Percent 28" xfId="1534"/>
    <cellStyle name="Percent 28 2" xfId="1535"/>
    <cellStyle name="Percent 29" xfId="1536"/>
    <cellStyle name="Percent 3" xfId="149"/>
    <cellStyle name="Percent 3 2" xfId="150"/>
    <cellStyle name="Percent 3 2 2" xfId="626"/>
    <cellStyle name="Percent 3 2 3" xfId="523"/>
    <cellStyle name="Percent 3 2 4" xfId="427"/>
    <cellStyle name="Percent 3 3" xfId="151"/>
    <cellStyle name="Percent 3 3 2" xfId="625"/>
    <cellStyle name="Percent 3 3 3" xfId="428"/>
    <cellStyle name="Percent 3 4" xfId="522"/>
    <cellStyle name="Percent 3 5" xfId="426"/>
    <cellStyle name="Percent 30" xfId="1537"/>
    <cellStyle name="Percent 31" xfId="1538"/>
    <cellStyle name="Percent 32" xfId="1539"/>
    <cellStyle name="Percent 33" xfId="1540"/>
    <cellStyle name="Percent 34" xfId="1541"/>
    <cellStyle name="Percent 35" xfId="1542"/>
    <cellStyle name="Percent 36" xfId="1543"/>
    <cellStyle name="Percent 37" xfId="1544"/>
    <cellStyle name="Percent 38" xfId="1545"/>
    <cellStyle name="Percent 38 2" xfId="1546"/>
    <cellStyle name="Percent 39" xfId="1547"/>
    <cellStyle name="Percent 39 2" xfId="1548"/>
    <cellStyle name="Percent 4" xfId="152"/>
    <cellStyle name="Percent 4 2" xfId="525"/>
    <cellStyle name="Percent 4 2 2" xfId="628"/>
    <cellStyle name="Percent 4 3" xfId="627"/>
    <cellStyle name="Percent 4 4" xfId="524"/>
    <cellStyle name="Percent 4 5" xfId="429"/>
    <cellStyle name="Percent 40" xfId="1549"/>
    <cellStyle name="Percent 40 2" xfId="1550"/>
    <cellStyle name="Percent 41" xfId="1551"/>
    <cellStyle name="Percent 41 2" xfId="1552"/>
    <cellStyle name="Percent 42" xfId="1553"/>
    <cellStyle name="Percent 42 2" xfId="1554"/>
    <cellStyle name="Percent 43" xfId="1555"/>
    <cellStyle name="Percent 43 2" xfId="1556"/>
    <cellStyle name="Percent 44" xfId="1557"/>
    <cellStyle name="Percent 44 2" xfId="1558"/>
    <cellStyle name="Percent 45" xfId="1559"/>
    <cellStyle name="Percent 45 2" xfId="1560"/>
    <cellStyle name="Percent 46" xfId="1561"/>
    <cellStyle name="Percent 47" xfId="1562"/>
    <cellStyle name="Percent 48" xfId="1563"/>
    <cellStyle name="Percent 49" xfId="1564"/>
    <cellStyle name="Percent 49 2" xfId="1565"/>
    <cellStyle name="Percent 5" xfId="153"/>
    <cellStyle name="Percent 5 2" xfId="629"/>
    <cellStyle name="Percent 5 3" xfId="526"/>
    <cellStyle name="Percent 5 4" xfId="430"/>
    <cellStyle name="Percent 50" xfId="1566"/>
    <cellStyle name="Percent 51" xfId="1567"/>
    <cellStyle name="Percent 52" xfId="1568"/>
    <cellStyle name="Percent 53" xfId="1569"/>
    <cellStyle name="Percent 53 2" xfId="1570"/>
    <cellStyle name="Percent 54" xfId="1571"/>
    <cellStyle name="Percent 54 2" xfId="1572"/>
    <cellStyle name="Percent 55" xfId="1573"/>
    <cellStyle name="Percent 55 2" xfId="1574"/>
    <cellStyle name="Percent 56" xfId="1575"/>
    <cellStyle name="Percent 56 2" xfId="1576"/>
    <cellStyle name="Percent 57" xfId="1577"/>
    <cellStyle name="Percent 58" xfId="1578"/>
    <cellStyle name="Percent 59" xfId="1579"/>
    <cellStyle name="Percent 6" xfId="154"/>
    <cellStyle name="Percent 6 2" xfId="515"/>
    <cellStyle name="Percent 6 3" xfId="431"/>
    <cellStyle name="Percent 60" xfId="1580"/>
    <cellStyle name="Percent 61" xfId="331"/>
    <cellStyle name="Percent 61 2" xfId="47328"/>
    <cellStyle name="Percent 62" xfId="1811"/>
    <cellStyle name="Percent 62 2" xfId="47329"/>
    <cellStyle name="Percent 63" xfId="1868"/>
    <cellStyle name="Percent 63 2" xfId="47330"/>
    <cellStyle name="Percent 64" xfId="1870"/>
    <cellStyle name="Percent 64 2" xfId="47331"/>
    <cellStyle name="Percent 65" xfId="1924"/>
    <cellStyle name="Percent 65 2" xfId="47332"/>
    <cellStyle name="Percent 66" xfId="2137"/>
    <cellStyle name="Percent 67" xfId="2558"/>
    <cellStyle name="Percent 68" xfId="3348"/>
    <cellStyle name="Percent 69" xfId="3343"/>
    <cellStyle name="Percent 69 2" xfId="47333"/>
    <cellStyle name="Percent 7" xfId="155"/>
    <cellStyle name="Percent 7 10" xfId="432"/>
    <cellStyle name="Percent 7 2" xfId="789"/>
    <cellStyle name="Percent 7 3" xfId="703"/>
    <cellStyle name="Percent 7 4" xfId="1582"/>
    <cellStyle name="Percent 7 5" xfId="1583"/>
    <cellStyle name="Percent 7 6" xfId="1584"/>
    <cellStyle name="Percent 7 7" xfId="1581"/>
    <cellStyle name="Percent 7 8" xfId="1093"/>
    <cellStyle name="Percent 7 9" xfId="31968"/>
    <cellStyle name="Percent 70" xfId="3411"/>
    <cellStyle name="Percent 71" xfId="5034"/>
    <cellStyle name="Percent 72" xfId="5037"/>
    <cellStyle name="Percent 73" xfId="5045"/>
    <cellStyle name="Percent 74" xfId="3363"/>
    <cellStyle name="Percent 75" xfId="5048"/>
    <cellStyle name="Percent 76" xfId="3396"/>
    <cellStyle name="Percent 77" xfId="5047"/>
    <cellStyle name="Percent 78" xfId="3355"/>
    <cellStyle name="Percent 79" xfId="3359"/>
    <cellStyle name="Percent 8" xfId="156"/>
    <cellStyle name="Percent 8 2" xfId="790"/>
    <cellStyle name="Percent 8 3" xfId="1585"/>
    <cellStyle name="Percent 8 4" xfId="1586"/>
    <cellStyle name="Percent 8 5" xfId="32014"/>
    <cellStyle name="Percent 8 6" xfId="433"/>
    <cellStyle name="Percent 80" xfId="3350"/>
    <cellStyle name="Percent 81" xfId="3356"/>
    <cellStyle name="Percent 82" xfId="3408"/>
    <cellStyle name="Percent 83" xfId="5104"/>
    <cellStyle name="Percent 84" xfId="6725"/>
    <cellStyle name="Percent 85" xfId="6726"/>
    <cellStyle name="Percent 86" xfId="6732"/>
    <cellStyle name="Percent 87" xfId="5058"/>
    <cellStyle name="Percent 88" xfId="6733"/>
    <cellStyle name="Percent 89" xfId="5090"/>
    <cellStyle name="Percent 9" xfId="157"/>
    <cellStyle name="Percent 9 2" xfId="791"/>
    <cellStyle name="Percent 9 3" xfId="1587"/>
    <cellStyle name="Percent 9 4" xfId="31967"/>
    <cellStyle name="Percent 9 5" xfId="434"/>
    <cellStyle name="Percent 90" xfId="11814"/>
    <cellStyle name="Percent 91" xfId="16786"/>
    <cellStyle name="Percent 92" xfId="16780"/>
    <cellStyle name="Percent 93" xfId="16777"/>
    <cellStyle name="Percent 94" xfId="6793"/>
    <cellStyle name="Percent 95" xfId="6735"/>
    <cellStyle name="Percent 96" xfId="16823"/>
    <cellStyle name="Percent 97" xfId="16797"/>
    <cellStyle name="Percent 98" xfId="16827"/>
    <cellStyle name="Percent 99" xfId="16793"/>
    <cellStyle name="SAPBEXaggData" xfId="158"/>
    <cellStyle name="SAPBEXaggData 2" xfId="159"/>
    <cellStyle name="SAPBEXaggData 2 2" xfId="160"/>
    <cellStyle name="SAPBEXaggData 3" xfId="161"/>
    <cellStyle name="SAPBEXaggData 4" xfId="162"/>
    <cellStyle name="SAPBEXaggData 4 2" xfId="47198"/>
    <cellStyle name="SAPBEXaggData 4 3" xfId="1110"/>
    <cellStyle name="SAPBEXaggData 5" xfId="792"/>
    <cellStyle name="SAPBEXaggData 6" xfId="527"/>
    <cellStyle name="SAPBEXaggData_Sept 2011 Total BW Data" xfId="163"/>
    <cellStyle name="SAPBEXaggDataEmph" xfId="164"/>
    <cellStyle name="SAPBEXaggDataEmph 2" xfId="794"/>
    <cellStyle name="SAPBEXaggDataEmph 2 2" xfId="47239"/>
    <cellStyle name="SAPBEXaggDataEmph 2 3" xfId="1111"/>
    <cellStyle name="SAPBEXaggDataEmph 3" xfId="528"/>
    <cellStyle name="SAPBEXaggDataEmph 3 2" xfId="32041"/>
    <cellStyle name="SAPBEXaggExc1" xfId="165"/>
    <cellStyle name="SAPBEXaggExc1Emph" xfId="166"/>
    <cellStyle name="SAPBEXaggExc2" xfId="167"/>
    <cellStyle name="SAPBEXaggExc2Emph" xfId="168"/>
    <cellStyle name="SAPBEXaggItem" xfId="169"/>
    <cellStyle name="SAPBEXaggItem 2" xfId="170"/>
    <cellStyle name="SAPBEXaggItem 2 2" xfId="171"/>
    <cellStyle name="SAPBEXaggItem 3" xfId="172"/>
    <cellStyle name="SAPBEXaggItem 4" xfId="173"/>
    <cellStyle name="SAPBEXaggItem 4 2" xfId="47138"/>
    <cellStyle name="SAPBEXaggItem 4 3" xfId="1112"/>
    <cellStyle name="SAPBEXaggItem 5" xfId="795"/>
    <cellStyle name="SAPBEXaggItem 6" xfId="529"/>
    <cellStyle name="SAPBEXaggItem_Sept 2011 Total BW Data" xfId="174"/>
    <cellStyle name="SAPBEXaggItemX" xfId="175"/>
    <cellStyle name="SAPBEXaggItemX 2" xfId="1113"/>
    <cellStyle name="SAPBEXaggItemX 2 2" xfId="47197"/>
    <cellStyle name="SAPBEXaggItemX 3" xfId="31952"/>
    <cellStyle name="SAPBEXaggItemX 4" xfId="983"/>
    <cellStyle name="SAPBEXchaText" xfId="176"/>
    <cellStyle name="SAPBEXchaText 2" xfId="177"/>
    <cellStyle name="SAPBEXchaText 2 2" xfId="47196"/>
    <cellStyle name="SAPBEXchaText 2 3" xfId="1114"/>
    <cellStyle name="SAPBEXchaText 3" xfId="796"/>
    <cellStyle name="SAPBEXchaText 4" xfId="530"/>
    <cellStyle name="SAPBEXColoum_Header_SA" xfId="178"/>
    <cellStyle name="SAPBEXexcBad" xfId="531"/>
    <cellStyle name="SAPBEXexcBad7" xfId="179"/>
    <cellStyle name="SAPBEXexcBad7 2" xfId="180"/>
    <cellStyle name="SAPBEXexcBad8" xfId="181"/>
    <cellStyle name="SAPBEXexcBad8 2" xfId="182"/>
    <cellStyle name="SAPBEXexcBad9" xfId="183"/>
    <cellStyle name="SAPBEXexcBad9 2" xfId="184"/>
    <cellStyle name="SAPBEXexcCritical" xfId="532"/>
    <cellStyle name="SAPBEXexcCritical4" xfId="185"/>
    <cellStyle name="SAPBEXexcCritical4 2" xfId="186"/>
    <cellStyle name="SAPBEXexcCritical5" xfId="187"/>
    <cellStyle name="SAPBEXexcCritical5 2" xfId="188"/>
    <cellStyle name="SAPBEXexcCritical6" xfId="189"/>
    <cellStyle name="SAPBEXexcCritical6 2" xfId="190"/>
    <cellStyle name="SAPBEXexcGood" xfId="533"/>
    <cellStyle name="SAPBEXexcGood1" xfId="191"/>
    <cellStyle name="SAPBEXexcGood1 2" xfId="192"/>
    <cellStyle name="SAPBEXexcGood2" xfId="193"/>
    <cellStyle name="SAPBEXexcGood2 2" xfId="194"/>
    <cellStyle name="SAPBEXexcGood3" xfId="195"/>
    <cellStyle name="SAPBEXexcGood3 2" xfId="196"/>
    <cellStyle name="SAPBEXexcVeryBad" xfId="534"/>
    <cellStyle name="SAPBEXfilterDrill" xfId="197"/>
    <cellStyle name="SAPBEXfilterDrill 2" xfId="198"/>
    <cellStyle name="SAPBEXfilterDrill 2 2" xfId="47195"/>
    <cellStyle name="SAPBEXfilterDrill 2 3" xfId="1115"/>
    <cellStyle name="SAPBEXfilterDrill 3" xfId="798"/>
    <cellStyle name="SAPBEXfilterDrill 4" xfId="535"/>
    <cellStyle name="SAPBEXfilterItem" xfId="199"/>
    <cellStyle name="SAPBEXfilterItem 2" xfId="200"/>
    <cellStyle name="SAPBEXfilterItem 3" xfId="201"/>
    <cellStyle name="SAPBEXfilterItem 3 2" xfId="47194"/>
    <cellStyle name="SAPBEXfilterItem 3 3" xfId="1116"/>
    <cellStyle name="SAPBEXfilterItem 4" xfId="799"/>
    <cellStyle name="SAPBEXfilterItem 5" xfId="536"/>
    <cellStyle name="SAPBEXfilterItem_2011-10 LIEE Table 6 (2)" xfId="202"/>
    <cellStyle name="SAPBEXfilterText" xfId="203"/>
    <cellStyle name="SAPBEXfilterText 2" xfId="204"/>
    <cellStyle name="SAPBEXfilterText 2 2" xfId="984"/>
    <cellStyle name="SAPBEXfilterText 3" xfId="205"/>
    <cellStyle name="SAPBEXfilterText 3 2" xfId="801"/>
    <cellStyle name="SAPBEXfilterText 3 2 2" xfId="47146"/>
    <cellStyle name="SAPBEXfilterText 3 3" xfId="1117"/>
    <cellStyle name="SAPBEXfilterText 3 4" xfId="435"/>
    <cellStyle name="SAPBEXfilterText 4" xfId="800"/>
    <cellStyle name="SAPBEXfilterText 5" xfId="537"/>
    <cellStyle name="SAPBEXfilterText_2011-12 LIEE Table 1 Updated budget" xfId="206"/>
    <cellStyle name="SAPBEXformats" xfId="207"/>
    <cellStyle name="SAPBEXformats 2" xfId="208"/>
    <cellStyle name="SAPBEXformats 2 2" xfId="47139"/>
    <cellStyle name="SAPBEXformats 2 3" xfId="1118"/>
    <cellStyle name="SAPBEXformats 3" xfId="802"/>
    <cellStyle name="SAPBEXformats 4" xfId="538"/>
    <cellStyle name="SAPBEXheaderData" xfId="209"/>
    <cellStyle name="SAPBEXheaderData 2" xfId="803"/>
    <cellStyle name="SAPBEXheaderData 2 2" xfId="1119"/>
    <cellStyle name="SAPBEXheaderData 3" xfId="539"/>
    <cellStyle name="SAPBEXheaderData 3 2" xfId="31966"/>
    <cellStyle name="SAPBEXheaderItem" xfId="210"/>
    <cellStyle name="SAPBEXheaderItem 2" xfId="211"/>
    <cellStyle name="SAPBEXheaderItem 2 2" xfId="212"/>
    <cellStyle name="SAPBEXheaderItem 3" xfId="213"/>
    <cellStyle name="SAPBEXheaderItem 3 2" xfId="806"/>
    <cellStyle name="SAPBEXheaderItem 3 2 2" xfId="47193"/>
    <cellStyle name="SAPBEXheaderItem 3 3" xfId="1120"/>
    <cellStyle name="SAPBEXheaderItem 3 4" xfId="436"/>
    <cellStyle name="SAPBEXheaderItem 4" xfId="804"/>
    <cellStyle name="SAPBEXheaderItem 5" xfId="540"/>
    <cellStyle name="SAPBEXheaderItem_2011-10 LIEE Table 6 (2)" xfId="214"/>
    <cellStyle name="SAPBEXheaderText" xfId="215"/>
    <cellStyle name="SAPBEXheaderText 2" xfId="216"/>
    <cellStyle name="SAPBEXheaderText 2 2" xfId="217"/>
    <cellStyle name="SAPBEXheaderText 3" xfId="218"/>
    <cellStyle name="SAPBEXheaderText 3 2" xfId="808"/>
    <cellStyle name="SAPBEXheaderText 3 2 2" xfId="47133"/>
    <cellStyle name="SAPBEXheaderText 3 3" xfId="1121"/>
    <cellStyle name="SAPBEXheaderText 3 4" xfId="437"/>
    <cellStyle name="SAPBEXheaderText 4" xfId="807"/>
    <cellStyle name="SAPBEXheaderText 5" xfId="541"/>
    <cellStyle name="SAPBEXheaderText_2011-10 LIEE Table 6 (2)" xfId="219"/>
    <cellStyle name="SAPBEXHLevel0" xfId="220"/>
    <cellStyle name="SAPBEXHLevel0 10" xfId="1589"/>
    <cellStyle name="SAPBEXHLevel0 10 2" xfId="1590"/>
    <cellStyle name="SAPBEXHLevel0 11" xfId="1588"/>
    <cellStyle name="SAPBEXHLevel0 12" xfId="1122"/>
    <cellStyle name="SAPBEXHLevel0 13" xfId="31965"/>
    <cellStyle name="SAPBEXHLevel0 14" xfId="985"/>
    <cellStyle name="SAPBEXHLevel0 2" xfId="221"/>
    <cellStyle name="SAPBEXHLevel0 2 2" xfId="222"/>
    <cellStyle name="SAPBEXHLevel0 2 2 2" xfId="631"/>
    <cellStyle name="SAPBEXHLevel0 2 2 3" xfId="811"/>
    <cellStyle name="SAPBEXHLevel0 2 2 3 2" xfId="1124"/>
    <cellStyle name="SAPBEXHLevel0 2 2 4" xfId="544"/>
    <cellStyle name="SAPBEXHLevel0 2 2 4 2" xfId="32013"/>
    <cellStyle name="SAPBEXHLevel0 2 2 5" xfId="987"/>
    <cellStyle name="SAPBEXHLevel0 2 3" xfId="630"/>
    <cellStyle name="SAPBEXHLevel0 2 4" xfId="810"/>
    <cellStyle name="SAPBEXHLevel0 2 4 2" xfId="1123"/>
    <cellStyle name="SAPBEXHLevel0 2 5" xfId="543"/>
    <cellStyle name="SAPBEXHLevel0 2 5 2" xfId="32012"/>
    <cellStyle name="SAPBEXHLevel0 2 6" xfId="986"/>
    <cellStyle name="SAPBEXHLevel0 3" xfId="223"/>
    <cellStyle name="SAPBEXHLevel0 3 2" xfId="632"/>
    <cellStyle name="SAPBEXHLevel0 3 3" xfId="812"/>
    <cellStyle name="SAPBEXHLevel0 3 3 2" xfId="47152"/>
    <cellStyle name="SAPBEXHLevel0 3 4" xfId="545"/>
    <cellStyle name="SAPBEXHLevel0 3 5" xfId="438"/>
    <cellStyle name="SAPBEXHLevel0 4" xfId="809"/>
    <cellStyle name="SAPBEXHLevel0 4 2" xfId="1591"/>
    <cellStyle name="SAPBEXHLevel0 5" xfId="542"/>
    <cellStyle name="SAPBEXHLevel0 5 2" xfId="1592"/>
    <cellStyle name="SAPBEXHLevel0 5 3" xfId="1593"/>
    <cellStyle name="SAPBEXHLevel0 6" xfId="1594"/>
    <cellStyle name="SAPBEXHLevel0 6 2" xfId="1595"/>
    <cellStyle name="SAPBEXHLevel0 7" xfId="1596"/>
    <cellStyle name="SAPBEXHLevel0 7 2" xfId="1597"/>
    <cellStyle name="SAPBEXHLevel0 8" xfId="1598"/>
    <cellStyle name="SAPBEXHLevel0 9" xfId="1599"/>
    <cellStyle name="SAPBEXHLevel0 9 2" xfId="1600"/>
    <cellStyle name="SAPBEXHLevel0_2011-10 LIEE Table 6 (2)" xfId="224"/>
    <cellStyle name="SAPBEXHLevel0X" xfId="225"/>
    <cellStyle name="SAPBEXHLevel0X 10" xfId="1602"/>
    <cellStyle name="SAPBEXHLevel0X 10 2" xfId="1603"/>
    <cellStyle name="SAPBEXHLevel0X 11" xfId="1601"/>
    <cellStyle name="SAPBEXHLevel0X 12" xfId="1125"/>
    <cellStyle name="SAPBEXHLevel0X 13" xfId="31964"/>
    <cellStyle name="SAPBEXHLevel0X 14" xfId="988"/>
    <cellStyle name="SAPBEXHLevel0X 15" xfId="439"/>
    <cellStyle name="SAPBEXHLevel0X 2" xfId="226"/>
    <cellStyle name="SAPBEXHLevel0X 2 2" xfId="227"/>
    <cellStyle name="SAPBEXHLevel0X 2 2 2" xfId="634"/>
    <cellStyle name="SAPBEXHLevel0X 2 2 3" xfId="548"/>
    <cellStyle name="SAPBEXHLevel0X 2 2 4" xfId="32040"/>
    <cellStyle name="SAPBEXHLevel0X 2 2 5" xfId="990"/>
    <cellStyle name="SAPBEXHLevel0X 2 2 6" xfId="441"/>
    <cellStyle name="SAPBEXHLevel0X 2 3" xfId="633"/>
    <cellStyle name="SAPBEXHLevel0X 2 4" xfId="547"/>
    <cellStyle name="SAPBEXHLevel0X 2 5" xfId="31963"/>
    <cellStyle name="SAPBEXHLevel0X 2 6" xfId="989"/>
    <cellStyle name="SAPBEXHLevel0X 2 7" xfId="440"/>
    <cellStyle name="SAPBEXHLevel0X 3" xfId="228"/>
    <cellStyle name="SAPBEXHLevel0X 3 2" xfId="635"/>
    <cellStyle name="SAPBEXHLevel0X 3 2 2" xfId="1157"/>
    <cellStyle name="SAPBEXHLevel0X 3 2 3" xfId="32011"/>
    <cellStyle name="SAPBEXHLevel0X 3 2 4" xfId="992"/>
    <cellStyle name="SAPBEXHLevel0X 3 3" xfId="549"/>
    <cellStyle name="SAPBEXHLevel0X 3 4" xfId="31960"/>
    <cellStyle name="SAPBEXHLevel0X 3 5" xfId="991"/>
    <cellStyle name="SAPBEXHLevel0X 3 6" xfId="442"/>
    <cellStyle name="SAPBEXHLevel0X 4" xfId="229"/>
    <cellStyle name="SAPBEXHLevel0X 4 2" xfId="813"/>
    <cellStyle name="SAPBEXHLevel0X 4 3" xfId="993"/>
    <cellStyle name="SAPBEXHLevel0X 4 4" xfId="443"/>
    <cellStyle name="SAPBEXHLevel0X 5" xfId="230"/>
    <cellStyle name="SAPBEXHLevel0X 5 2" xfId="814"/>
    <cellStyle name="SAPBEXHLevel0X 5 3" xfId="1604"/>
    <cellStyle name="SAPBEXHLevel0X 5 4" xfId="47126"/>
    <cellStyle name="SAPBEXHLevel0X 5 5" xfId="444"/>
    <cellStyle name="SAPBEXHLevel0X 6" xfId="231"/>
    <cellStyle name="SAPBEXHLevel0X 6 2" xfId="815"/>
    <cellStyle name="SAPBEXHLevel0X 6 3" xfId="445"/>
    <cellStyle name="SAPBEXHLevel0X 7" xfId="546"/>
    <cellStyle name="SAPBEXHLevel0X 7 2" xfId="1605"/>
    <cellStyle name="SAPBEXHLevel0X 8" xfId="1606"/>
    <cellStyle name="SAPBEXHLevel0X 9" xfId="1607"/>
    <cellStyle name="SAPBEXHLevel0X 9 2" xfId="1608"/>
    <cellStyle name="SAPBEXHLevel1" xfId="232"/>
    <cellStyle name="SAPBEXHLevel1 10" xfId="1610"/>
    <cellStyle name="SAPBEXHLevel1 10 2" xfId="1611"/>
    <cellStyle name="SAPBEXHLevel1 11" xfId="1609"/>
    <cellStyle name="SAPBEXHLevel1 12" xfId="1126"/>
    <cellStyle name="SAPBEXHLevel1 13" xfId="31962"/>
    <cellStyle name="SAPBEXHLevel1 14" xfId="994"/>
    <cellStyle name="SAPBEXHLevel1 2" xfId="233"/>
    <cellStyle name="SAPBEXHLevel1 2 2" xfId="552"/>
    <cellStyle name="SAPBEXHLevel1 2 2 2" xfId="637"/>
    <cellStyle name="SAPBEXHLevel1 2 2 3" xfId="1128"/>
    <cellStyle name="SAPBEXHLevel1 2 2 4" xfId="31951"/>
    <cellStyle name="SAPBEXHLevel1 2 2 5" xfId="996"/>
    <cellStyle name="SAPBEXHLevel1 2 3" xfId="636"/>
    <cellStyle name="SAPBEXHLevel1 2 4" xfId="817"/>
    <cellStyle name="SAPBEXHLevel1 2 4 2" xfId="1127"/>
    <cellStyle name="SAPBEXHLevel1 2 5" xfId="551"/>
    <cellStyle name="SAPBEXHLevel1 2 5 2" xfId="31961"/>
    <cellStyle name="SAPBEXHLevel1 2 6" xfId="995"/>
    <cellStyle name="SAPBEXHLevel1 3" xfId="234"/>
    <cellStyle name="SAPBEXHLevel1 3 2" xfId="638"/>
    <cellStyle name="SAPBEXHLevel1 3 3" xfId="818"/>
    <cellStyle name="SAPBEXHLevel1 3 3 2" xfId="47119"/>
    <cellStyle name="SAPBEXHLevel1 3 4" xfId="553"/>
    <cellStyle name="SAPBEXHLevel1 3 5" xfId="446"/>
    <cellStyle name="SAPBEXHLevel1 4" xfId="816"/>
    <cellStyle name="SAPBEXHLevel1 4 2" xfId="1612"/>
    <cellStyle name="SAPBEXHLevel1 5" xfId="550"/>
    <cellStyle name="SAPBEXHLevel1 5 2" xfId="1613"/>
    <cellStyle name="SAPBEXHLevel1 5 3" xfId="1614"/>
    <cellStyle name="SAPBEXHLevel1 6" xfId="1615"/>
    <cellStyle name="SAPBEXHLevel1 6 2" xfId="1616"/>
    <cellStyle name="SAPBEXHLevel1 7" xfId="1617"/>
    <cellStyle name="SAPBEXHLevel1 7 2" xfId="1618"/>
    <cellStyle name="SAPBEXHLevel1 8" xfId="1619"/>
    <cellStyle name="SAPBEXHLevel1 9" xfId="1620"/>
    <cellStyle name="SAPBEXHLevel1 9 2" xfId="1621"/>
    <cellStyle name="SAPBEXHLevel1_2011-12 LIEE Table 1 Updated budget" xfId="235"/>
    <cellStyle name="SAPBEXHLevel1X" xfId="236"/>
    <cellStyle name="SAPBEXHLevel1X 10" xfId="1623"/>
    <cellStyle name="SAPBEXHLevel1X 10 2" xfId="1624"/>
    <cellStyle name="SAPBEXHLevel1X 11" xfId="1622"/>
    <cellStyle name="SAPBEXHLevel1X 12" xfId="1129"/>
    <cellStyle name="SAPBEXHLevel1X 13" xfId="31950"/>
    <cellStyle name="SAPBEXHLevel1X 14" xfId="997"/>
    <cellStyle name="SAPBEXHLevel1X 15" xfId="447"/>
    <cellStyle name="SAPBEXHLevel1X 2" xfId="237"/>
    <cellStyle name="SAPBEXHLevel1X 2 2" xfId="238"/>
    <cellStyle name="SAPBEXHLevel1X 2 2 2" xfId="640"/>
    <cellStyle name="SAPBEXHLevel1X 2 2 3" xfId="556"/>
    <cellStyle name="SAPBEXHLevel1X 2 2 4" xfId="31949"/>
    <cellStyle name="SAPBEXHLevel1X 2 2 5" xfId="999"/>
    <cellStyle name="SAPBEXHLevel1X 2 2 6" xfId="449"/>
    <cellStyle name="SAPBEXHLevel1X 2 3" xfId="639"/>
    <cellStyle name="SAPBEXHLevel1X 2 4" xfId="555"/>
    <cellStyle name="SAPBEXHLevel1X 2 5" xfId="32039"/>
    <cellStyle name="SAPBEXHLevel1X 2 6" xfId="998"/>
    <cellStyle name="SAPBEXHLevel1X 2 7" xfId="448"/>
    <cellStyle name="SAPBEXHLevel1X 3" xfId="239"/>
    <cellStyle name="SAPBEXHLevel1X 3 2" xfId="641"/>
    <cellStyle name="SAPBEXHLevel1X 3 2 2" xfId="1158"/>
    <cellStyle name="SAPBEXHLevel1X 3 2 3" xfId="31948"/>
    <cellStyle name="SAPBEXHLevel1X 3 2 4" xfId="1001"/>
    <cellStyle name="SAPBEXHLevel1X 3 3" xfId="557"/>
    <cellStyle name="SAPBEXHLevel1X 3 4" xfId="32038"/>
    <cellStyle name="SAPBEXHLevel1X 3 5" xfId="1000"/>
    <cellStyle name="SAPBEXHLevel1X 3 6" xfId="450"/>
    <cellStyle name="SAPBEXHLevel1X 4" xfId="240"/>
    <cellStyle name="SAPBEXHLevel1X 4 2" xfId="819"/>
    <cellStyle name="SAPBEXHLevel1X 4 3" xfId="1002"/>
    <cellStyle name="SAPBEXHLevel1X 4 4" xfId="451"/>
    <cellStyle name="SAPBEXHLevel1X 5" xfId="241"/>
    <cellStyle name="SAPBEXHLevel1X 5 2" xfId="820"/>
    <cellStyle name="SAPBEXHLevel1X 5 3" xfId="1625"/>
    <cellStyle name="SAPBEXHLevel1X 5 4" xfId="47153"/>
    <cellStyle name="SAPBEXHLevel1X 5 5" xfId="452"/>
    <cellStyle name="SAPBEXHLevel1X 6" xfId="242"/>
    <cellStyle name="SAPBEXHLevel1X 6 2" xfId="821"/>
    <cellStyle name="SAPBEXHLevel1X 6 3" xfId="453"/>
    <cellStyle name="SAPBEXHLevel1X 7" xfId="554"/>
    <cellStyle name="SAPBEXHLevel1X 7 2" xfId="1626"/>
    <cellStyle name="SAPBEXHLevel1X 8" xfId="1627"/>
    <cellStyle name="SAPBEXHLevel1X 9" xfId="1628"/>
    <cellStyle name="SAPBEXHLevel1X 9 2" xfId="1629"/>
    <cellStyle name="SAPBEXHLevel2" xfId="243"/>
    <cellStyle name="SAPBEXHLevel2 10" xfId="1631"/>
    <cellStyle name="SAPBEXHLevel2 10 2" xfId="1632"/>
    <cellStyle name="SAPBEXHLevel2 11" xfId="1630"/>
    <cellStyle name="SAPBEXHLevel2 12" xfId="1130"/>
    <cellStyle name="SAPBEXHLevel2 13" xfId="31959"/>
    <cellStyle name="SAPBEXHLevel2 14" xfId="1003"/>
    <cellStyle name="SAPBEXHLevel2 2" xfId="244"/>
    <cellStyle name="SAPBEXHLevel2 2 2" xfId="560"/>
    <cellStyle name="SAPBEXHLevel2 2 2 2" xfId="643"/>
    <cellStyle name="SAPBEXHLevel2 2 2 3" xfId="1132"/>
    <cellStyle name="SAPBEXHLevel2 2 2 4" xfId="31947"/>
    <cellStyle name="SAPBEXHLevel2 2 2 5" xfId="1005"/>
    <cellStyle name="SAPBEXHLevel2 2 3" xfId="642"/>
    <cellStyle name="SAPBEXHLevel2 2 4" xfId="823"/>
    <cellStyle name="SAPBEXHLevel2 2 4 2" xfId="1131"/>
    <cellStyle name="SAPBEXHLevel2 2 5" xfId="559"/>
    <cellStyle name="SAPBEXHLevel2 2 5 2" xfId="32037"/>
    <cellStyle name="SAPBEXHLevel2 2 6" xfId="1004"/>
    <cellStyle name="SAPBEXHLevel2 3" xfId="245"/>
    <cellStyle name="SAPBEXHLevel2 3 2" xfId="644"/>
    <cellStyle name="SAPBEXHLevel2 3 3" xfId="824"/>
    <cellStyle name="SAPBEXHLevel2 3 3 2" xfId="47118"/>
    <cellStyle name="SAPBEXHLevel2 3 4" xfId="561"/>
    <cellStyle name="SAPBEXHLevel2 3 5" xfId="454"/>
    <cellStyle name="SAPBEXHLevel2 4" xfId="822"/>
    <cellStyle name="SAPBEXHLevel2 4 2" xfId="1633"/>
    <cellStyle name="SAPBEXHLevel2 5" xfId="558"/>
    <cellStyle name="SAPBEXHLevel2 5 2" xfId="1634"/>
    <cellStyle name="SAPBEXHLevel2 5 3" xfId="1635"/>
    <cellStyle name="SAPBEXHLevel2 6" xfId="1636"/>
    <cellStyle name="SAPBEXHLevel2 6 2" xfId="1637"/>
    <cellStyle name="SAPBEXHLevel2 7" xfId="1638"/>
    <cellStyle name="SAPBEXHLevel2 7 2" xfId="1639"/>
    <cellStyle name="SAPBEXHLevel2 8" xfId="1640"/>
    <cellStyle name="SAPBEXHLevel2 9" xfId="1641"/>
    <cellStyle name="SAPBEXHLevel2 9 2" xfId="1642"/>
    <cellStyle name="SAPBEXHLevel2_2011-12 LIEE Table 1 Updated budget" xfId="246"/>
    <cellStyle name="SAPBEXHLevel2X" xfId="247"/>
    <cellStyle name="SAPBEXHLevel2X 10" xfId="1644"/>
    <cellStyle name="SAPBEXHLevel2X 10 2" xfId="1645"/>
    <cellStyle name="SAPBEXHLevel2X 11" xfId="1643"/>
    <cellStyle name="SAPBEXHLevel2X 12" xfId="1133"/>
    <cellStyle name="SAPBEXHLevel2X 13" xfId="31946"/>
    <cellStyle name="SAPBEXHLevel2X 14" xfId="1006"/>
    <cellStyle name="SAPBEXHLevel2X 15" xfId="455"/>
    <cellStyle name="SAPBEXHLevel2X 2" xfId="248"/>
    <cellStyle name="SAPBEXHLevel2X 2 2" xfId="249"/>
    <cellStyle name="SAPBEXHLevel2X 2 2 2" xfId="646"/>
    <cellStyle name="SAPBEXHLevel2X 2 2 3" xfId="564"/>
    <cellStyle name="SAPBEXHLevel2X 2 2 4" xfId="31945"/>
    <cellStyle name="SAPBEXHLevel2X 2 2 5" xfId="1008"/>
    <cellStyle name="SAPBEXHLevel2X 2 2 6" xfId="457"/>
    <cellStyle name="SAPBEXHLevel2X 2 3" xfId="645"/>
    <cellStyle name="SAPBEXHLevel2X 2 4" xfId="563"/>
    <cellStyle name="SAPBEXHLevel2X 2 5" xfId="32036"/>
    <cellStyle name="SAPBEXHLevel2X 2 6" xfId="1007"/>
    <cellStyle name="SAPBEXHLevel2X 2 7" xfId="456"/>
    <cellStyle name="SAPBEXHLevel2X 3" xfId="250"/>
    <cellStyle name="SAPBEXHLevel2X 3 2" xfId="647"/>
    <cellStyle name="SAPBEXHLevel2X 3 2 2" xfId="1159"/>
    <cellStyle name="SAPBEXHLevel2X 3 2 3" xfId="31944"/>
    <cellStyle name="SAPBEXHLevel2X 3 2 4" xfId="1010"/>
    <cellStyle name="SAPBEXHLevel2X 3 3" xfId="565"/>
    <cellStyle name="SAPBEXHLevel2X 3 4" xfId="32035"/>
    <cellStyle name="SAPBEXHLevel2X 3 5" xfId="1009"/>
    <cellStyle name="SAPBEXHLevel2X 3 6" xfId="458"/>
    <cellStyle name="SAPBEXHLevel2X 4" xfId="251"/>
    <cellStyle name="SAPBEXHLevel2X 4 2" xfId="825"/>
    <cellStyle name="SAPBEXHLevel2X 4 3" xfId="1011"/>
    <cellStyle name="SAPBEXHLevel2X 4 4" xfId="459"/>
    <cellStyle name="SAPBEXHLevel2X 5" xfId="252"/>
    <cellStyle name="SAPBEXHLevel2X 5 2" xfId="826"/>
    <cellStyle name="SAPBEXHLevel2X 5 3" xfId="1646"/>
    <cellStyle name="SAPBEXHLevel2X 5 4" xfId="47125"/>
    <cellStyle name="SAPBEXHLevel2X 5 5" xfId="460"/>
    <cellStyle name="SAPBEXHLevel2X 6" xfId="253"/>
    <cellStyle name="SAPBEXHLevel2X 6 2" xfId="827"/>
    <cellStyle name="SAPBEXHLevel2X 6 3" xfId="461"/>
    <cellStyle name="SAPBEXHLevel2X 7" xfId="562"/>
    <cellStyle name="SAPBEXHLevel2X 7 2" xfId="1647"/>
    <cellStyle name="SAPBEXHLevel2X 8" xfId="1648"/>
    <cellStyle name="SAPBEXHLevel2X 9" xfId="1649"/>
    <cellStyle name="SAPBEXHLevel2X 9 2" xfId="1650"/>
    <cellStyle name="SAPBEXHLevel3" xfId="254"/>
    <cellStyle name="SAPBEXHLevel3 10" xfId="1652"/>
    <cellStyle name="SAPBEXHLevel3 10 2" xfId="1653"/>
    <cellStyle name="SAPBEXHLevel3 11" xfId="1651"/>
    <cellStyle name="SAPBEXHLevel3 12" xfId="1134"/>
    <cellStyle name="SAPBEXHLevel3 13" xfId="31943"/>
    <cellStyle name="SAPBEXHLevel3 14" xfId="1012"/>
    <cellStyle name="SAPBEXHLevel3 2" xfId="255"/>
    <cellStyle name="SAPBEXHLevel3 2 2" xfId="568"/>
    <cellStyle name="SAPBEXHLevel3 2 2 2" xfId="649"/>
    <cellStyle name="SAPBEXHLevel3 2 2 3" xfId="1136"/>
    <cellStyle name="SAPBEXHLevel3 2 2 4" xfId="31942"/>
    <cellStyle name="SAPBEXHLevel3 2 2 5" xfId="1014"/>
    <cellStyle name="SAPBEXHLevel3 2 3" xfId="648"/>
    <cellStyle name="SAPBEXHLevel3 2 4" xfId="829"/>
    <cellStyle name="SAPBEXHLevel3 2 4 2" xfId="1135"/>
    <cellStyle name="SAPBEXHLevel3 2 5" xfId="567"/>
    <cellStyle name="SAPBEXHLevel3 2 5 2" xfId="32034"/>
    <cellStyle name="SAPBEXHLevel3 2 6" xfId="1013"/>
    <cellStyle name="SAPBEXHLevel3 3" xfId="256"/>
    <cellStyle name="SAPBEXHLevel3 3 2" xfId="650"/>
    <cellStyle name="SAPBEXHLevel3 3 3" xfId="830"/>
    <cellStyle name="SAPBEXHLevel3 3 3 2" xfId="47236"/>
    <cellStyle name="SAPBEXHLevel3 3 4" xfId="569"/>
    <cellStyle name="SAPBEXHLevel3 3 5" xfId="462"/>
    <cellStyle name="SAPBEXHLevel3 4" xfId="828"/>
    <cellStyle name="SAPBEXHLevel3 4 2" xfId="1654"/>
    <cellStyle name="SAPBEXHLevel3 5" xfId="566"/>
    <cellStyle name="SAPBEXHLevel3 5 2" xfId="1655"/>
    <cellStyle name="SAPBEXHLevel3 5 3" xfId="1656"/>
    <cellStyle name="SAPBEXHLevel3 6" xfId="1657"/>
    <cellStyle name="SAPBEXHLevel3 6 2" xfId="1658"/>
    <cellStyle name="SAPBEXHLevel3 7" xfId="1659"/>
    <cellStyle name="SAPBEXHLevel3 7 2" xfId="1660"/>
    <cellStyle name="SAPBEXHLevel3 8" xfId="1661"/>
    <cellStyle name="SAPBEXHLevel3 9" xfId="1662"/>
    <cellStyle name="SAPBEXHLevel3 9 2" xfId="1663"/>
    <cellStyle name="SAPBEXHLevel3_2011-12 LIEE Table 1 Updated budget" xfId="257"/>
    <cellStyle name="SAPBEXHLevel3X" xfId="258"/>
    <cellStyle name="SAPBEXHLevel3X 10" xfId="1665"/>
    <cellStyle name="SAPBEXHLevel3X 10 2" xfId="1666"/>
    <cellStyle name="SAPBEXHLevel3X 11" xfId="1664"/>
    <cellStyle name="SAPBEXHLevel3X 12" xfId="1137"/>
    <cellStyle name="SAPBEXHLevel3X 13" xfId="31941"/>
    <cellStyle name="SAPBEXHLevel3X 14" xfId="1015"/>
    <cellStyle name="SAPBEXHLevel3X 15" xfId="463"/>
    <cellStyle name="SAPBEXHLevel3X 2" xfId="259"/>
    <cellStyle name="SAPBEXHLevel3X 2 2" xfId="260"/>
    <cellStyle name="SAPBEXHLevel3X 2 2 2" xfId="652"/>
    <cellStyle name="SAPBEXHLevel3X 2 2 3" xfId="572"/>
    <cellStyle name="SAPBEXHLevel3X 2 2 4" xfId="31940"/>
    <cellStyle name="SAPBEXHLevel3X 2 2 5" xfId="1017"/>
    <cellStyle name="SAPBEXHLevel3X 2 2 6" xfId="465"/>
    <cellStyle name="SAPBEXHLevel3X 2 3" xfId="651"/>
    <cellStyle name="SAPBEXHLevel3X 2 4" xfId="571"/>
    <cellStyle name="SAPBEXHLevel3X 2 5" xfId="32033"/>
    <cellStyle name="SAPBEXHLevel3X 2 6" xfId="1016"/>
    <cellStyle name="SAPBEXHLevel3X 2 7" xfId="464"/>
    <cellStyle name="SAPBEXHLevel3X 3" xfId="261"/>
    <cellStyle name="SAPBEXHLevel3X 3 2" xfId="653"/>
    <cellStyle name="SAPBEXHLevel3X 3 2 2" xfId="1160"/>
    <cellStyle name="SAPBEXHLevel3X 3 2 3" xfId="31939"/>
    <cellStyle name="SAPBEXHLevel3X 3 2 4" xfId="1019"/>
    <cellStyle name="SAPBEXHLevel3X 3 3" xfId="573"/>
    <cellStyle name="SAPBEXHLevel3X 3 4" xfId="32032"/>
    <cellStyle name="SAPBEXHLevel3X 3 5" xfId="1018"/>
    <cellStyle name="SAPBEXHLevel3X 3 6" xfId="466"/>
    <cellStyle name="SAPBEXHLevel3X 4" xfId="262"/>
    <cellStyle name="SAPBEXHLevel3X 4 2" xfId="831"/>
    <cellStyle name="SAPBEXHLevel3X 4 3" xfId="1020"/>
    <cellStyle name="SAPBEXHLevel3X 4 4" xfId="467"/>
    <cellStyle name="SAPBEXHLevel3X 5" xfId="263"/>
    <cellStyle name="SAPBEXHLevel3X 5 2" xfId="832"/>
    <cellStyle name="SAPBEXHLevel3X 5 3" xfId="1667"/>
    <cellStyle name="SAPBEXHLevel3X 5 4" xfId="47154"/>
    <cellStyle name="SAPBEXHLevel3X 5 5" xfId="468"/>
    <cellStyle name="SAPBEXHLevel3X 6" xfId="264"/>
    <cellStyle name="SAPBEXHLevel3X 6 2" xfId="833"/>
    <cellStyle name="SAPBEXHLevel3X 6 3" xfId="469"/>
    <cellStyle name="SAPBEXHLevel3X 7" xfId="570"/>
    <cellStyle name="SAPBEXHLevel3X 7 2" xfId="1668"/>
    <cellStyle name="SAPBEXHLevel3X 8" xfId="1669"/>
    <cellStyle name="SAPBEXHLevel3X 9" xfId="1670"/>
    <cellStyle name="SAPBEXHLevel3X 9 2" xfId="1671"/>
    <cellStyle name="SAPBEXinputData" xfId="356"/>
    <cellStyle name="SAPBEXresData" xfId="265"/>
    <cellStyle name="SAPBEXresData 2" xfId="266"/>
    <cellStyle name="SAPBEXresData 3" xfId="834"/>
    <cellStyle name="SAPBEXresData 3 2" xfId="47192"/>
    <cellStyle name="SAPBEXresData 3 3" xfId="1138"/>
    <cellStyle name="SAPBEXresData 4" xfId="574"/>
    <cellStyle name="SAPBEXresData 4 2" xfId="31938"/>
    <cellStyle name="SAPBEXresDataEmph" xfId="267"/>
    <cellStyle name="SAPBEXresDataEmph 2" xfId="835"/>
    <cellStyle name="SAPBEXresDataEmph 2 2" xfId="47140"/>
    <cellStyle name="SAPBEXresDataEmph 2 3" xfId="1139"/>
    <cellStyle name="SAPBEXresDataEmph 3" xfId="575"/>
    <cellStyle name="SAPBEXresDataEmph 3 2" xfId="31937"/>
    <cellStyle name="SAPBEXresExc1" xfId="268"/>
    <cellStyle name="SAPBEXresExc1Emph" xfId="269"/>
    <cellStyle name="SAPBEXresExc2" xfId="270"/>
    <cellStyle name="SAPBEXresExc2Emph" xfId="271"/>
    <cellStyle name="SAPBEXresItem" xfId="272"/>
    <cellStyle name="SAPBEXresItem 2" xfId="836"/>
    <cellStyle name="SAPBEXresItem 2 2" xfId="47162"/>
    <cellStyle name="SAPBEXresItem 2 3" xfId="1140"/>
    <cellStyle name="SAPBEXresItem 3" xfId="576"/>
    <cellStyle name="SAPBEXresItem 3 2" xfId="32031"/>
    <cellStyle name="SAPBEXresItemX" xfId="273"/>
    <cellStyle name="SAPBEXresItemX 2" xfId="274"/>
    <cellStyle name="SAPBEXresItemX 2 2" xfId="1142"/>
    <cellStyle name="SAPBEXresItemX 2 3" xfId="32030"/>
    <cellStyle name="SAPBEXresItemX 2 4" xfId="1022"/>
    <cellStyle name="SAPBEXresItemX 3" xfId="1141"/>
    <cellStyle name="SAPBEXresItemX 3 2" xfId="47131"/>
    <cellStyle name="SAPBEXresItemX 4" xfId="31936"/>
    <cellStyle name="SAPBEXresItemX 5" xfId="1021"/>
    <cellStyle name="SAPBEXRow_Headings_SA" xfId="275"/>
    <cellStyle name="SAPBEXRowResults_SA" xfId="276"/>
    <cellStyle name="SAPBEXstdData" xfId="277"/>
    <cellStyle name="SAPBEXstdData 2" xfId="278"/>
    <cellStyle name="SAPBEXstdData 2 2" xfId="279"/>
    <cellStyle name="SAPBEXstdData 3" xfId="280"/>
    <cellStyle name="SAPBEXstdData 4" xfId="837"/>
    <cellStyle name="SAPBEXstdData 4 2" xfId="47129"/>
    <cellStyle name="SAPBEXstdData 4 3" xfId="1143"/>
    <cellStyle name="SAPBEXstdData 5" xfId="577"/>
    <cellStyle name="SAPBEXstdData 5 2" xfId="31935"/>
    <cellStyle name="SAPBEXstdData_Sept 2011 Total BW Data" xfId="281"/>
    <cellStyle name="SAPBEXstdDataEmph" xfId="282"/>
    <cellStyle name="SAPBEXstdDataEmph 2" xfId="838"/>
    <cellStyle name="SAPBEXstdDataEmph 2 2" xfId="1144"/>
    <cellStyle name="SAPBEXstdDataEmph 3" xfId="578"/>
    <cellStyle name="SAPBEXstdDataEmph 3 2" xfId="32029"/>
    <cellStyle name="SAPBEXstdExc1" xfId="283"/>
    <cellStyle name="SAPBEXstdExc1Emph" xfId="284"/>
    <cellStyle name="SAPBEXstdExc2" xfId="285"/>
    <cellStyle name="SAPBEXstdExc2Emph" xfId="286"/>
    <cellStyle name="SAPBEXstdItem" xfId="287"/>
    <cellStyle name="SAPBEXstdItem 2" xfId="288"/>
    <cellStyle name="SAPBEXstdItem 2 2" xfId="289"/>
    <cellStyle name="SAPBEXstdItem 2 3" xfId="840"/>
    <cellStyle name="SAPBEXstdItem 2 4" xfId="1024"/>
    <cellStyle name="SAPBEXstdItem 2 5" xfId="471"/>
    <cellStyle name="SAPBEXstdItem 3" xfId="290"/>
    <cellStyle name="SAPBEXstdItem 3 2" xfId="841"/>
    <cellStyle name="SAPBEXstdItem 3 2 2" xfId="1026"/>
    <cellStyle name="SAPBEXstdItem 3 3" xfId="1025"/>
    <cellStyle name="SAPBEXstdItem 3 4" xfId="472"/>
    <cellStyle name="SAPBEXstdItem 4" xfId="291"/>
    <cellStyle name="SAPBEXstdItem 4 2" xfId="842"/>
    <cellStyle name="SAPBEXstdItem 4 3" xfId="1027"/>
    <cellStyle name="SAPBEXstdItem 4 4" xfId="473"/>
    <cellStyle name="SAPBEXstdItem 5" xfId="292"/>
    <cellStyle name="SAPBEXstdItem 5 2" xfId="843"/>
    <cellStyle name="SAPBEXstdItem 5 2 2" xfId="47128"/>
    <cellStyle name="SAPBEXstdItem 5 3" xfId="1145"/>
    <cellStyle name="SAPBEXstdItem 5 4" xfId="474"/>
    <cellStyle name="SAPBEXstdItem 6" xfId="839"/>
    <cellStyle name="SAPBEXstdItem 6 2" xfId="31934"/>
    <cellStyle name="SAPBEXstdItem 7" xfId="579"/>
    <cellStyle name="SAPBEXstdItem 8" xfId="1023"/>
    <cellStyle name="SAPBEXstdItem 9" xfId="470"/>
    <cellStyle name="SAPBEXstdItem_Sept 2011 Total BW Data" xfId="293"/>
    <cellStyle name="SAPBEXstdItemX" xfId="294"/>
    <cellStyle name="SAPBEXstdItemX 2" xfId="295"/>
    <cellStyle name="SAPBEXstdItemX 2 2" xfId="845"/>
    <cellStyle name="SAPBEXstdItemX 2 2 2" xfId="47130"/>
    <cellStyle name="SAPBEXstdItemX 2 3" xfId="581"/>
    <cellStyle name="SAPBEXstdItemX 3" xfId="844"/>
    <cellStyle name="SAPBEXstdItemX 3 2" xfId="1146"/>
    <cellStyle name="SAPBEXstdItemX 4" xfId="580"/>
    <cellStyle name="SAPBEXstdItemX 4 2" xfId="32046"/>
    <cellStyle name="SAPBEXstdItemX 5" xfId="1028"/>
    <cellStyle name="SAPBEXsubData" xfId="296"/>
    <cellStyle name="SAPBEXsubData 2" xfId="846"/>
    <cellStyle name="SAPBEXsubData 2 2" xfId="1147"/>
    <cellStyle name="SAPBEXsubData 3" xfId="582"/>
    <cellStyle name="SAPBEXsubData 3 2" xfId="32047"/>
    <cellStyle name="SAPBEXsubDataEmph" xfId="297"/>
    <cellStyle name="SAPBEXsubDataEmph 2" xfId="847"/>
    <cellStyle name="SAPBEXsubDataEmph 2 2" xfId="1148"/>
    <cellStyle name="SAPBEXsubDataEmph 3" xfId="583"/>
    <cellStyle name="SAPBEXsubDataEmph 3 2" xfId="32048"/>
    <cellStyle name="SAPBEXsubExc1" xfId="298"/>
    <cellStyle name="SAPBEXsubExc1Emph" xfId="299"/>
    <cellStyle name="SAPBEXsubExc2" xfId="300"/>
    <cellStyle name="SAPBEXsubExc2Emph" xfId="301"/>
    <cellStyle name="SAPBEXsubItem" xfId="302"/>
    <cellStyle name="SAPBEXsubItem 2" xfId="848"/>
    <cellStyle name="SAPBEXsubItem 2 2" xfId="1149"/>
    <cellStyle name="SAPBEXsubItem 3" xfId="584"/>
    <cellStyle name="SAPBEXsubItem 3 2" xfId="32049"/>
    <cellStyle name="SAPBEXtitle" xfId="303"/>
    <cellStyle name="SAPBEXtitle 2" xfId="849"/>
    <cellStyle name="SAPBEXtitle 2 2" xfId="47163"/>
    <cellStyle name="SAPBEXtitle 2 3" xfId="1150"/>
    <cellStyle name="SAPBEXtitle 3" xfId="585"/>
    <cellStyle name="SAPBEXtitle 3 2" xfId="32050"/>
    <cellStyle name="SAPBEXundefined" xfId="304"/>
    <cellStyle name="SAPBEXundefined 2" xfId="305"/>
    <cellStyle name="SAPBEXundefined 2 2" xfId="1029"/>
    <cellStyle name="SAPBEXundefined 3" xfId="850"/>
    <cellStyle name="SAPBEXundefined 3 2" xfId="47155"/>
    <cellStyle name="SAPBEXundefined 3 3" xfId="1151"/>
    <cellStyle name="SAPBEXundefined 4" xfId="586"/>
    <cellStyle name="SAPBEXundefined 4 2" xfId="32051"/>
    <cellStyle name="SAPBEXundefined_Sheet2" xfId="1044"/>
    <cellStyle name="SEM-BPS-input-on" xfId="306"/>
    <cellStyle name="SEM-BPS-input-on 2" xfId="1030"/>
    <cellStyle name="SEM-BPS-key" xfId="307"/>
    <cellStyle name="SEM-BPS-key 2" xfId="1031"/>
    <cellStyle name="Sheet Title" xfId="357"/>
    <cellStyle name="Style 1" xfId="308"/>
    <cellStyle name="Style 1 2" xfId="1032"/>
    <cellStyle name="Style 26" xfId="309"/>
    <cellStyle name="Style 26 2" xfId="310"/>
    <cellStyle name="Style 26 2 2" xfId="1035"/>
    <cellStyle name="Style 26 2 3" xfId="1034"/>
    <cellStyle name="Style 26 3" xfId="1152"/>
    <cellStyle name="Style 26 4" xfId="32052"/>
    <cellStyle name="Style 26 5" xfId="1033"/>
    <cellStyle name="Title" xfId="311" builtinId="15" customBuiltin="1"/>
    <cellStyle name="Title 2" xfId="704"/>
    <cellStyle name="Title 2 10" xfId="1036"/>
    <cellStyle name="Title 2 2" xfId="1673"/>
    <cellStyle name="Title 2 2 2" xfId="47247"/>
    <cellStyle name="Title 2 3" xfId="1674"/>
    <cellStyle name="Title 2 4" xfId="1675"/>
    <cellStyle name="Title 2 5" xfId="1676"/>
    <cellStyle name="Title 2 6" xfId="1677"/>
    <cellStyle name="Title 2 7" xfId="1672"/>
    <cellStyle name="Title 2 8" xfId="1094"/>
    <cellStyle name="Title 2 9" xfId="32053"/>
    <cellStyle name="Title 3" xfId="31913"/>
    <cellStyle name="Title 3 2" xfId="47171"/>
    <cellStyle name="Total" xfId="312" builtinId="25" customBuiltin="1"/>
    <cellStyle name="Total 10" xfId="1679"/>
    <cellStyle name="Total 11" xfId="1680"/>
    <cellStyle name="Total 11 2" xfId="1681"/>
    <cellStyle name="Total 12" xfId="1682"/>
    <cellStyle name="Total 12 2" xfId="1683"/>
    <cellStyle name="Total 13" xfId="1684"/>
    <cellStyle name="Total 14" xfId="1685"/>
    <cellStyle name="Total 15" xfId="1678"/>
    <cellStyle name="Total 15 2" xfId="47334"/>
    <cellStyle name="Total 16" xfId="47335"/>
    <cellStyle name="Total 17" xfId="47369"/>
    <cellStyle name="Total 2" xfId="313"/>
    <cellStyle name="Total 2 2" xfId="314"/>
    <cellStyle name="Total 2 2 2" xfId="655"/>
    <cellStyle name="Total 2 2 3" xfId="589"/>
    <cellStyle name="Total 2 2 4" xfId="32055"/>
    <cellStyle name="Total 2 2 5" xfId="1038"/>
    <cellStyle name="Total 2 2 6" xfId="476"/>
    <cellStyle name="Total 2 3" xfId="315"/>
    <cellStyle name="Total 2 3 2" xfId="654"/>
    <cellStyle name="Total 2 3 2 2" xfId="47248"/>
    <cellStyle name="Total 2 3 3" xfId="477"/>
    <cellStyle name="Total 2 4" xfId="588"/>
    <cellStyle name="Total 2 5" xfId="32054"/>
    <cellStyle name="Total 2 6" xfId="1037"/>
    <cellStyle name="Total 2 7" xfId="475"/>
    <cellStyle name="Total 3" xfId="316"/>
    <cellStyle name="Total 3 2" xfId="317"/>
    <cellStyle name="Total 3 2 2" xfId="656"/>
    <cellStyle name="Total 3 2 3" xfId="479"/>
    <cellStyle name="Total 3 3" xfId="590"/>
    <cellStyle name="Total 3 4" xfId="32056"/>
    <cellStyle name="Total 3 5" xfId="1039"/>
    <cellStyle name="Total 3 6" xfId="478"/>
    <cellStyle name="Total 4" xfId="587"/>
    <cellStyle name="Total 4 2" xfId="1153"/>
    <cellStyle name="Total 4 3" xfId="32057"/>
    <cellStyle name="Total 4 4" xfId="1040"/>
    <cellStyle name="Total 5" xfId="705"/>
    <cellStyle name="Total 5 2" xfId="1687"/>
    <cellStyle name="Total 5 3" xfId="1688"/>
    <cellStyle name="Total 5 4" xfId="1689"/>
    <cellStyle name="Total 5 5" xfId="1690"/>
    <cellStyle name="Total 5 6" xfId="1691"/>
    <cellStyle name="Total 5 7" xfId="1686"/>
    <cellStyle name="Total 5 8" xfId="47134"/>
    <cellStyle name="Total 6" xfId="486"/>
    <cellStyle name="Total 6 2" xfId="1693"/>
    <cellStyle name="Total 6 3" xfId="1694"/>
    <cellStyle name="Total 6 4" xfId="32110"/>
    <cellStyle name="Total 6 5" xfId="31914"/>
    <cellStyle name="Total 6 6" xfId="1692"/>
    <cellStyle name="Total 7" xfId="1695"/>
    <cellStyle name="Total 7 2" xfId="1696"/>
    <cellStyle name="Total 8" xfId="1697"/>
    <cellStyle name="Total 8 2" xfId="1698"/>
    <cellStyle name="Total 9" xfId="1699"/>
    <cellStyle name="Total 9 2" xfId="1700"/>
    <cellStyle name="Unprot" xfId="318"/>
    <cellStyle name="Unprot 2" xfId="319"/>
    <cellStyle name="Unprot 3" xfId="320"/>
    <cellStyle name="Unprot 4" xfId="47336"/>
    <cellStyle name="Unprot$" xfId="321"/>
    <cellStyle name="Unprot$ 2" xfId="322"/>
    <cellStyle name="Unprot$ 2 2" xfId="323"/>
    <cellStyle name="Unprot$_2011-10 LIEE Table 6 (2)" xfId="324"/>
    <cellStyle name="Unprotect" xfId="325"/>
    <cellStyle name="Warning Text" xfId="326" builtinId="11" customBuiltin="1"/>
    <cellStyle name="Warning Text 2" xfId="706"/>
    <cellStyle name="Warning Text 2 2" xfId="1095"/>
    <cellStyle name="Warning Text 2 2 2" xfId="47180"/>
    <cellStyle name="Warning Text 2 3" xfId="32059"/>
    <cellStyle name="Warning Text 2 4" xfId="1041"/>
    <cellStyle name="Warning Text 3" xfId="31915"/>
  </cellStyles>
  <dxfs count="0"/>
  <tableStyles count="0" defaultTableStyle="TableStyleMedium2" defaultPivotStyle="PivotStyleLight16"/>
  <colors>
    <mruColors>
      <color rgb="FF060AB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externalLink" Target="externalLinks/externalLink10.xml"/><Relationship Id="rId50" Type="http://schemas.openxmlformats.org/officeDocument/2006/relationships/externalLink" Target="externalLinks/externalLink13.xml"/><Relationship Id="rId55" Type="http://schemas.openxmlformats.org/officeDocument/2006/relationships/externalLink" Target="externalLinks/externalLink18.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54" Type="http://schemas.openxmlformats.org/officeDocument/2006/relationships/externalLink" Target="externalLinks/externalLink17.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externalLink" Target="externalLinks/externalLink16.xml"/><Relationship Id="rId58" Type="http://schemas.openxmlformats.org/officeDocument/2006/relationships/externalLink" Target="externalLinks/externalLink21.xml"/><Relationship Id="rId66"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2.xml"/><Relationship Id="rId57" Type="http://schemas.openxmlformats.org/officeDocument/2006/relationships/externalLink" Target="externalLinks/externalLink20.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externalLink" Target="externalLinks/externalLink15.xml"/><Relationship Id="rId60" Type="http://schemas.openxmlformats.org/officeDocument/2006/relationships/theme" Target="theme/theme1.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externalLink" Target="externalLinks/externalLink11.xml"/><Relationship Id="rId56" Type="http://schemas.openxmlformats.org/officeDocument/2006/relationships/externalLink" Target="externalLinks/externalLink19.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externalLink" Target="externalLinks/externalLink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59" Type="http://schemas.openxmlformats.org/officeDocument/2006/relationships/externalLink" Target="externalLinks/externalLink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41</xdr:row>
      <xdr:rowOff>0</xdr:rowOff>
    </xdr:from>
    <xdr:to>
      <xdr:col>3</xdr:col>
      <xdr:colOff>1484601</xdr:colOff>
      <xdr:row>69</xdr:row>
      <xdr:rowOff>1544</xdr:rowOff>
    </xdr:to>
    <xdr:pic>
      <xdr:nvPicPr>
        <xdr:cNvPr id="2" name="Picture 1">
          <a:extLst>
            <a:ext uri="{FF2B5EF4-FFF2-40B4-BE49-F238E27FC236}">
              <a16:creationId xmlns:a16="http://schemas.microsoft.com/office/drawing/2014/main" id="{20037A0F-9E63-4EC3-9AF9-62CE82EADAB7}"/>
            </a:ext>
          </a:extLst>
        </xdr:cNvPr>
        <xdr:cNvPicPr>
          <a:picLocks noChangeAspect="1"/>
        </xdr:cNvPicPr>
      </xdr:nvPicPr>
      <xdr:blipFill>
        <a:blip xmlns:r="http://schemas.openxmlformats.org/officeDocument/2006/relationships" r:embed="rId1"/>
        <a:stretch>
          <a:fillRect/>
        </a:stretch>
      </xdr:blipFill>
      <xdr:spPr>
        <a:xfrm>
          <a:off x="0" y="8248650"/>
          <a:ext cx="8060758" cy="44465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36</xdr:row>
      <xdr:rowOff>4258</xdr:rowOff>
    </xdr:from>
    <xdr:to>
      <xdr:col>10</xdr:col>
      <xdr:colOff>34925</xdr:colOff>
      <xdr:row>78</xdr:row>
      <xdr:rowOff>165100</xdr:rowOff>
    </xdr:to>
    <xdr:pic>
      <xdr:nvPicPr>
        <xdr:cNvPr id="6" name="Picture 5">
          <a:extLst>
            <a:ext uri="{FF2B5EF4-FFF2-40B4-BE49-F238E27FC236}">
              <a16:creationId xmlns:a16="http://schemas.microsoft.com/office/drawing/2014/main" id="{54BE0BA8-363A-4FB7-8AF6-4A113FDFED85}"/>
            </a:ext>
          </a:extLst>
        </xdr:cNvPr>
        <xdr:cNvPicPr>
          <a:picLocks noChangeAspect="1"/>
        </xdr:cNvPicPr>
      </xdr:nvPicPr>
      <xdr:blipFill>
        <a:blip xmlns:r="http://schemas.openxmlformats.org/officeDocument/2006/relationships" r:embed="rId1"/>
        <a:stretch>
          <a:fillRect/>
        </a:stretch>
      </xdr:blipFill>
      <xdr:spPr>
        <a:xfrm>
          <a:off x="1" y="9253033"/>
          <a:ext cx="12220574" cy="48471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238125</xdr:colOff>
      <xdr:row>61</xdr:row>
      <xdr:rowOff>0</xdr:rowOff>
    </xdr:from>
    <xdr:to>
      <xdr:col>23</xdr:col>
      <xdr:colOff>428625</xdr:colOff>
      <xdr:row>61</xdr:row>
      <xdr:rowOff>0</xdr:rowOff>
    </xdr:to>
    <xdr:sp macro="" textlink="">
      <xdr:nvSpPr>
        <xdr:cNvPr id="2" name="Text Box 1">
          <a:extLst>
            <a:ext uri="{FF2B5EF4-FFF2-40B4-BE49-F238E27FC236}">
              <a16:creationId xmlns:a16="http://schemas.microsoft.com/office/drawing/2014/main" id="{2307C13F-2721-4FD3-8C7C-0CF34974EE92}"/>
            </a:ext>
          </a:extLst>
        </xdr:cNvPr>
        <xdr:cNvSpPr txBox="1">
          <a:spLocks noChangeArrowheads="1"/>
        </xdr:cNvSpPr>
      </xdr:nvSpPr>
      <xdr:spPr bwMode="auto">
        <a:xfrm>
          <a:off x="238125" y="11306175"/>
          <a:ext cx="1973580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3" name="Text Box 2">
          <a:extLst>
            <a:ext uri="{FF2B5EF4-FFF2-40B4-BE49-F238E27FC236}">
              <a16:creationId xmlns:a16="http://schemas.microsoft.com/office/drawing/2014/main" id="{B28D8D03-A362-4D9C-986A-1A7D11EBD47A}"/>
            </a:ext>
          </a:extLst>
        </xdr:cNvPr>
        <xdr:cNvSpPr txBox="1">
          <a:spLocks noChangeArrowheads="1"/>
        </xdr:cNvSpPr>
      </xdr:nvSpPr>
      <xdr:spPr bwMode="auto">
        <a:xfrm>
          <a:off x="238125" y="11306175"/>
          <a:ext cx="1973580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4" name="Text Box 3">
          <a:extLst>
            <a:ext uri="{FF2B5EF4-FFF2-40B4-BE49-F238E27FC236}">
              <a16:creationId xmlns:a16="http://schemas.microsoft.com/office/drawing/2014/main" id="{5F569019-6351-440F-8B42-7D6CEB8B415B}"/>
            </a:ext>
          </a:extLst>
        </xdr:cNvPr>
        <xdr:cNvSpPr txBox="1">
          <a:spLocks noChangeArrowheads="1"/>
        </xdr:cNvSpPr>
      </xdr:nvSpPr>
      <xdr:spPr bwMode="auto">
        <a:xfrm>
          <a:off x="238125" y="11306175"/>
          <a:ext cx="1973580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twoCellAnchor>
    <xdr:from>
      <xdr:col>0</xdr:col>
      <xdr:colOff>238125</xdr:colOff>
      <xdr:row>61</xdr:row>
      <xdr:rowOff>0</xdr:rowOff>
    </xdr:from>
    <xdr:to>
      <xdr:col>23</xdr:col>
      <xdr:colOff>428625</xdr:colOff>
      <xdr:row>61</xdr:row>
      <xdr:rowOff>0</xdr:rowOff>
    </xdr:to>
    <xdr:sp macro="" textlink="">
      <xdr:nvSpPr>
        <xdr:cNvPr id="5" name="Text Box 4">
          <a:extLst>
            <a:ext uri="{FF2B5EF4-FFF2-40B4-BE49-F238E27FC236}">
              <a16:creationId xmlns:a16="http://schemas.microsoft.com/office/drawing/2014/main" id="{AC9FF467-9BCD-422A-B41B-3308818DCBDD}"/>
            </a:ext>
          </a:extLst>
        </xdr:cNvPr>
        <xdr:cNvSpPr txBox="1">
          <a:spLocks noChangeArrowheads="1"/>
        </xdr:cNvSpPr>
      </xdr:nvSpPr>
      <xdr:spPr bwMode="auto">
        <a:xfrm>
          <a:off x="238125" y="11306175"/>
          <a:ext cx="19735800" cy="0"/>
        </a:xfrm>
        <a:prstGeom prst="rect">
          <a:avLst/>
        </a:prstGeom>
        <a:solidFill>
          <a:srgbClr val="FFFFFF"/>
        </a:solidFill>
        <a:ln>
          <a:noFill/>
        </a:ln>
        <a:extLst>
          <a:ext uri="{91240B29-F687-4F45-9708-019B960494DF}">
            <a14:hiddenLine xmlns:a14="http://schemas.microsoft.com/office/drawing/2010/main" w="9525">
              <a:solidFill>
                <a:srgbClr val="0000FF"/>
              </a:solidFill>
              <a:miter lim="800000"/>
              <a:headEnd/>
              <a:tailEnd/>
            </a14:hiddenLine>
          </a:ext>
        </a:extLst>
      </xdr:spPr>
      <xdr:txBody>
        <a:bodyPr vertOverflow="clip" wrap="square" lIns="27432" tIns="22860" rIns="0" bIns="0" anchor="t" upright="1"/>
        <a:lstStyle/>
        <a:p>
          <a:pPr algn="l" rtl="0">
            <a:defRPr sz="1000"/>
          </a:pPr>
          <a:r>
            <a:rPr lang="en-US" sz="1000" b="0" i="0" u="none" strike="noStrike" baseline="0">
              <a:solidFill>
                <a:srgbClr val="000000"/>
              </a:solidFill>
              <a:latin typeface="Garamond"/>
            </a:rPr>
            <a:t>Note: Per D.00-07-020, if any utility has a single CBO or private contractor, such that this table would reveal confidential pricing information, the information will be submitted to the Commission, subject to Commission-approved confidentiality agreements.</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733425</xdr:colOff>
      <xdr:row>8</xdr:row>
      <xdr:rowOff>123825</xdr:rowOff>
    </xdr:from>
    <xdr:ext cx="4859279" cy="718466"/>
    <xdr:sp macro="" textlink="">
      <xdr:nvSpPr>
        <xdr:cNvPr id="3" name="Rectangle 2">
          <a:extLst>
            <a:ext uri="{FF2B5EF4-FFF2-40B4-BE49-F238E27FC236}">
              <a16:creationId xmlns:a16="http://schemas.microsoft.com/office/drawing/2014/main" id="{A307973B-3945-4089-91BF-DAABE5C4E837}"/>
            </a:ext>
          </a:extLst>
        </xdr:cNvPr>
        <xdr:cNvSpPr/>
      </xdr:nvSpPr>
      <xdr:spPr>
        <a:xfrm>
          <a:off x="2238375" y="2428875"/>
          <a:ext cx="4859279" cy="718466"/>
        </a:xfrm>
        <a:prstGeom prst="rect">
          <a:avLst/>
        </a:prstGeom>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Not Applicable</a:t>
          </a:r>
          <a:r>
            <a:rPr lang="en-US" sz="4000" b="1" cap="none" spc="0" baseline="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rPr>
            <a:t> to SCG</a:t>
          </a:r>
          <a:endParaRPr lang="en-US" sz="4000" b="1" cap="none" spc="0">
            <a:ln w="12700">
              <a:solidFill>
                <a:schemeClr val="tx2">
                  <a:satMod val="155000"/>
                </a:schemeClr>
              </a:solidFill>
              <a:prstDash val="solid"/>
            </a:ln>
            <a:solidFill>
              <a:schemeClr val="bg2">
                <a:tint val="85000"/>
                <a:satMod val="155000"/>
              </a:schemeClr>
            </a:solidFill>
            <a:effectLst>
              <a:outerShdw blurRad="41275" dist="20320" dir="1800000" algn="tl" rotWithShape="0">
                <a:srgbClr val="000000">
                  <a:alpha val="40000"/>
                </a:srgb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5</xdr:col>
      <xdr:colOff>669634</xdr:colOff>
      <xdr:row>21</xdr:row>
      <xdr:rowOff>116973</xdr:rowOff>
    </xdr:from>
    <xdr:ext cx="184730" cy="937629"/>
    <xdr:sp macro="" textlink="">
      <xdr:nvSpPr>
        <xdr:cNvPr id="2" name="Rectangle 1">
          <a:extLst>
            <a:ext uri="{FF2B5EF4-FFF2-40B4-BE49-F238E27FC236}">
              <a16:creationId xmlns:a16="http://schemas.microsoft.com/office/drawing/2014/main" id="{00000000-0008-0000-1100-000002000000}"/>
            </a:ext>
          </a:extLst>
        </xdr:cNvPr>
        <xdr:cNvSpPr/>
      </xdr:nvSpPr>
      <xdr:spPr>
        <a:xfrm>
          <a:off x="8956384" y="3307848"/>
          <a:ext cx="184730" cy="937629"/>
        </a:xfrm>
        <a:prstGeom prst="rect">
          <a:avLst/>
        </a:prstGeom>
        <a:noFill/>
      </xdr:spPr>
      <xdr:txBody>
        <a:bodyPr wrap="none" lIns="91440" tIns="45720" rIns="91440" bIns="45720">
          <a:spAutoFit/>
        </a:bodyPr>
        <a:lstStyle/>
        <a:p>
          <a:pPr algn="ctr"/>
          <a:endParaRPr lang="en-US" sz="5400" b="1" cap="none" spc="0">
            <a:ln w="10541" cmpd="sng">
              <a:solidFill>
                <a:schemeClr val="accent1">
                  <a:shade val="88000"/>
                  <a:satMod val="110000"/>
                </a:schemeClr>
              </a:solidFill>
              <a:prstDash val="solid"/>
            </a:ln>
            <a:gradFill>
              <a:gsLst>
                <a:gs pos="0">
                  <a:schemeClr val="accent1">
                    <a:tint val="40000"/>
                    <a:satMod val="250000"/>
                  </a:schemeClr>
                </a:gs>
                <a:gs pos="9000">
                  <a:schemeClr val="accent1">
                    <a:tint val="52000"/>
                    <a:satMod val="300000"/>
                  </a:schemeClr>
                </a:gs>
                <a:gs pos="50000">
                  <a:schemeClr val="accent1">
                    <a:shade val="20000"/>
                    <a:satMod val="300000"/>
                  </a:schemeClr>
                </a:gs>
                <a:gs pos="79000">
                  <a:schemeClr val="accent1">
                    <a:tint val="52000"/>
                    <a:satMod val="300000"/>
                  </a:schemeClr>
                </a:gs>
                <a:gs pos="100000">
                  <a:schemeClr val="accent1">
                    <a:tint val="40000"/>
                    <a:satMod val="250000"/>
                  </a:schemeClr>
                </a:gs>
              </a:gsLst>
              <a:lin ang="5400000"/>
            </a:gradFill>
            <a:effectLst/>
          </a:endParaRPr>
        </a:p>
      </xdr:txBody>
    </xdr:sp>
    <xdr:clientData/>
  </xdr:oneCellAnchor>
  <xdr:twoCellAnchor editAs="oneCell">
    <xdr:from>
      <xdr:col>0</xdr:col>
      <xdr:colOff>0</xdr:colOff>
      <xdr:row>29</xdr:row>
      <xdr:rowOff>0</xdr:rowOff>
    </xdr:from>
    <xdr:to>
      <xdr:col>7</xdr:col>
      <xdr:colOff>1622425</xdr:colOff>
      <xdr:row>54</xdr:row>
      <xdr:rowOff>34925</xdr:rowOff>
    </xdr:to>
    <xdr:pic>
      <xdr:nvPicPr>
        <xdr:cNvPr id="12" name="Picture 11">
          <a:extLst>
            <a:ext uri="{FF2B5EF4-FFF2-40B4-BE49-F238E27FC236}">
              <a16:creationId xmlns:a16="http://schemas.microsoft.com/office/drawing/2014/main" id="{CE9D34C7-7646-44C0-AD6E-5FA83552622D}"/>
            </a:ext>
          </a:extLst>
        </xdr:cNvPr>
        <xdr:cNvPicPr>
          <a:picLocks noChangeAspect="1"/>
        </xdr:cNvPicPr>
      </xdr:nvPicPr>
      <xdr:blipFill>
        <a:blip xmlns:r="http://schemas.openxmlformats.org/officeDocument/2006/relationships" r:embed="rId1"/>
        <a:stretch>
          <a:fillRect/>
        </a:stretch>
      </xdr:blipFill>
      <xdr:spPr>
        <a:xfrm>
          <a:off x="0" y="7140575"/>
          <a:ext cx="10918825" cy="4559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ps.sdge.com/Documents%20and%20Settings/HDEJESUS/Local%20Settings/Temporary%20Internet%20Files/OLKBA/SDGE%20Bill%20Savings%20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sps.sdge.com/WINDOWS/Desktop/SDGE/Just%20in%20case/SDGE%20Bill%20Savings%20V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ps.sdge.com/Documents%20and%20Settings/pardor/My%20Documents/Data/PRR's/2008/04-01-2008/FINAL%20-%202008-ERRA-RATEDESIGN%20(3-25-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sps.sdge.com/DOCUME~1/loisk/LOCALS~1/Temp/notesE1EF34/SCE%20Bill%20Savings%20V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sps.sdge.com/Data/CPP/LargePower_2003/AG_Account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sps.sdge.com/TEMP/BillSavingsSep0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sps.sdge.com/Documents%20and%20Settings/edw9/Desktop/Annual%20LIEE_CARE%20Reports%20and%20Tables_09-11%20(04-21-09)_Final%20TEMPLAT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sps.sdge.com/October%202002/windows/TEMP/Tables%204%20&amp;%205%20Updated%20for%20October.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o301\RAS\TEMP\BillSavingsSep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sps.sdge.com/DOCUME~1/vjw3/LOCALS~1/Temp/BillSavingsJuly0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sps.sdge.com/DATA/Interim-RD/Interim-Rates(filed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sps.sdge.com/Documents%20and%20Settings/tangdc/My%20Documents/2003-GRC%20(Application)/Errata/Marginal%20Customer%20Costs%20UPDAT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https://sps.sdge.com/DOCUME~1/pardor/LOCALS~1/Temp/notesFFF692/~535519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o301\ras\DOCUME~1\vjw3\LOCALS~1\Temp\BillSavingsJuly0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sps.sdge.com/Documents%20and%20Settings/lpc2/Local%20Settings/Temporary%20Internet%20Files/OLK83/BillSavingsSep0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sps.sdge.com/DOCUME~1/tangdc/LOCALS~1/Temp/C.Lotus.Notes.Data/NCO%20method%20rebuttal%20with%20new%20cust%20forecas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https://sps.sdge.com/windows/TEMP/C.Lotus.Notes.Data/RCN-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sps.sdge.com/DOCUME~1/vjw3/LOCALS~1/Temp/BillSavingsJune0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sps.sdge.com/2001%20ACRA-RACRA/Summary%20to%20PU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TEMP\BillSavingsSep0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sps.sdge.com/windows/TEMP/C.Lotus.Notes.Data/Post-Settlement%20-%20Rate%20Design%20(Temp).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sps.sdge.com/WINDOWS/TEMP/BillSavingsAug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Imp Rate"/>
      <sheetName val="Costs 1999"/>
      <sheetName val="Costs 2000"/>
      <sheetName val="Costs 2001"/>
      <sheetName val="Costs 2002"/>
      <sheetName val="Costs 2003"/>
    </sheetNames>
    <sheetDataSet>
      <sheetData sheetId="0" refreshError="1"/>
      <sheetData sheetId="1" refreshError="1"/>
      <sheetData sheetId="2">
        <row r="7">
          <cell r="V7">
            <v>1</v>
          </cell>
          <cell r="W7">
            <v>0.13800000000000001</v>
          </cell>
          <cell r="X7">
            <v>0.85599999999999998</v>
          </cell>
        </row>
        <row r="8">
          <cell r="V8">
            <v>2</v>
          </cell>
          <cell r="W8">
            <v>0.26942857142857146</v>
          </cell>
          <cell r="X8">
            <v>1.6712380952380954</v>
          </cell>
        </row>
        <row r="9">
          <cell r="V9">
            <v>3</v>
          </cell>
          <cell r="W9">
            <v>0.39459863945578239</v>
          </cell>
          <cell r="X9">
            <v>2.4476553287981861</v>
          </cell>
        </row>
        <row r="10">
          <cell r="V10">
            <v>4</v>
          </cell>
          <cell r="W10">
            <v>0.5138082280531262</v>
          </cell>
          <cell r="X10">
            <v>3.18710031314113</v>
          </cell>
        </row>
        <row r="11">
          <cell r="V11">
            <v>5</v>
          </cell>
          <cell r="W11">
            <v>0.62734116957440578</v>
          </cell>
          <cell r="X11">
            <v>3.891333631562981</v>
          </cell>
        </row>
        <row r="12">
          <cell r="V12">
            <v>6</v>
          </cell>
          <cell r="W12">
            <v>0.7354677805470532</v>
          </cell>
          <cell r="X12">
            <v>4.5620320300599824</v>
          </cell>
        </row>
        <row r="13">
          <cell r="V13">
            <v>7</v>
          </cell>
          <cell r="W13">
            <v>0.83844550528290784</v>
          </cell>
          <cell r="X13">
            <v>5.2007924095809361</v>
          </cell>
        </row>
        <row r="14">
          <cell r="V14">
            <v>8</v>
          </cell>
          <cell r="W14">
            <v>0.93651952884086476</v>
          </cell>
          <cell r="X14">
            <v>5.8091356281723208</v>
          </cell>
        </row>
        <row r="15">
          <cell r="V15">
            <v>9</v>
          </cell>
          <cell r="W15">
            <v>1.0299233608008236</v>
          </cell>
          <cell r="X15">
            <v>6.3885101220688769</v>
          </cell>
        </row>
        <row r="16">
          <cell r="V16">
            <v>10</v>
          </cell>
          <cell r="W16">
            <v>1.1188793912388797</v>
          </cell>
          <cell r="X16">
            <v>6.9402953543513117</v>
          </cell>
        </row>
        <row r="17">
          <cell r="V17">
            <v>11</v>
          </cell>
          <cell r="W17">
            <v>1.2035994202275049</v>
          </cell>
          <cell r="X17">
            <v>7.4658050993822016</v>
          </cell>
        </row>
        <row r="18">
          <cell r="V18">
            <v>12</v>
          </cell>
          <cell r="W18">
            <v>1.2842851621214333</v>
          </cell>
          <cell r="X18">
            <v>7.9662905708401928</v>
          </cell>
        </row>
        <row r="19">
          <cell r="V19">
            <v>13</v>
          </cell>
          <cell r="W19">
            <v>1.3611287258299365</v>
          </cell>
          <cell r="X19">
            <v>8.4429434008001838</v>
          </cell>
        </row>
        <row r="20">
          <cell r="V20">
            <v>14</v>
          </cell>
          <cell r="W20">
            <v>1.4343130722189872</v>
          </cell>
          <cell r="X20">
            <v>8.8968984769525559</v>
          </cell>
        </row>
        <row r="21">
          <cell r="V21">
            <v>15</v>
          </cell>
          <cell r="W21">
            <v>1.504012449732369</v>
          </cell>
          <cell r="X21">
            <v>9.3292366447167208</v>
          </cell>
        </row>
        <row r="22">
          <cell r="V22">
            <v>16</v>
          </cell>
          <cell r="W22">
            <v>1.570392809268923</v>
          </cell>
          <cell r="X22">
            <v>9.7409872806825923</v>
          </cell>
        </row>
        <row r="23">
          <cell r="V23">
            <v>17</v>
          </cell>
          <cell r="W23">
            <v>1.6336121993037365</v>
          </cell>
          <cell r="X23">
            <v>10.133130743507232</v>
          </cell>
        </row>
        <row r="24">
          <cell r="V24">
            <v>18</v>
          </cell>
          <cell r="W24">
            <v>1.693821142194035</v>
          </cell>
          <cell r="X24">
            <v>10.506600708102127</v>
          </cell>
        </row>
        <row r="25">
          <cell r="V25">
            <v>19</v>
          </cell>
          <cell r="W25">
            <v>1.7511629925657477</v>
          </cell>
          <cell r="X25">
            <v>10.862286388668695</v>
          </cell>
        </row>
        <row r="26">
          <cell r="V26">
            <v>20</v>
          </cell>
          <cell r="W26">
            <v>1.8057742786340456</v>
          </cell>
          <cell r="X26">
            <v>11.201034655874947</v>
          </cell>
        </row>
        <row r="27">
          <cell r="V27">
            <v>21</v>
          </cell>
          <cell r="W27">
            <v>1.8577850272705199</v>
          </cell>
          <cell r="X27">
            <v>11.523652053214237</v>
          </cell>
        </row>
        <row r="28">
          <cell r="V28">
            <v>22</v>
          </cell>
          <cell r="W28">
            <v>1.9073190735909713</v>
          </cell>
          <cell r="X28">
            <v>11.830906717346894</v>
          </cell>
        </row>
        <row r="29">
          <cell r="V29">
            <v>23</v>
          </cell>
          <cell r="W29">
            <v>1.9544943558009256</v>
          </cell>
          <cell r="X29">
            <v>12.123530206997042</v>
          </cell>
        </row>
        <row r="30">
          <cell r="V30">
            <v>24</v>
          </cell>
          <cell r="W30">
            <v>1.9994231960008815</v>
          </cell>
          <cell r="X30">
            <v>12.40221924475909</v>
          </cell>
        </row>
        <row r="31">
          <cell r="V31">
            <v>25</v>
          </cell>
          <cell r="W31">
            <v>2.0422125676198872</v>
          </cell>
          <cell r="X31">
            <v>12.667637375961039</v>
          </cell>
        </row>
      </sheetData>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1999"/>
      <sheetName val="Rates2000"/>
      <sheetName val="All Rates"/>
      <sheetName val="Inputs 1999"/>
      <sheetName val=" MI 99"/>
      <sheetName val="Inputs 2000"/>
      <sheetName val=" MI 00"/>
      <sheetName val="Inputs 2001"/>
      <sheetName val=" MI 01"/>
      <sheetName val="Inputs 2002"/>
      <sheetName val=" MI 02"/>
      <sheetName val=" MI 03"/>
      <sheetName val=" MI 04"/>
      <sheetName val="Imp Rate"/>
      <sheetName val="Costs 1999"/>
      <sheetName val="Costs 2000"/>
      <sheetName val="Costs 2001"/>
      <sheetName val="Costs 2002"/>
      <sheetName val="Costs 2003"/>
      <sheetName val="Costs 2004"/>
    </sheetNames>
    <sheetDataSet>
      <sheetData sheetId="0" refreshError="1"/>
      <sheetData sheetId="1" refreshError="1"/>
      <sheetData sheetId="2">
        <row r="7">
          <cell r="Z7">
            <v>1</v>
          </cell>
          <cell r="AA7">
            <v>0.11192734325171987</v>
          </cell>
          <cell r="AB7">
            <v>0.83986824617471212</v>
          </cell>
        </row>
        <row r="8">
          <cell r="Z8">
            <v>2</v>
          </cell>
          <cell r="AA8">
            <v>0.21852481301526261</v>
          </cell>
          <cell r="AB8">
            <v>1.6397427663411048</v>
          </cell>
        </row>
        <row r="9">
          <cell r="Z9">
            <v>3</v>
          </cell>
          <cell r="AA9">
            <v>0.32004621279006523</v>
          </cell>
          <cell r="AB9">
            <v>2.401528023642431</v>
          </cell>
        </row>
        <row r="10">
          <cell r="Z10">
            <v>4</v>
          </cell>
          <cell r="AA10">
            <v>0.41673326019463919</v>
          </cell>
          <cell r="AB10">
            <v>3.1270377925008375</v>
          </cell>
        </row>
        <row r="11">
          <cell r="Z11">
            <v>5</v>
          </cell>
          <cell r="AA11">
            <v>0.50881616248470962</v>
          </cell>
          <cell r="AB11">
            <v>3.8179994771278909</v>
          </cell>
        </row>
        <row r="12">
          <cell r="Z12">
            <v>6</v>
          </cell>
          <cell r="AA12">
            <v>0.59651416466572904</v>
          </cell>
          <cell r="AB12">
            <v>4.4760582243917506</v>
          </cell>
        </row>
        <row r="13">
          <cell r="Z13">
            <v>7</v>
          </cell>
          <cell r="AA13">
            <v>0.68003607150479517</v>
          </cell>
          <cell r="AB13">
            <v>5.102780840833522</v>
          </cell>
        </row>
        <row r="14">
          <cell r="Z14">
            <v>8</v>
          </cell>
          <cell r="AA14">
            <v>0.75958074468485814</v>
          </cell>
          <cell r="AB14">
            <v>5.6996595231590188</v>
          </cell>
        </row>
        <row r="15">
          <cell r="Z15">
            <v>9</v>
          </cell>
          <cell r="AA15">
            <v>0.83533757628491823</v>
          </cell>
          <cell r="AB15">
            <v>6.2681154110880639</v>
          </cell>
        </row>
        <row r="16">
          <cell r="Z16">
            <v>10</v>
          </cell>
          <cell r="AA16">
            <v>0.90748693971354677</v>
          </cell>
          <cell r="AB16">
            <v>6.809501971020488</v>
          </cell>
        </row>
        <row r="17">
          <cell r="Z17">
            <v>11</v>
          </cell>
          <cell r="AA17">
            <v>0.97620061916938361</v>
          </cell>
          <cell r="AB17">
            <v>7.3251082185751777</v>
          </cell>
        </row>
        <row r="18">
          <cell r="Z18">
            <v>12</v>
          </cell>
          <cell r="AA18">
            <v>1.0416422186511329</v>
          </cell>
          <cell r="AB18">
            <v>7.8161617876748828</v>
          </cell>
        </row>
        <row r="19">
          <cell r="Z19">
            <v>13</v>
          </cell>
          <cell r="AA19">
            <v>1.1039675514908942</v>
          </cell>
          <cell r="AB19">
            <v>8.2838318534841235</v>
          </cell>
        </row>
        <row r="20">
          <cell r="Z20">
            <v>14</v>
          </cell>
          <cell r="AA20">
            <v>1.163325011338286</v>
          </cell>
          <cell r="AB20">
            <v>8.729231916159593</v>
          </cell>
        </row>
        <row r="21">
          <cell r="Z21">
            <v>15</v>
          </cell>
          <cell r="AA21">
            <v>1.2198559254786592</v>
          </cell>
          <cell r="AB21">
            <v>9.1534224520409921</v>
          </cell>
        </row>
        <row r="22">
          <cell r="Z22">
            <v>16</v>
          </cell>
          <cell r="AA22">
            <v>1.2736948913266333</v>
          </cell>
          <cell r="AB22">
            <v>9.5574134385947058</v>
          </cell>
        </row>
        <row r="23">
          <cell r="Z23">
            <v>17</v>
          </cell>
          <cell r="AA23">
            <v>1.3249700968961329</v>
          </cell>
          <cell r="AB23">
            <v>9.9421667591220508</v>
          </cell>
        </row>
        <row r="24">
          <cell r="Z24">
            <v>18</v>
          </cell>
          <cell r="AA24">
            <v>1.3738036260099418</v>
          </cell>
          <cell r="AB24">
            <v>10.30859849295762</v>
          </cell>
        </row>
        <row r="25">
          <cell r="Z25">
            <v>19</v>
          </cell>
          <cell r="AA25">
            <v>1.420311748975474</v>
          </cell>
          <cell r="AB25">
            <v>10.65758109661054</v>
          </cell>
        </row>
        <row r="26">
          <cell r="Z26">
            <v>20</v>
          </cell>
          <cell r="AA26">
            <v>1.464605199418838</v>
          </cell>
          <cell r="AB26">
            <v>10.989945481041895</v>
          </cell>
        </row>
        <row r="27">
          <cell r="Z27">
            <v>21</v>
          </cell>
          <cell r="AA27">
            <v>1.5067894379363278</v>
          </cell>
          <cell r="AB27">
            <v>11.306482990024136</v>
          </cell>
        </row>
        <row r="28">
          <cell r="Z28">
            <v>22</v>
          </cell>
          <cell r="AA28">
            <v>1.5469649031910799</v>
          </cell>
          <cell r="AB28">
            <v>11.607947284292939</v>
          </cell>
        </row>
        <row r="29">
          <cell r="Z29">
            <v>23</v>
          </cell>
          <cell r="AA29">
            <v>1.5852272510527485</v>
          </cell>
          <cell r="AB29">
            <v>11.895056135977512</v>
          </cell>
        </row>
        <row r="30">
          <cell r="Z30">
            <v>24</v>
          </cell>
          <cell r="AA30">
            <v>1.6216675823495759</v>
          </cell>
          <cell r="AB30">
            <v>12.168493137581867</v>
          </cell>
        </row>
        <row r="31">
          <cell r="Z31">
            <v>25</v>
          </cell>
          <cell r="AA31">
            <v>1.6563726597751256</v>
          </cell>
          <cell r="AB31">
            <v>12.428909329586014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2008 Rev Req"/>
      <sheetName val="CRS 08 (ERRA)"/>
      <sheetName val="Adjustments"/>
      <sheetName val="URG SAPC"/>
      <sheetName val="TTA Revenue"/>
      <sheetName val="Distrbn SAPC"/>
      <sheetName val="Other SAPC"/>
      <sheetName val="Unit_Charge_Current"/>
      <sheetName val="Billing-Proposed"/>
      <sheetName val="AB1x-D-DCARE"/>
      <sheetName val="Proposed_Unit_Charge"/>
      <sheetName val="Tariffs-Old"/>
      <sheetName val="Billings-Proposed"/>
      <sheetName val="Tariffs-New"/>
      <sheetName val="Tariffs-Proposed"/>
      <sheetName val="ERRA Rates"/>
      <sheetName val="Rate-Comparison"/>
      <sheetName val="PRR-Current-Bundled"/>
      <sheetName val="PRR-Current-DA"/>
      <sheetName val="PRR-Proposed-Bdl"/>
      <sheetName val="PRR-Proposed-DA"/>
      <sheetName val="Medical BL-Energy"/>
      <sheetName val="CARE-Billing"/>
      <sheetName val="CARE-Tariffs"/>
      <sheetName val="DA CRS Table 08"/>
      <sheetName val="DAEBSC CRS"/>
      <sheetName val="CCA CRS"/>
      <sheetName val="Searless"/>
      <sheetName val="TOTCA"/>
      <sheetName val="RTP2-Sec-URG"/>
      <sheetName val="RTP2-Pri-URG"/>
      <sheetName val="PA-RTP-URG"/>
      <sheetName val="RTP2-Sub-URG"/>
      <sheetName val="System-SF"/>
      <sheetName val="Bundled-SF"/>
      <sheetName val="DA-SF"/>
      <sheetName val="Error Checking"/>
      <sheetName val="Comparison"/>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 7.2-99"/>
      <sheetName val="TA 7.2-00"/>
      <sheetName val="TA 7.2-01"/>
      <sheetName val="TA 7.2-02"/>
      <sheetName val="TA 7.2-03"/>
      <sheetName val="TA 7.2-04"/>
      <sheetName val="BS 1999"/>
      <sheetName val="BS 2000"/>
      <sheetName val="BS 2001"/>
      <sheetName val="BS 2002"/>
      <sheetName val="BS 2003"/>
      <sheetName val="BS 2004"/>
      <sheetName val="Imp Rates"/>
      <sheetName val="All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
          <cell r="Q7">
            <v>1</v>
          </cell>
          <cell r="R7">
            <v>0.1118</v>
          </cell>
        </row>
        <row r="8">
          <cell r="Q8">
            <v>2</v>
          </cell>
          <cell r="R8">
            <v>0.20570217822482917</v>
          </cell>
        </row>
        <row r="9">
          <cell r="Q9">
            <v>3</v>
          </cell>
          <cell r="R9">
            <v>0.29513282415323788</v>
          </cell>
        </row>
        <row r="10">
          <cell r="Q10">
            <v>4</v>
          </cell>
          <cell r="R10">
            <v>0.38030486789457962</v>
          </cell>
        </row>
        <row r="11">
          <cell r="Q11">
            <v>5</v>
          </cell>
          <cell r="R11">
            <v>0.46142110002919068</v>
          </cell>
        </row>
        <row r="12">
          <cell r="Q12">
            <v>6</v>
          </cell>
          <cell r="R12">
            <v>0.53867465444310603</v>
          </cell>
        </row>
        <row r="13">
          <cell r="Q13">
            <v>7</v>
          </cell>
          <cell r="R13">
            <v>0.61224946817064452</v>
          </cell>
        </row>
        <row r="14">
          <cell r="Q14">
            <v>8</v>
          </cell>
          <cell r="R14">
            <v>0.68232071933972871</v>
          </cell>
        </row>
        <row r="15">
          <cell r="Q15">
            <v>9</v>
          </cell>
          <cell r="R15">
            <v>0.74905524426266612</v>
          </cell>
        </row>
        <row r="16">
          <cell r="Q16">
            <v>10</v>
          </cell>
          <cell r="R16">
            <v>0.81261193466546366</v>
          </cell>
        </row>
        <row r="17">
          <cell r="Q17">
            <v>11</v>
          </cell>
          <cell r="R17">
            <v>0.87314211600146119</v>
          </cell>
        </row>
        <row r="18">
          <cell r="Q18">
            <v>12</v>
          </cell>
          <cell r="R18">
            <v>0.93078990775003045</v>
          </cell>
        </row>
        <row r="19">
          <cell r="Q19">
            <v>13</v>
          </cell>
          <cell r="R19">
            <v>0.98569256655819149</v>
          </cell>
        </row>
        <row r="20">
          <cell r="Q20">
            <v>14</v>
          </cell>
          <cell r="R20">
            <v>1.0379808130421544</v>
          </cell>
        </row>
        <row r="21">
          <cell r="Q21">
            <v>15</v>
          </cell>
          <cell r="R21">
            <v>1.0877791430268811</v>
          </cell>
        </row>
        <row r="22">
          <cell r="Q22">
            <v>16</v>
          </cell>
          <cell r="R22">
            <v>1.135206123964716</v>
          </cell>
        </row>
        <row r="23">
          <cell r="Q23">
            <v>17</v>
          </cell>
          <cell r="R23">
            <v>1.1803746772388444</v>
          </cell>
        </row>
        <row r="24">
          <cell r="Q24">
            <v>18</v>
          </cell>
          <cell r="R24">
            <v>1.2233923470237287</v>
          </cell>
        </row>
        <row r="25">
          <cell r="Q25">
            <v>19</v>
          </cell>
          <cell r="R25">
            <v>1.264361556342666</v>
          </cell>
        </row>
        <row r="26">
          <cell r="Q26">
            <v>20</v>
          </cell>
          <cell r="R26">
            <v>1.3033798509321302</v>
          </cell>
        </row>
        <row r="27">
          <cell r="Q27">
            <v>21</v>
          </cell>
          <cell r="R27">
            <v>1.3405401314935246</v>
          </cell>
        </row>
        <row r="28">
          <cell r="Q28">
            <v>22</v>
          </cell>
          <cell r="R28">
            <v>1.3759308748853289</v>
          </cell>
        </row>
        <row r="29">
          <cell r="Q29">
            <v>23</v>
          </cell>
          <cell r="R29">
            <v>1.4096363447822853</v>
          </cell>
        </row>
        <row r="30">
          <cell r="Q30">
            <v>24</v>
          </cell>
          <cell r="R30">
            <v>1.4417367923031963</v>
          </cell>
        </row>
        <row r="31">
          <cell r="Q31">
            <v>25</v>
          </cell>
          <cell r="R31">
            <v>1.4723086470850164</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2"/>
      <sheetName val="Summary"/>
      <sheetName val="SummaryPaste"/>
      <sheetName val="Accounts_100_Pct"/>
      <sheetName val="Accounts_80_Pct"/>
      <sheetName val="Accounts_50_Pct"/>
      <sheetName val="Accounts_25_Pct"/>
      <sheetName val="Accounts_0_Pc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17">
          <cell r="B17">
            <v>0.11589000000000001</v>
          </cell>
        </row>
        <row r="18">
          <cell r="B18">
            <v>0.51846999999999999</v>
          </cell>
        </row>
        <row r="19">
          <cell r="B19">
            <v>5100</v>
          </cell>
        </row>
      </sheetData>
      <sheetData sheetId="1" refreshError="1">
        <row r="5">
          <cell r="D5">
            <v>342</v>
          </cell>
        </row>
        <row r="6">
          <cell r="D6">
            <v>80</v>
          </cell>
        </row>
        <row r="7">
          <cell r="D7">
            <v>0</v>
          </cell>
        </row>
        <row r="8">
          <cell r="D8">
            <v>102</v>
          </cell>
        </row>
        <row r="9">
          <cell r="D9">
            <v>17</v>
          </cell>
        </row>
        <row r="12">
          <cell r="D12">
            <v>619</v>
          </cell>
        </row>
        <row r="13">
          <cell r="D13">
            <v>616</v>
          </cell>
        </row>
        <row r="14">
          <cell r="D14">
            <v>159</v>
          </cell>
        </row>
        <row r="17">
          <cell r="D17">
            <v>590</v>
          </cell>
        </row>
        <row r="18">
          <cell r="D18">
            <v>458</v>
          </cell>
        </row>
        <row r="19">
          <cell r="D19">
            <v>151</v>
          </cell>
        </row>
        <row r="20">
          <cell r="D20">
            <v>124</v>
          </cell>
        </row>
        <row r="21">
          <cell r="D21">
            <v>1504</v>
          </cell>
        </row>
        <row r="22">
          <cell r="D22">
            <v>355</v>
          </cell>
        </row>
        <row r="23">
          <cell r="D23">
            <v>195</v>
          </cell>
        </row>
        <row r="24">
          <cell r="D24">
            <v>120</v>
          </cell>
        </row>
        <row r="25">
          <cell r="D25">
            <v>1248</v>
          </cell>
        </row>
        <row r="26">
          <cell r="D26">
            <v>552</v>
          </cell>
        </row>
        <row r="27">
          <cell r="D27">
            <v>383</v>
          </cell>
        </row>
        <row r="28">
          <cell r="D28">
            <v>110</v>
          </cell>
        </row>
        <row r="29">
          <cell r="D29">
            <v>1338</v>
          </cell>
        </row>
        <row r="30">
          <cell r="D30">
            <v>340</v>
          </cell>
        </row>
        <row r="31">
          <cell r="D31">
            <v>630</v>
          </cell>
        </row>
        <row r="32">
          <cell r="D32">
            <v>0</v>
          </cell>
        </row>
        <row r="33">
          <cell r="D33">
            <v>0</v>
          </cell>
        </row>
        <row r="34">
          <cell r="D34">
            <v>214</v>
          </cell>
        </row>
        <row r="35">
          <cell r="D35">
            <v>0</v>
          </cell>
        </row>
        <row r="36">
          <cell r="D36">
            <v>0</v>
          </cell>
        </row>
        <row r="37">
          <cell r="D37">
            <v>40</v>
          </cell>
        </row>
        <row r="38">
          <cell r="D38">
            <v>27</v>
          </cell>
        </row>
        <row r="39">
          <cell r="D39">
            <v>20</v>
          </cell>
        </row>
        <row r="40">
          <cell r="D40">
            <v>0</v>
          </cell>
        </row>
        <row r="41">
          <cell r="D41">
            <v>0</v>
          </cell>
        </row>
        <row r="42">
          <cell r="D42">
            <v>0</v>
          </cell>
        </row>
        <row r="43">
          <cell r="D43">
            <v>0</v>
          </cell>
        </row>
        <row r="44">
          <cell r="D44">
            <v>0</v>
          </cell>
        </row>
        <row r="45">
          <cell r="D45">
            <v>0</v>
          </cell>
        </row>
        <row r="46">
          <cell r="D46">
            <v>0</v>
          </cell>
        </row>
        <row r="47">
          <cell r="D47">
            <v>0</v>
          </cell>
        </row>
        <row r="48">
          <cell r="D48">
            <v>7</v>
          </cell>
        </row>
        <row r="49">
          <cell r="D49">
            <v>11</v>
          </cell>
        </row>
        <row r="50">
          <cell r="D50">
            <v>1</v>
          </cell>
        </row>
        <row r="51">
          <cell r="D51">
            <v>0</v>
          </cell>
        </row>
        <row r="52">
          <cell r="D52">
            <v>0</v>
          </cell>
        </row>
        <row r="53">
          <cell r="D53">
            <v>27</v>
          </cell>
        </row>
        <row r="54">
          <cell r="D54">
            <v>0</v>
          </cell>
        </row>
        <row r="55">
          <cell r="D55">
            <v>10</v>
          </cell>
        </row>
        <row r="58">
          <cell r="D58">
            <v>1</v>
          </cell>
        </row>
        <row r="59">
          <cell r="D59">
            <v>0</v>
          </cell>
        </row>
        <row r="60">
          <cell r="D60">
            <v>1</v>
          </cell>
        </row>
        <row r="62">
          <cell r="D62">
            <v>4452</v>
          </cell>
        </row>
        <row r="63">
          <cell r="D63">
            <v>1952</v>
          </cell>
        </row>
      </sheetData>
      <sheetData sheetId="2" refreshError="1">
        <row r="8">
          <cell r="L8">
            <v>0.91</v>
          </cell>
          <cell r="M8">
            <v>0.91600000000000004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E-Table 1"/>
      <sheetName val="LIEE-Table 1"/>
      <sheetName val="LIEE-Table 2"/>
      <sheetName val="LIEE-Table 3"/>
      <sheetName val="LIEE-Table 4"/>
      <sheetName val="LIEE-Table 5"/>
      <sheetName val="LIEE-Table 6"/>
      <sheetName val="LIEE-Table 7"/>
      <sheetName val="LIEE-Table 8"/>
      <sheetName val="LIEE-Table 9"/>
      <sheetName val="LIEE-Table 10"/>
      <sheetName val="LIEE-Table 11"/>
      <sheetName val="LIEE-Table 12-Whole Neighbor Ap"/>
      <sheetName val="LIEE-Table 13- CatEnrollment"/>
      <sheetName val="LIEE-Table 14-Leveraging"/>
      <sheetName val="LIEE-Table 15-Intergration"/>
      <sheetName val="LIEE-Table 16-Lighting"/>
      <sheetName val="LIEE-Table 17-Studies&amp;Pilot"/>
      <sheetName val="LIEE-Table 18-Added Measures"/>
      <sheetName val="LIEE-Table 19-Fund Shifting"/>
      <sheetName val="CARE-Table 2"/>
      <sheetName val="CARE-Table 3"/>
      <sheetName val="CARE-Table 4"/>
      <sheetName val="CARE-Table 5"/>
      <sheetName val="CARE-Table 6"/>
      <sheetName val="CARE-Table 7"/>
      <sheetName val="CARE-Table 8"/>
      <sheetName val="CARE-Table 9"/>
      <sheetName val="CARE-Table 10"/>
      <sheetName val="CARE-Table 11"/>
      <sheetName val="CARE-Table 12"/>
      <sheetName val="CARE-Table 13"/>
    </sheetNames>
    <sheetDataSet>
      <sheetData sheetId="0">
        <row r="6">
          <cell r="G6" t="str">
            <v>Authorized Budget</v>
          </cell>
        </row>
        <row r="8">
          <cell r="G8">
            <v>5850000</v>
          </cell>
        </row>
        <row r="9">
          <cell r="G9">
            <v>150000</v>
          </cell>
        </row>
        <row r="10">
          <cell r="G10">
            <v>1800000</v>
          </cell>
        </row>
        <row r="11">
          <cell r="G11">
            <v>150000</v>
          </cell>
        </row>
        <row r="12">
          <cell r="G12">
            <v>345000</v>
          </cell>
        </row>
        <row r="13">
          <cell r="G13">
            <v>0</v>
          </cell>
        </row>
        <row r="14">
          <cell r="G14">
            <v>105000</v>
          </cell>
        </row>
        <row r="15">
          <cell r="G15">
            <v>500000</v>
          </cell>
        </row>
        <row r="16">
          <cell r="G16">
            <v>206000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4 LIEE Measure Instal."/>
      <sheetName val="Per Measure Savings"/>
      <sheetName val="Energy Rate"/>
      <sheetName val="Life Cycle Calcs"/>
      <sheetName val="Tbl 4 - LIEE"/>
      <sheetName val="Tbl 5 -LIEE"/>
      <sheetName val="Tbl 5.1 -LIEE"/>
      <sheetName val="Table 5A Bill Savings"/>
      <sheetName val="Table 13 August"/>
      <sheetName val="Life Cycle Calcs Base (m)"/>
      <sheetName val="Life Cycle Calcs Base (a)"/>
    </sheetNames>
    <sheetDataSet>
      <sheetData sheetId="0" refreshError="1"/>
      <sheetData sheetId="1" refreshError="1"/>
      <sheetData sheetId="2" refreshError="1">
        <row r="44">
          <cell r="C44">
            <v>8.1500000000000003E-2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sheetData sheetId="1" refreshError="1">
        <row r="45">
          <cell r="D45">
            <v>0</v>
          </cell>
        </row>
        <row r="47">
          <cell r="D4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Table 4 Measure Installations"/>
      <sheetName val="Per Measure Saving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C-Total"/>
      <sheetName val="APS&amp;Int"/>
      <sheetName val="Frozen-Rate-Adjustment"/>
      <sheetName val="1996-Def-Adj"/>
      <sheetName val="1998-Def-Adj"/>
      <sheetName val="Frozen-Rate-PRR"/>
      <sheetName val="Deficiency-RD"/>
      <sheetName val="Interim-Rates (filed)"/>
      <sheetName val="Effective-Rates"/>
      <sheetName val="Residential-RD"/>
      <sheetName val="CTC-RD"/>
      <sheetName val="Revenue-Allo"/>
      <sheetName val="RevReq"/>
      <sheetName val="Forecasted-PX"/>
      <sheetName val="Recorded-PX"/>
      <sheetName val="TRA"/>
      <sheetName val="BDefs"/>
      <sheetName val="2001-Forecas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s>
    <sheetDataSet>
      <sheetData sheetId="0" refreshError="1">
        <row r="63">
          <cell r="C63">
            <v>1.0645256155786891</v>
          </cell>
        </row>
      </sheetData>
      <sheetData sheetId="1" refreshError="1"/>
      <sheetData sheetId="2" refreshError="1"/>
      <sheetData sheetId="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er MC"/>
      <sheetName val="TOU Adder"/>
      <sheetName val="FLT O&amp;M"/>
      <sheetName val="Cust Data"/>
      <sheetName val="Sheet1"/>
      <sheetName val="testimony chart"/>
    </sheetNames>
    <sheetDataSet>
      <sheetData sheetId="0" refreshError="1">
        <row r="72">
          <cell r="C72">
            <v>1.0597790830512823</v>
          </cell>
        </row>
      </sheetData>
      <sheetData sheetId="1" refreshError="1"/>
      <sheetData sheetId="2" refreshError="1"/>
      <sheetData sheetId="3" refreshError="1"/>
      <sheetData sheetId="4" refreshError="1"/>
      <sheetData sheetId="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ey to Tables"/>
      <sheetName val="Per Measure Savings"/>
      <sheetName val="Table 4 Measure Installations"/>
      <sheetName val="Table 5 Measure Savings"/>
      <sheetName val="Energy Rates"/>
      <sheetName val="Life Cycle Calcs"/>
      <sheetName val="Table 5A Bill Savings"/>
      <sheetName val="Table 4 Measure Installatio (2)"/>
      <sheetName val="Table 5 Measure Savings (2)"/>
      <sheetName val="Table 5A Bill Saving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46">
          <cell r="D46">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 Data"/>
      <sheetName val="Sheet1"/>
      <sheetName val="Loaders"/>
    </sheetNames>
    <sheetDataSet>
      <sheetData sheetId="0"/>
      <sheetData sheetId="1"/>
      <sheetData sheetId="2" refreshError="1">
        <row r="9">
          <cell r="B9">
            <v>8.3913634788826547E-2</v>
          </cell>
        </row>
        <row r="20">
          <cell r="D20">
            <v>3.4678243280144836E-3</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CN"/>
      <sheetName val="RCN Summary"/>
      <sheetName val="RCN_MC"/>
      <sheetName val="T&amp;D O&amp;M"/>
      <sheetName val="Design Demand"/>
      <sheetName val="Dist EE"/>
      <sheetName val="Escalation"/>
      <sheetName val="Loaders"/>
      <sheetName val="Dist Summary"/>
      <sheetName val="RCN zone"/>
      <sheetName val="TD O&amp;M"/>
      <sheetName val="FLT O&amp;M"/>
      <sheetName val="RCN_MC_(OLD)"/>
    </sheetNames>
    <sheetDataSet>
      <sheetData sheetId="0" refreshError="1">
        <row r="15">
          <cell r="E15">
            <v>65596</v>
          </cell>
          <cell r="G15">
            <v>72847</v>
          </cell>
          <cell r="I15">
            <v>175405</v>
          </cell>
          <cell r="K15">
            <v>469</v>
          </cell>
          <cell r="M15">
            <v>102422</v>
          </cell>
          <cell r="O15">
            <v>202404</v>
          </cell>
          <cell r="Q15">
            <v>619143</v>
          </cell>
          <cell r="S15">
            <v>20489</v>
          </cell>
          <cell r="U15">
            <v>49483</v>
          </cell>
          <cell r="W15">
            <v>4289</v>
          </cell>
          <cell r="Y15">
            <v>11264</v>
          </cell>
          <cell r="AA15">
            <v>204739</v>
          </cell>
          <cell r="AC15">
            <v>10170</v>
          </cell>
          <cell r="AE15">
            <v>300434</v>
          </cell>
          <cell r="AG15">
            <v>122274</v>
          </cell>
          <cell r="AI15">
            <v>2130</v>
          </cell>
          <cell r="AK15">
            <v>66514</v>
          </cell>
          <cell r="AM15">
            <v>10752</v>
          </cell>
          <cell r="AO15">
            <v>5481</v>
          </cell>
          <cell r="AQ15">
            <v>5984</v>
          </cell>
          <cell r="AS15">
            <v>213135</v>
          </cell>
          <cell r="AU15">
            <v>12403</v>
          </cell>
          <cell r="AW15">
            <v>13483</v>
          </cell>
          <cell r="AY15">
            <v>1490</v>
          </cell>
          <cell r="BA15">
            <v>586</v>
          </cell>
          <cell r="BC15">
            <v>8310</v>
          </cell>
          <cell r="BE15">
            <v>65555</v>
          </cell>
          <cell r="BG15">
            <v>101827</v>
          </cell>
          <cell r="BI15">
            <v>514</v>
          </cell>
          <cell r="BK15">
            <v>857</v>
          </cell>
          <cell r="BM15">
            <v>13035</v>
          </cell>
          <cell r="BO15">
            <v>7136</v>
          </cell>
          <cell r="BQ15">
            <v>0</v>
          </cell>
          <cell r="BS15">
            <v>5786</v>
          </cell>
          <cell r="BU15">
            <v>472</v>
          </cell>
          <cell r="BW15">
            <v>451</v>
          </cell>
          <cell r="BY15">
            <v>6038</v>
          </cell>
          <cell r="CA15">
            <v>3444</v>
          </cell>
          <cell r="CC15">
            <v>37733</v>
          </cell>
          <cell r="CE15">
            <v>0</v>
          </cell>
          <cell r="CG15">
            <v>1272272</v>
          </cell>
        </row>
        <row r="23">
          <cell r="E23">
            <v>163</v>
          </cell>
          <cell r="G23">
            <v>3092</v>
          </cell>
          <cell r="I23">
            <v>320</v>
          </cell>
          <cell r="K23">
            <v>5</v>
          </cell>
          <cell r="M23">
            <v>90</v>
          </cell>
          <cell r="O23">
            <v>48</v>
          </cell>
          <cell r="Q23">
            <v>3718</v>
          </cell>
          <cell r="S23">
            <v>80</v>
          </cell>
          <cell r="U23">
            <v>3689</v>
          </cell>
          <cell r="W23">
            <v>52</v>
          </cell>
          <cell r="Y23">
            <v>2702</v>
          </cell>
          <cell r="AA23">
            <v>102</v>
          </cell>
          <cell r="AC23">
            <v>85</v>
          </cell>
          <cell r="AE23">
            <v>6710</v>
          </cell>
          <cell r="AG23">
            <v>2968</v>
          </cell>
          <cell r="AI23">
            <v>644</v>
          </cell>
          <cell r="AK23">
            <v>1567</v>
          </cell>
          <cell r="AM23">
            <v>715</v>
          </cell>
          <cell r="AO23">
            <v>1487</v>
          </cell>
          <cell r="AQ23">
            <v>3468</v>
          </cell>
          <cell r="AS23">
            <v>10849</v>
          </cell>
          <cell r="AU23">
            <v>1736</v>
          </cell>
          <cell r="AW23">
            <v>2062</v>
          </cell>
          <cell r="AY23">
            <v>357</v>
          </cell>
          <cell r="BA23">
            <v>63</v>
          </cell>
          <cell r="BC23">
            <v>4100</v>
          </cell>
          <cell r="BE23">
            <v>4727</v>
          </cell>
          <cell r="BG23">
            <v>13045</v>
          </cell>
          <cell r="BI23">
            <v>130</v>
          </cell>
          <cell r="BK23">
            <v>1595</v>
          </cell>
          <cell r="BM23">
            <v>1585</v>
          </cell>
          <cell r="BO23">
            <v>936</v>
          </cell>
          <cell r="BQ23">
            <v>0</v>
          </cell>
          <cell r="BS23">
            <v>2066</v>
          </cell>
          <cell r="BU23">
            <v>50</v>
          </cell>
          <cell r="BW23">
            <v>10</v>
          </cell>
          <cell r="BY23">
            <v>15</v>
          </cell>
          <cell r="CA23">
            <v>5861</v>
          </cell>
          <cell r="CC23">
            <v>12248</v>
          </cell>
          <cell r="CE23">
            <v>4658</v>
          </cell>
          <cell r="CG23">
            <v>51228</v>
          </cell>
        </row>
        <row r="53">
          <cell r="E53">
            <v>18807</v>
          </cell>
          <cell r="G53">
            <v>12342</v>
          </cell>
          <cell r="I53">
            <v>8868</v>
          </cell>
          <cell r="K53">
            <v>2555</v>
          </cell>
          <cell r="M53">
            <v>21356</v>
          </cell>
          <cell r="O53">
            <v>35912</v>
          </cell>
          <cell r="Q53">
            <v>99840</v>
          </cell>
          <cell r="S53">
            <v>11483</v>
          </cell>
          <cell r="U53">
            <v>20873</v>
          </cell>
          <cell r="W53">
            <v>17618</v>
          </cell>
          <cell r="Y53">
            <v>16640</v>
          </cell>
          <cell r="AA53">
            <v>11174</v>
          </cell>
          <cell r="AC53">
            <v>16195</v>
          </cell>
          <cell r="AE53">
            <v>93983</v>
          </cell>
          <cell r="AG53">
            <v>17305</v>
          </cell>
          <cell r="AI53">
            <v>14038</v>
          </cell>
          <cell r="AK53">
            <v>20247</v>
          </cell>
          <cell r="AM53">
            <v>6966</v>
          </cell>
          <cell r="AO53">
            <v>10688</v>
          </cell>
          <cell r="AQ53">
            <v>6165</v>
          </cell>
          <cell r="AS53">
            <v>75409</v>
          </cell>
          <cell r="AU53">
            <v>8698</v>
          </cell>
          <cell r="AW53">
            <v>14205</v>
          </cell>
          <cell r="AY53">
            <v>9042</v>
          </cell>
          <cell r="BA53">
            <v>4730</v>
          </cell>
          <cell r="BC53">
            <v>12822</v>
          </cell>
          <cell r="BE53">
            <v>14386</v>
          </cell>
          <cell r="BG53">
            <v>63883</v>
          </cell>
          <cell r="BI53">
            <v>4087</v>
          </cell>
          <cell r="BK53">
            <v>1999</v>
          </cell>
          <cell r="BM53">
            <v>4310</v>
          </cell>
          <cell r="BO53">
            <v>4194</v>
          </cell>
          <cell r="BQ53">
            <v>0</v>
          </cell>
          <cell r="BS53">
            <v>11924</v>
          </cell>
          <cell r="BU53">
            <v>4138</v>
          </cell>
          <cell r="BW53">
            <v>4424</v>
          </cell>
          <cell r="BY53">
            <v>9068</v>
          </cell>
          <cell r="CA53">
            <v>4073</v>
          </cell>
          <cell r="CC53">
            <v>48217</v>
          </cell>
          <cell r="CE53">
            <v>0</v>
          </cell>
          <cell r="CG53">
            <v>381332</v>
          </cell>
        </row>
        <row r="61">
          <cell r="E61">
            <v>95</v>
          </cell>
          <cell r="G61">
            <v>131</v>
          </cell>
          <cell r="I61">
            <v>136</v>
          </cell>
          <cell r="K61">
            <v>43</v>
          </cell>
          <cell r="M61">
            <v>129</v>
          </cell>
          <cell r="O61">
            <v>129</v>
          </cell>
          <cell r="Q61">
            <v>663</v>
          </cell>
          <cell r="S61">
            <v>134</v>
          </cell>
          <cell r="U61">
            <v>138</v>
          </cell>
          <cell r="W61">
            <v>85</v>
          </cell>
          <cell r="Y61">
            <v>128</v>
          </cell>
          <cell r="AA61">
            <v>97</v>
          </cell>
          <cell r="AC61">
            <v>88</v>
          </cell>
          <cell r="AE61">
            <v>670</v>
          </cell>
          <cell r="AG61">
            <v>432</v>
          </cell>
          <cell r="AI61">
            <v>452</v>
          </cell>
          <cell r="AK61">
            <v>610</v>
          </cell>
          <cell r="AM61">
            <v>205</v>
          </cell>
          <cell r="AO61">
            <v>404</v>
          </cell>
          <cell r="AQ61">
            <v>263</v>
          </cell>
          <cell r="AS61">
            <v>2366</v>
          </cell>
          <cell r="AU61">
            <v>171</v>
          </cell>
          <cell r="AW61">
            <v>417</v>
          </cell>
          <cell r="AY61">
            <v>212</v>
          </cell>
          <cell r="BA61">
            <v>86</v>
          </cell>
          <cell r="BC61">
            <v>274</v>
          </cell>
          <cell r="BE61">
            <v>162</v>
          </cell>
          <cell r="BG61">
            <v>1322</v>
          </cell>
          <cell r="BI61">
            <v>318</v>
          </cell>
          <cell r="BK61">
            <v>48</v>
          </cell>
          <cell r="BM61">
            <v>129</v>
          </cell>
          <cell r="BO61">
            <v>130</v>
          </cell>
          <cell r="BQ61">
            <v>0</v>
          </cell>
          <cell r="BS61">
            <v>255</v>
          </cell>
          <cell r="BU61">
            <v>163</v>
          </cell>
          <cell r="BW61">
            <v>85</v>
          </cell>
          <cell r="BY61">
            <v>128</v>
          </cell>
          <cell r="CA61">
            <v>175</v>
          </cell>
          <cell r="CC61">
            <v>1431</v>
          </cell>
          <cell r="CE61">
            <v>0</v>
          </cell>
          <cell r="CG61">
            <v>6452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E Program Expenses"/>
      <sheetName val="LIEE Contractor Report"/>
      <sheetName val="LIEE Contractor Legend"/>
      <sheetName val="LIEE Direct Purchase &amp; Admin"/>
      <sheetName val="Table 4 Measure Installation "/>
      <sheetName val="Table 5 Measure Savings"/>
      <sheetName val="Table 5A Bill Savings"/>
      <sheetName val="Table 5B 5C 5D Summary"/>
      <sheetName val="Ta 13a Gas Rural"/>
      <sheetName val="Ta 13b E Rural"/>
      <sheetName val="Ta 13c Combined Rural"/>
      <sheetName val="Ta 13d Gas Urban"/>
      <sheetName val="Ta 13e Electric Urban"/>
      <sheetName val="Ta 13f Combin Urban"/>
      <sheetName val="Ta 13g Urban Summary"/>
      <sheetName val="Ta 13h Rural summary"/>
      <sheetName val="Ta 13i LIEE Penetration"/>
      <sheetName val="LIEE Direct Purchases &amp; Admin."/>
      <sheetName val="Table 4 Measure Installation"/>
      <sheetName val="Ta13a Gas Rural"/>
      <sheetName val="Ta 13b Electric Rural"/>
      <sheetName val="Ta 13f Combined Urban"/>
      <sheetName val="Key to Tables"/>
      <sheetName val="Table 4 Measure Installations"/>
      <sheetName val="Per Measure Savings"/>
      <sheetName val="Energy Rates"/>
      <sheetName val="Life Cycle Calcs"/>
      <sheetName val="Table 4 Measure Installatio (2)"/>
      <sheetName val="Table 5 Measure Savings (2)"/>
      <sheetName val="Table 5A Bill Saving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15">
          <cell r="B15" t="str">
            <v>June</v>
          </cell>
        </row>
      </sheetData>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osed-Excl"/>
      <sheetName val="Proposed-RTP-Scalers"/>
      <sheetName val="RTP-Template"/>
      <sheetName val="Proposed-Distb-Rates"/>
      <sheetName val="Current-RTP-Rates"/>
      <sheetName val="Current-RTP-Excl"/>
      <sheetName val="Proposed-RTP-Excl"/>
      <sheetName val="Proposed-RTP-Rates"/>
      <sheetName val="Proposed-Tariffs"/>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Input"/>
      <sheetName val="Key to Tables"/>
      <sheetName val="Per Measure Savings"/>
      <sheetName val="Table 4 Measure Installations"/>
      <sheetName val="Table 5 Measure Savings"/>
      <sheetName val="Energy Rates"/>
      <sheetName val="Life Cycle Calcs"/>
      <sheetName val="Life Cycle Calcs (YTD)"/>
      <sheetName val="Table 5A Bill Savings"/>
      <sheetName val="Bill Savings (YTD)"/>
      <sheetName val="Sum Tab 5BCD"/>
      <sheetName val="Sum Bill Savings (per Customer)"/>
    </sheetNames>
    <sheetDataSet>
      <sheetData sheetId="0" refreshError="1">
        <row r="5">
          <cell r="D5">
            <v>342</v>
          </cell>
        </row>
        <row r="29">
          <cell r="D29">
            <v>1338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3-StL-Summ"/>
      <sheetName val="03-StL-Inv"/>
      <sheetName val="Avg Rate Comp Table"/>
      <sheetName val="Rev-Allo"/>
      <sheetName val="$-Per-kWh-Charges"/>
      <sheetName val="DA CRS"/>
      <sheetName val="DA % Sales"/>
      <sheetName val="2003 Rev Rqmt -Orig"/>
      <sheetName val="RevReq-Detail"/>
      <sheetName val="CurPRR-wo10%"/>
      <sheetName val="CurPRR-w10%"/>
      <sheetName val="Current-Allocators"/>
      <sheetName val="Res-kWh-Distrb"/>
      <sheetName val="03-BDet"/>
      <sheetName val="2003-SalesForecast"/>
      <sheetName val="Current Rates"/>
      <sheetName val="Adjusted-SF"/>
      <sheetName val="Residential"/>
      <sheetName val="Res-RD"/>
      <sheetName val="PRR"/>
      <sheetName val="TOTCA"/>
      <sheetName val="Proposed-TOTCA"/>
      <sheetName val="Post-SettlementRates-2003"/>
      <sheetName val="EndProact-Gen-RD "/>
      <sheetName val="Proact-Adjustments"/>
      <sheetName val="2003 Tariff"/>
      <sheetName val="2003 Tariff-Composite"/>
      <sheetName val="Tariff2003-CraigRevch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Tab 6"/>
      <sheetName val="Tab 6 (per Customer)"/>
      <sheetName val="Key to Tables"/>
      <sheetName val="Unit Input"/>
      <sheetName val="Per Measure Savings"/>
      <sheetName val="Table 4 Measure Installations"/>
      <sheetName val="Table 5 Measure Savings"/>
      <sheetName val="Energy Rates"/>
      <sheetName val="Life Cycle Calcs"/>
      <sheetName val="Life Cycle Calcs (YTD)"/>
      <sheetName val="Table 5A Bill Savings"/>
      <sheetName val="Table 5B Bill Savings (YTD)"/>
      <sheetName val="Table 4 Measure Installatio (2)"/>
      <sheetName val="Table 5 Measure Savings (2)"/>
      <sheetName val="Table 5A Bill Savings (2)"/>
      <sheetName val="Sum Tab 6 (2)"/>
    </sheetNames>
    <sheetDataSet>
      <sheetData sheetId="0" refreshError="1"/>
      <sheetData sheetId="1" refreshError="1"/>
      <sheetData sheetId="2" refreshError="1">
        <row r="16">
          <cell r="B16">
            <v>2001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313"/>
  <sheetViews>
    <sheetView tabSelected="1" zoomScaleNormal="100" workbookViewId="0">
      <selection activeCell="F17" sqref="F17"/>
    </sheetView>
  </sheetViews>
  <sheetFormatPr defaultRowHeight="12.75"/>
  <cols>
    <col min="1" max="1" width="33.140625" bestFit="1" customWidth="1"/>
    <col min="2" max="2" width="35.42578125" bestFit="1" customWidth="1"/>
    <col min="3" max="4" width="25.5703125" customWidth="1"/>
    <col min="5" max="5" width="28.85546875" style="313" bestFit="1" customWidth="1"/>
    <col min="6" max="6" width="26.140625" style="313" customWidth="1"/>
    <col min="7" max="7" width="12.7109375" style="313" bestFit="1" customWidth="1"/>
    <col min="8" max="9" width="8.7109375" style="313"/>
  </cols>
  <sheetData>
    <row r="1" spans="1:9" s="60" customFormat="1" ht="18.75">
      <c r="A1" s="1188" t="s">
        <v>378</v>
      </c>
      <c r="B1" s="1188"/>
      <c r="C1" s="1188"/>
      <c r="D1" s="1188"/>
      <c r="E1" s="751"/>
    </row>
    <row r="2" spans="1:9" s="60" customFormat="1" ht="18">
      <c r="A2" s="372" t="s">
        <v>379</v>
      </c>
      <c r="B2" s="132"/>
      <c r="C2" s="132"/>
      <c r="D2" s="132"/>
    </row>
    <row r="3" spans="1:9" ht="18">
      <c r="A3" s="1188" t="s">
        <v>380</v>
      </c>
      <c r="B3" s="1188"/>
      <c r="C3" s="1188"/>
      <c r="D3" s="1188"/>
    </row>
    <row r="4" spans="1:9" ht="18">
      <c r="A4" s="1188" t="s">
        <v>506</v>
      </c>
      <c r="B4" s="1188"/>
      <c r="C4" s="1188"/>
      <c r="D4" s="1188"/>
    </row>
    <row r="5" spans="1:9" ht="18">
      <c r="A5" s="372" t="s">
        <v>507</v>
      </c>
      <c r="B5" s="153"/>
      <c r="C5" s="373"/>
      <c r="D5" s="373"/>
    </row>
    <row r="6" spans="1:9" ht="15.75">
      <c r="A6" s="1097" t="s">
        <v>182</v>
      </c>
    </row>
    <row r="7" spans="1:9" ht="16.5" thickBot="1">
      <c r="A7" s="80"/>
    </row>
    <row r="8" spans="1:9" ht="16.5" thickBot="1">
      <c r="A8" s="1189" t="s">
        <v>374</v>
      </c>
      <c r="B8" s="1190"/>
      <c r="C8" s="1190"/>
      <c r="D8" s="1191"/>
    </row>
    <row r="9" spans="1:9" ht="15.75" thickBot="1">
      <c r="A9" s="1098">
        <v>2017</v>
      </c>
      <c r="B9" s="1099" t="s">
        <v>183</v>
      </c>
      <c r="C9" s="1099" t="s">
        <v>303</v>
      </c>
      <c r="D9" s="1099" t="s">
        <v>43</v>
      </c>
    </row>
    <row r="10" spans="1:9" ht="13.5" thickBot="1">
      <c r="A10" s="1100" t="s">
        <v>184</v>
      </c>
      <c r="B10" s="1101">
        <f>'ESA-Table 1'!C26</f>
        <v>133369264.81139565</v>
      </c>
      <c r="C10" s="1101">
        <f>'ESA-Table 1'!F26</f>
        <v>79364204.293799996</v>
      </c>
      <c r="D10" s="1102">
        <f>C10/B10</f>
        <v>0.59507116880364463</v>
      </c>
      <c r="E10" s="752"/>
      <c r="F10" s="753"/>
    </row>
    <row r="11" spans="1:9" s="314" customFormat="1" ht="13.5" thickBot="1">
      <c r="A11" s="1100" t="s">
        <v>377</v>
      </c>
      <c r="B11" s="1101">
        <f>'ESA-Table 1A'!C17</f>
        <v>86474277</v>
      </c>
      <c r="C11" s="1162">
        <f>'ESA-Table 1A'!F17</f>
        <v>17520.07</v>
      </c>
      <c r="D11" s="1102">
        <f t="shared" ref="D11:D23" si="0">C11/B11</f>
        <v>2.0260441148296619E-4</v>
      </c>
      <c r="E11" s="752"/>
      <c r="F11" s="753"/>
      <c r="G11" s="313"/>
      <c r="H11" s="313"/>
      <c r="I11" s="313"/>
    </row>
    <row r="12" spans="1:9" ht="13.5" thickBot="1">
      <c r="A12" s="1100" t="s">
        <v>508</v>
      </c>
      <c r="B12" s="1103">
        <v>110000</v>
      </c>
      <c r="C12" s="1103">
        <v>93790</v>
      </c>
      <c r="D12" s="1102">
        <f t="shared" si="0"/>
        <v>0.85263636363636364</v>
      </c>
      <c r="E12" s="752"/>
    </row>
    <row r="13" spans="1:9" s="314" customFormat="1" ht="13.5" thickBot="1">
      <c r="A13" s="1100" t="s">
        <v>509</v>
      </c>
      <c r="B13" s="1103" t="s">
        <v>322</v>
      </c>
      <c r="C13" s="1103" t="s">
        <v>322</v>
      </c>
      <c r="D13" s="1104" t="s">
        <v>322</v>
      </c>
      <c r="E13" s="752"/>
      <c r="F13" s="313"/>
      <c r="G13" s="313"/>
      <c r="H13" s="313"/>
      <c r="I13" s="313"/>
    </row>
    <row r="14" spans="1:9" s="314" customFormat="1" ht="13.5" thickBot="1">
      <c r="A14" s="1100" t="s">
        <v>510</v>
      </c>
      <c r="B14" s="1103" t="s">
        <v>322</v>
      </c>
      <c r="C14" s="1103" t="s">
        <v>322</v>
      </c>
      <c r="D14" s="1104" t="s">
        <v>322</v>
      </c>
      <c r="E14" s="752"/>
      <c r="F14" s="313"/>
      <c r="G14" s="313"/>
      <c r="H14" s="313"/>
      <c r="I14" s="313"/>
    </row>
    <row r="15" spans="1:9" ht="13.5" thickBot="1">
      <c r="A15" s="1100" t="s">
        <v>511</v>
      </c>
      <c r="B15" s="1103">
        <v>4670503</v>
      </c>
      <c r="C15" s="1103">
        <v>1552610</v>
      </c>
      <c r="D15" s="1105">
        <f t="shared" si="0"/>
        <v>0.33242886258717746</v>
      </c>
      <c r="E15" s="752"/>
    </row>
    <row r="16" spans="1:9" ht="13.5" thickBot="1">
      <c r="A16" s="1100" t="s">
        <v>458</v>
      </c>
      <c r="B16" s="1103">
        <v>82500</v>
      </c>
      <c r="C16" s="1103">
        <v>35366</v>
      </c>
      <c r="D16" s="1105">
        <f t="shared" si="0"/>
        <v>0.42867878787878788</v>
      </c>
      <c r="E16" s="752"/>
    </row>
    <row r="17" spans="1:9" s="314" customFormat="1" ht="13.5" thickBot="1">
      <c r="A17" s="1106" t="s">
        <v>495</v>
      </c>
      <c r="B17" s="1103" t="s">
        <v>322</v>
      </c>
      <c r="C17" s="1103" t="s">
        <v>322</v>
      </c>
      <c r="D17" s="1104" t="s">
        <v>322</v>
      </c>
      <c r="E17" s="752"/>
      <c r="F17" s="313"/>
      <c r="G17" s="313"/>
      <c r="H17" s="313"/>
      <c r="I17" s="313"/>
    </row>
    <row r="18" spans="1:9" s="314" customFormat="1" ht="13.5" thickBot="1">
      <c r="A18" s="1106" t="s">
        <v>496</v>
      </c>
      <c r="B18" s="1103" t="s">
        <v>322</v>
      </c>
      <c r="C18" s="1103" t="s">
        <v>322</v>
      </c>
      <c r="D18" s="1104" t="s">
        <v>322</v>
      </c>
      <c r="E18" s="752"/>
      <c r="F18" s="313"/>
      <c r="G18" s="313"/>
      <c r="H18" s="313"/>
      <c r="I18" s="313"/>
    </row>
    <row r="19" spans="1:9" s="314" customFormat="1" ht="13.5" thickBot="1">
      <c r="A19" s="1106" t="s">
        <v>497</v>
      </c>
      <c r="B19" s="1107">
        <v>3502877</v>
      </c>
      <c r="C19" s="1103">
        <v>607583</v>
      </c>
      <c r="D19" s="1105">
        <f t="shared" si="0"/>
        <v>0.17345256484883712</v>
      </c>
      <c r="E19" s="752"/>
      <c r="F19" s="313"/>
      <c r="G19" s="313"/>
      <c r="H19" s="313"/>
      <c r="I19" s="313"/>
    </row>
    <row r="20" spans="1:9" s="314" customFormat="1" ht="13.5" thickBot="1">
      <c r="A20" s="1100" t="s">
        <v>459</v>
      </c>
      <c r="B20" s="1103">
        <v>27500</v>
      </c>
      <c r="C20" s="1103">
        <v>58424</v>
      </c>
      <c r="D20" s="1105">
        <f t="shared" si="0"/>
        <v>2.1245090909090911</v>
      </c>
      <c r="E20" s="752"/>
      <c r="F20" s="313"/>
      <c r="G20" s="313"/>
      <c r="H20" s="313"/>
      <c r="I20" s="313"/>
    </row>
    <row r="21" spans="1:9" s="314" customFormat="1" ht="13.5" thickBot="1">
      <c r="A21" s="1106" t="s">
        <v>495</v>
      </c>
      <c r="B21" s="1103" t="s">
        <v>322</v>
      </c>
      <c r="C21" s="1103" t="s">
        <v>322</v>
      </c>
      <c r="D21" s="1104" t="s">
        <v>322</v>
      </c>
      <c r="E21" s="752"/>
      <c r="F21" s="313"/>
      <c r="G21" s="313"/>
      <c r="H21" s="313"/>
      <c r="I21" s="313"/>
    </row>
    <row r="22" spans="1:9" s="314" customFormat="1" ht="13.5" thickBot="1">
      <c r="A22" s="1106" t="s">
        <v>496</v>
      </c>
      <c r="B22" s="1103" t="s">
        <v>322</v>
      </c>
      <c r="C22" s="1103" t="s">
        <v>322</v>
      </c>
      <c r="D22" s="1104" t="s">
        <v>322</v>
      </c>
      <c r="E22" s="752"/>
      <c r="F22" s="313"/>
      <c r="G22" s="313"/>
      <c r="H22" s="313"/>
      <c r="I22" s="313"/>
    </row>
    <row r="23" spans="1:9" ht="13.5" thickBot="1">
      <c r="A23" s="1106" t="s">
        <v>497</v>
      </c>
      <c r="B23" s="1103">
        <v>1167626</v>
      </c>
      <c r="C23" s="1103">
        <v>947027</v>
      </c>
      <c r="D23" s="1102">
        <f t="shared" si="0"/>
        <v>0.81107049688855848</v>
      </c>
      <c r="E23" s="752"/>
    </row>
    <row r="24" spans="1:9" ht="42.75" customHeight="1">
      <c r="A24" s="1193" t="s">
        <v>912</v>
      </c>
      <c r="B24" s="1193"/>
      <c r="C24" s="1193"/>
      <c r="D24" s="1193"/>
    </row>
    <row r="25" spans="1:9" ht="15.75">
      <c r="A25" s="80"/>
    </row>
    <row r="26" spans="1:9" ht="15.75">
      <c r="A26" s="1097" t="s">
        <v>185</v>
      </c>
    </row>
    <row r="27" spans="1:9" ht="16.5" thickBot="1">
      <c r="A27" s="80"/>
    </row>
    <row r="28" spans="1:9" ht="16.5" thickBot="1">
      <c r="A28" s="1189" t="s">
        <v>375</v>
      </c>
      <c r="B28" s="1190"/>
      <c r="C28" s="1190"/>
      <c r="D28" s="1192"/>
    </row>
    <row r="29" spans="1:9" ht="15.75" thickBot="1">
      <c r="A29" s="1098">
        <v>2017</v>
      </c>
      <c r="B29" s="1099" t="s">
        <v>113</v>
      </c>
      <c r="C29" s="1099" t="s">
        <v>303</v>
      </c>
      <c r="D29" s="1099" t="s">
        <v>43</v>
      </c>
    </row>
    <row r="30" spans="1:9" ht="13.5" thickBot="1">
      <c r="A30" s="1100" t="s">
        <v>304</v>
      </c>
      <c r="B30" s="1108">
        <f>'CARE- Table 1'!E18</f>
        <v>10091121.949999999</v>
      </c>
      <c r="C30" s="1109">
        <f>'CARE- Table 1'!C18</f>
        <v>8530791</v>
      </c>
      <c r="D30" s="1102">
        <f>C30/B30</f>
        <v>0.84537587022224037</v>
      </c>
    </row>
    <row r="31" spans="1:9" ht="13.5" thickBot="1">
      <c r="A31" s="1100" t="s">
        <v>306</v>
      </c>
      <c r="B31" s="1109">
        <f>'CARE- Table 1'!E20</f>
        <v>128608105</v>
      </c>
      <c r="C31" s="1109">
        <f>'CARE- Table 1'!C20</f>
        <v>105702810</v>
      </c>
      <c r="D31" s="1102">
        <f>C31/B31</f>
        <v>0.82189851098420275</v>
      </c>
    </row>
    <row r="32" spans="1:9" s="156" customFormat="1" ht="13.5" thickBot="1">
      <c r="A32" s="1100" t="s">
        <v>305</v>
      </c>
      <c r="B32" s="1109">
        <f>'CARE- Table 1'!E21</f>
        <v>2730430</v>
      </c>
      <c r="C32" s="1109">
        <f>'CARE- Table 1'!C21</f>
        <v>2258148</v>
      </c>
      <c r="D32" s="1102">
        <f>C32/B32</f>
        <v>0.82703017473438245</v>
      </c>
      <c r="E32" s="313"/>
      <c r="F32" s="313"/>
      <c r="G32" s="313"/>
      <c r="H32" s="313"/>
      <c r="I32" s="313"/>
    </row>
    <row r="33" spans="1:11" ht="13.5" thickBot="1">
      <c r="A33" s="1110" t="s">
        <v>187</v>
      </c>
      <c r="B33" s="1111">
        <f>SUM(B30:B32)</f>
        <v>141429656.94999999</v>
      </c>
      <c r="C33" s="1111">
        <f>SUM(C30:C32)</f>
        <v>116491749</v>
      </c>
      <c r="D33" s="1102">
        <f t="shared" ref="D33" si="1">C33/B33</f>
        <v>0.82367271131247699</v>
      </c>
    </row>
    <row r="34" spans="1:11" ht="30.75" thickBot="1">
      <c r="A34" s="1113" t="s">
        <v>945</v>
      </c>
      <c r="B34" s="1114" t="s">
        <v>246</v>
      </c>
      <c r="C34" s="1114" t="s">
        <v>234</v>
      </c>
      <c r="D34" s="1114" t="s">
        <v>235</v>
      </c>
      <c r="H34" s="60"/>
    </row>
    <row r="35" spans="1:11" ht="18.75" thickBot="1">
      <c r="A35" s="1115" t="s">
        <v>191</v>
      </c>
      <c r="B35" s="1117">
        <f>'CARE-Table 2 '!E20</f>
        <v>88328</v>
      </c>
      <c r="C35" s="1119">
        <f>'CARE-Table 2 '!J20*0.681</f>
        <v>124155.834</v>
      </c>
      <c r="D35" s="1119">
        <f>'CARE-Table 2 '!J20*0.319</f>
        <v>58158.165999999997</v>
      </c>
      <c r="E35" s="754"/>
      <c r="F35" s="282"/>
    </row>
    <row r="36" spans="1:11" ht="15.75" thickBot="1">
      <c r="A36" s="1116" t="s">
        <v>376</v>
      </c>
      <c r="B36" s="1118" t="s">
        <v>188</v>
      </c>
      <c r="C36" s="1118" t="s">
        <v>189</v>
      </c>
      <c r="D36" s="1118" t="s">
        <v>76</v>
      </c>
      <c r="E36" s="282"/>
    </row>
    <row r="37" spans="1:11" ht="13.5" thickBot="1">
      <c r="A37" s="1110" t="s">
        <v>190</v>
      </c>
      <c r="B37" s="1112">
        <f>'CARE-Table 2 '!X20</f>
        <v>1819451</v>
      </c>
      <c r="C37" s="1112">
        <f>'CARE-Table 2 '!W20</f>
        <v>1564126</v>
      </c>
      <c r="D37" s="1102">
        <f t="shared" ref="D37" si="2">C37/B37</f>
        <v>0.85966920790941881</v>
      </c>
      <c r="E37" s="755"/>
    </row>
    <row r="39" spans="1:11">
      <c r="A39" s="313"/>
    </row>
    <row r="40" spans="1:11" ht="20.25">
      <c r="A40" s="364"/>
      <c r="B40" s="365"/>
      <c r="E40" s="282"/>
      <c r="G40" s="756"/>
    </row>
    <row r="41" spans="1:11">
      <c r="G41" s="756"/>
    </row>
    <row r="42" spans="1:11">
      <c r="G42" s="756"/>
      <c r="K42" s="67"/>
    </row>
    <row r="43" spans="1:11">
      <c r="A43" s="315"/>
      <c r="E43" s="706"/>
      <c r="G43" s="756"/>
    </row>
    <row r="44" spans="1:11">
      <c r="E44" s="706"/>
      <c r="G44" s="756"/>
    </row>
    <row r="45" spans="1:11">
      <c r="E45" s="757"/>
      <c r="G45" s="756"/>
    </row>
    <row r="46" spans="1:11">
      <c r="E46" s="757"/>
      <c r="G46" s="756"/>
    </row>
    <row r="47" spans="1:11">
      <c r="E47" s="757"/>
      <c r="G47" s="756"/>
    </row>
    <row r="48" spans="1:11">
      <c r="E48" s="757"/>
      <c r="G48" s="756"/>
    </row>
    <row r="49" spans="5:5">
      <c r="E49" s="757"/>
    </row>
    <row r="50" spans="5:5">
      <c r="E50" s="757"/>
    </row>
    <row r="51" spans="5:5">
      <c r="E51" s="757"/>
    </row>
    <row r="52" spans="5:5">
      <c r="E52" s="757"/>
    </row>
    <row r="53" spans="5:5">
      <c r="E53" s="757"/>
    </row>
    <row r="54" spans="5:5">
      <c r="E54" s="757"/>
    </row>
    <row r="55" spans="5:5">
      <c r="E55" s="757"/>
    </row>
    <row r="56" spans="5:5">
      <c r="E56" s="757"/>
    </row>
    <row r="57" spans="5:5">
      <c r="E57" s="757"/>
    </row>
    <row r="58" spans="5:5">
      <c r="E58" s="757"/>
    </row>
    <row r="59" spans="5:5">
      <c r="E59" s="757"/>
    </row>
    <row r="60" spans="5:5">
      <c r="E60" s="757"/>
    </row>
    <row r="63" spans="5:5">
      <c r="E63" s="757"/>
    </row>
    <row r="64" spans="5:5">
      <c r="E64" s="757"/>
    </row>
    <row r="65" spans="5:5">
      <c r="E65" s="757"/>
    </row>
    <row r="66" spans="5:5">
      <c r="E66" s="757"/>
    </row>
    <row r="67" spans="5:5">
      <c r="E67" s="757"/>
    </row>
    <row r="69" spans="5:5">
      <c r="E69" s="757"/>
    </row>
    <row r="70" spans="5:5" s="313" customFormat="1">
      <c r="E70" s="757"/>
    </row>
    <row r="71" spans="5:5" s="313" customFormat="1">
      <c r="E71" s="757"/>
    </row>
    <row r="72" spans="5:5" s="313" customFormat="1">
      <c r="E72" s="757"/>
    </row>
    <row r="73" spans="5:5" s="313" customFormat="1">
      <c r="E73" s="757"/>
    </row>
    <row r="74" spans="5:5" s="313" customFormat="1">
      <c r="E74" s="757"/>
    </row>
    <row r="75" spans="5:5" s="313" customFormat="1">
      <c r="E75" s="757"/>
    </row>
    <row r="76" spans="5:5" s="313" customFormat="1">
      <c r="E76" s="757"/>
    </row>
    <row r="77" spans="5:5" s="313" customFormat="1">
      <c r="E77" s="757"/>
    </row>
    <row r="78" spans="5:5" s="313" customFormat="1">
      <c r="E78" s="757"/>
    </row>
    <row r="79" spans="5:5" s="313" customFormat="1">
      <c r="E79" s="757"/>
    </row>
    <row r="80" spans="5:5" s="313" customFormat="1">
      <c r="E80" s="757"/>
    </row>
    <row r="81" spans="5:5" s="313" customFormat="1">
      <c r="E81" s="757"/>
    </row>
    <row r="82" spans="5:5" s="313" customFormat="1">
      <c r="E82" s="757"/>
    </row>
    <row r="83" spans="5:5" s="313" customFormat="1">
      <c r="E83" s="757"/>
    </row>
    <row r="84" spans="5:5" s="313" customFormat="1">
      <c r="E84" s="757"/>
    </row>
    <row r="85" spans="5:5" s="313" customFormat="1">
      <c r="E85" s="757"/>
    </row>
    <row r="86" spans="5:5" s="313" customFormat="1">
      <c r="E86" s="757"/>
    </row>
    <row r="87" spans="5:5" s="313" customFormat="1">
      <c r="E87" s="757"/>
    </row>
    <row r="88" spans="5:5" s="313" customFormat="1">
      <c r="E88" s="757"/>
    </row>
    <row r="89" spans="5:5" s="313" customFormat="1">
      <c r="E89" s="757"/>
    </row>
    <row r="90" spans="5:5" s="313" customFormat="1">
      <c r="E90" s="757"/>
    </row>
    <row r="91" spans="5:5" s="313" customFormat="1">
      <c r="E91" s="757"/>
    </row>
    <row r="92" spans="5:5" s="313" customFormat="1">
      <c r="E92" s="757"/>
    </row>
    <row r="93" spans="5:5" s="313" customFormat="1">
      <c r="E93" s="757"/>
    </row>
    <row r="94" spans="5:5" s="313" customFormat="1">
      <c r="E94" s="757"/>
    </row>
    <row r="95" spans="5:5" s="313" customFormat="1">
      <c r="E95" s="757"/>
    </row>
    <row r="96" spans="5:5" s="313" customFormat="1">
      <c r="E96" s="757"/>
    </row>
    <row r="97" spans="5:5" s="313" customFormat="1">
      <c r="E97" s="757"/>
    </row>
    <row r="98" spans="5:5" s="313" customFormat="1">
      <c r="E98" s="757"/>
    </row>
    <row r="99" spans="5:5" s="313" customFormat="1">
      <c r="E99" s="757"/>
    </row>
    <row r="100" spans="5:5" s="313" customFormat="1">
      <c r="E100" s="757"/>
    </row>
    <row r="101" spans="5:5" s="313" customFormat="1">
      <c r="E101" s="757"/>
    </row>
    <row r="102" spans="5:5" s="313" customFormat="1">
      <c r="E102" s="757"/>
    </row>
    <row r="103" spans="5:5" s="313" customFormat="1">
      <c r="E103" s="757"/>
    </row>
    <row r="104" spans="5:5" s="313" customFormat="1">
      <c r="E104" s="757"/>
    </row>
    <row r="105" spans="5:5" s="313" customFormat="1">
      <c r="E105" s="757"/>
    </row>
    <row r="106" spans="5:5" s="313" customFormat="1">
      <c r="E106" s="757"/>
    </row>
    <row r="107" spans="5:5" s="313" customFormat="1">
      <c r="E107" s="757"/>
    </row>
    <row r="108" spans="5:5" s="313" customFormat="1">
      <c r="E108" s="757"/>
    </row>
    <row r="109" spans="5:5" s="313" customFormat="1">
      <c r="E109" s="757"/>
    </row>
    <row r="110" spans="5:5" s="313" customFormat="1">
      <c r="E110" s="757"/>
    </row>
    <row r="111" spans="5:5" s="313" customFormat="1">
      <c r="E111" s="757"/>
    </row>
    <row r="112" spans="5:5" s="313" customFormat="1">
      <c r="E112" s="757"/>
    </row>
    <row r="113" spans="5:5" s="313" customFormat="1">
      <c r="E113" s="757"/>
    </row>
    <row r="114" spans="5:5" s="313" customFormat="1">
      <c r="E114" s="757"/>
    </row>
    <row r="115" spans="5:5" s="313" customFormat="1">
      <c r="E115" s="757"/>
    </row>
    <row r="116" spans="5:5" s="313" customFormat="1">
      <c r="E116" s="757"/>
    </row>
    <row r="117" spans="5:5" s="313" customFormat="1">
      <c r="E117" s="757"/>
    </row>
    <row r="118" spans="5:5" s="313" customFormat="1">
      <c r="E118" s="757"/>
    </row>
    <row r="119" spans="5:5" s="313" customFormat="1">
      <c r="E119" s="757"/>
    </row>
    <row r="120" spans="5:5" s="313" customFormat="1">
      <c r="E120" s="757"/>
    </row>
    <row r="121" spans="5:5" s="313" customFormat="1">
      <c r="E121" s="757"/>
    </row>
    <row r="122" spans="5:5" s="313" customFormat="1">
      <c r="E122" s="757"/>
    </row>
    <row r="123" spans="5:5" s="313" customFormat="1">
      <c r="E123" s="757"/>
    </row>
    <row r="124" spans="5:5" s="313" customFormat="1">
      <c r="E124" s="757"/>
    </row>
    <row r="125" spans="5:5" s="313" customFormat="1">
      <c r="E125" s="757"/>
    </row>
    <row r="126" spans="5:5" s="313" customFormat="1">
      <c r="E126" s="757"/>
    </row>
    <row r="127" spans="5:5" s="313" customFormat="1">
      <c r="E127" s="757"/>
    </row>
    <row r="128" spans="5:5" s="313" customFormat="1">
      <c r="E128" s="757"/>
    </row>
    <row r="129" spans="5:5" s="313" customFormat="1">
      <c r="E129" s="757"/>
    </row>
    <row r="130" spans="5:5" s="313" customFormat="1">
      <c r="E130" s="757"/>
    </row>
    <row r="131" spans="5:5" s="313" customFormat="1">
      <c r="E131" s="757"/>
    </row>
    <row r="132" spans="5:5" s="313" customFormat="1">
      <c r="E132" s="757"/>
    </row>
    <row r="133" spans="5:5" s="313" customFormat="1">
      <c r="E133" s="757"/>
    </row>
    <row r="134" spans="5:5" s="313" customFormat="1">
      <c r="E134" s="757"/>
    </row>
    <row r="135" spans="5:5" s="313" customFormat="1">
      <c r="E135" s="757"/>
    </row>
    <row r="136" spans="5:5" s="313" customFormat="1">
      <c r="E136" s="757"/>
    </row>
    <row r="137" spans="5:5" s="313" customFormat="1">
      <c r="E137" s="757"/>
    </row>
    <row r="138" spans="5:5" s="313" customFormat="1">
      <c r="E138" s="757"/>
    </row>
    <row r="139" spans="5:5" s="313" customFormat="1">
      <c r="E139" s="757"/>
    </row>
    <row r="140" spans="5:5" s="313" customFormat="1">
      <c r="E140" s="757"/>
    </row>
    <row r="141" spans="5:5" s="313" customFormat="1">
      <c r="E141" s="757"/>
    </row>
    <row r="142" spans="5:5" s="313" customFormat="1">
      <c r="E142" s="757"/>
    </row>
    <row r="143" spans="5:5" s="313" customFormat="1">
      <c r="E143" s="757"/>
    </row>
    <row r="144" spans="5:5" s="313" customFormat="1">
      <c r="E144" s="757"/>
    </row>
    <row r="145" spans="5:5" s="313" customFormat="1">
      <c r="E145" s="757"/>
    </row>
    <row r="146" spans="5:5" s="313" customFormat="1">
      <c r="E146" s="757"/>
    </row>
    <row r="147" spans="5:5" s="313" customFormat="1">
      <c r="E147" s="757"/>
    </row>
    <row r="148" spans="5:5" s="313" customFormat="1">
      <c r="E148" s="757"/>
    </row>
    <row r="149" spans="5:5" s="313" customFormat="1">
      <c r="E149" s="757"/>
    </row>
    <row r="150" spans="5:5" s="313" customFormat="1">
      <c r="E150" s="757"/>
    </row>
    <row r="151" spans="5:5" s="313" customFormat="1">
      <c r="E151" s="757"/>
    </row>
    <row r="152" spans="5:5" s="313" customFormat="1">
      <c r="E152" s="757"/>
    </row>
    <row r="153" spans="5:5" s="313" customFormat="1">
      <c r="E153" s="757"/>
    </row>
    <row r="154" spans="5:5" s="313" customFormat="1">
      <c r="E154" s="757"/>
    </row>
    <row r="155" spans="5:5" s="313" customFormat="1">
      <c r="E155" s="757"/>
    </row>
    <row r="156" spans="5:5" s="313" customFormat="1">
      <c r="E156" s="757"/>
    </row>
    <row r="157" spans="5:5" s="313" customFormat="1">
      <c r="E157" s="757"/>
    </row>
    <row r="158" spans="5:5" s="313" customFormat="1">
      <c r="E158" s="757"/>
    </row>
    <row r="159" spans="5:5" s="313" customFormat="1">
      <c r="E159" s="757"/>
    </row>
    <row r="160" spans="5:5" s="313" customFormat="1">
      <c r="E160" s="757"/>
    </row>
    <row r="161" spans="5:5" s="313" customFormat="1">
      <c r="E161" s="757"/>
    </row>
    <row r="162" spans="5:5" s="313" customFormat="1">
      <c r="E162" s="757"/>
    </row>
    <row r="163" spans="5:5" s="313" customFormat="1">
      <c r="E163" s="757"/>
    </row>
    <row r="164" spans="5:5" s="313" customFormat="1">
      <c r="E164" s="757"/>
    </row>
    <row r="165" spans="5:5" s="313" customFormat="1">
      <c r="E165" s="757"/>
    </row>
    <row r="166" spans="5:5" s="313" customFormat="1">
      <c r="E166" s="757"/>
    </row>
    <row r="167" spans="5:5" s="313" customFormat="1">
      <c r="E167" s="757"/>
    </row>
    <row r="168" spans="5:5" s="313" customFormat="1">
      <c r="E168" s="757"/>
    </row>
    <row r="169" spans="5:5" s="313" customFormat="1">
      <c r="E169" s="757"/>
    </row>
    <row r="170" spans="5:5" s="313" customFormat="1">
      <c r="E170" s="757"/>
    </row>
    <row r="171" spans="5:5" s="313" customFormat="1">
      <c r="E171" s="757"/>
    </row>
    <row r="172" spans="5:5" s="313" customFormat="1">
      <c r="E172" s="757"/>
    </row>
    <row r="173" spans="5:5" s="313" customFormat="1">
      <c r="E173" s="757"/>
    </row>
    <row r="174" spans="5:5" s="313" customFormat="1">
      <c r="E174" s="757"/>
    </row>
    <row r="175" spans="5:5" s="313" customFormat="1">
      <c r="E175" s="757"/>
    </row>
    <row r="176" spans="5:5" s="313" customFormat="1">
      <c r="E176" s="757"/>
    </row>
    <row r="177" spans="5:5" s="313" customFormat="1">
      <c r="E177" s="757"/>
    </row>
    <row r="178" spans="5:5" s="313" customFormat="1">
      <c r="E178" s="757"/>
    </row>
    <row r="179" spans="5:5" s="313" customFormat="1">
      <c r="E179" s="757"/>
    </row>
    <row r="180" spans="5:5" s="313" customFormat="1">
      <c r="E180" s="757"/>
    </row>
    <row r="181" spans="5:5" s="313" customFormat="1">
      <c r="E181" s="757"/>
    </row>
    <row r="182" spans="5:5" s="313" customFormat="1">
      <c r="E182" s="757"/>
    </row>
    <row r="183" spans="5:5" s="313" customFormat="1">
      <c r="E183" s="757"/>
    </row>
    <row r="184" spans="5:5" s="313" customFormat="1">
      <c r="E184" s="757"/>
    </row>
    <row r="185" spans="5:5" s="313" customFormat="1">
      <c r="E185" s="757"/>
    </row>
    <row r="186" spans="5:5" s="313" customFormat="1">
      <c r="E186" s="757"/>
    </row>
    <row r="187" spans="5:5" s="313" customFormat="1">
      <c r="E187" s="757"/>
    </row>
    <row r="188" spans="5:5" s="313" customFormat="1">
      <c r="E188" s="757"/>
    </row>
    <row r="189" spans="5:5" s="313" customFormat="1">
      <c r="E189" s="757"/>
    </row>
    <row r="190" spans="5:5" s="313" customFormat="1">
      <c r="E190" s="757"/>
    </row>
    <row r="191" spans="5:5" s="313" customFormat="1">
      <c r="E191" s="757"/>
    </row>
    <row r="192" spans="5:5" s="313" customFormat="1">
      <c r="E192" s="757"/>
    </row>
    <row r="193" spans="5:5" s="313" customFormat="1">
      <c r="E193" s="757"/>
    </row>
    <row r="194" spans="5:5" s="313" customFormat="1">
      <c r="E194" s="757"/>
    </row>
    <row r="195" spans="5:5" s="313" customFormat="1">
      <c r="E195" s="757"/>
    </row>
    <row r="196" spans="5:5" s="313" customFormat="1">
      <c r="E196" s="757"/>
    </row>
    <row r="197" spans="5:5" s="313" customFormat="1">
      <c r="E197" s="757"/>
    </row>
    <row r="198" spans="5:5" s="313" customFormat="1">
      <c r="E198" s="757"/>
    </row>
    <row r="199" spans="5:5" s="313" customFormat="1">
      <c r="E199" s="757"/>
    </row>
    <row r="200" spans="5:5" s="313" customFormat="1">
      <c r="E200" s="757"/>
    </row>
    <row r="201" spans="5:5" s="313" customFormat="1">
      <c r="E201" s="757"/>
    </row>
    <row r="202" spans="5:5" s="313" customFormat="1">
      <c r="E202" s="757"/>
    </row>
    <row r="203" spans="5:5" s="313" customFormat="1">
      <c r="E203" s="757"/>
    </row>
    <row r="204" spans="5:5" s="313" customFormat="1">
      <c r="E204" s="757"/>
    </row>
    <row r="205" spans="5:5" s="313" customFormat="1">
      <c r="E205" s="757"/>
    </row>
    <row r="206" spans="5:5" s="313" customFormat="1">
      <c r="E206" s="757"/>
    </row>
    <row r="207" spans="5:5" s="313" customFormat="1">
      <c r="E207" s="757"/>
    </row>
    <row r="208" spans="5:5" s="313" customFormat="1">
      <c r="E208" s="757"/>
    </row>
    <row r="209" spans="5:5" s="313" customFormat="1">
      <c r="E209" s="757"/>
    </row>
    <row r="210" spans="5:5" s="313" customFormat="1">
      <c r="E210" s="757"/>
    </row>
    <row r="211" spans="5:5" s="313" customFormat="1">
      <c r="E211" s="757"/>
    </row>
    <row r="212" spans="5:5" s="313" customFormat="1">
      <c r="E212" s="757"/>
    </row>
    <row r="213" spans="5:5" s="313" customFormat="1">
      <c r="E213" s="757"/>
    </row>
    <row r="214" spans="5:5" s="313" customFormat="1">
      <c r="E214" s="757"/>
    </row>
    <row r="215" spans="5:5" s="313" customFormat="1">
      <c r="E215" s="757"/>
    </row>
    <row r="216" spans="5:5" s="313" customFormat="1">
      <c r="E216" s="757"/>
    </row>
    <row r="217" spans="5:5" s="313" customFormat="1">
      <c r="E217" s="757"/>
    </row>
    <row r="218" spans="5:5" s="313" customFormat="1">
      <c r="E218" s="757"/>
    </row>
    <row r="219" spans="5:5" s="313" customFormat="1">
      <c r="E219" s="757"/>
    </row>
    <row r="220" spans="5:5" s="313" customFormat="1">
      <c r="E220" s="757"/>
    </row>
    <row r="221" spans="5:5" s="313" customFormat="1">
      <c r="E221" s="757"/>
    </row>
    <row r="222" spans="5:5" s="313" customFormat="1">
      <c r="E222" s="757"/>
    </row>
    <row r="223" spans="5:5" s="313" customFormat="1">
      <c r="E223" s="757"/>
    </row>
    <row r="224" spans="5:5" s="313" customFormat="1">
      <c r="E224" s="757"/>
    </row>
    <row r="225" spans="5:5" s="313" customFormat="1">
      <c r="E225" s="757"/>
    </row>
    <row r="226" spans="5:5" s="313" customFormat="1">
      <c r="E226" s="757"/>
    </row>
    <row r="227" spans="5:5" s="313" customFormat="1">
      <c r="E227" s="757"/>
    </row>
    <row r="228" spans="5:5" s="313" customFormat="1">
      <c r="E228" s="757"/>
    </row>
    <row r="229" spans="5:5" s="313" customFormat="1">
      <c r="E229" s="757"/>
    </row>
    <row r="230" spans="5:5" s="313" customFormat="1">
      <c r="E230" s="757"/>
    </row>
    <row r="231" spans="5:5" s="313" customFormat="1">
      <c r="E231" s="757"/>
    </row>
    <row r="232" spans="5:5" s="313" customFormat="1">
      <c r="E232" s="757"/>
    </row>
    <row r="233" spans="5:5" s="313" customFormat="1">
      <c r="E233" s="757"/>
    </row>
    <row r="234" spans="5:5" s="313" customFormat="1">
      <c r="E234" s="757"/>
    </row>
    <row r="235" spans="5:5" s="313" customFormat="1">
      <c r="E235" s="757"/>
    </row>
    <row r="236" spans="5:5" s="313" customFormat="1">
      <c r="E236" s="757"/>
    </row>
    <row r="237" spans="5:5" s="313" customFormat="1">
      <c r="E237" s="757"/>
    </row>
    <row r="238" spans="5:5" s="313" customFormat="1">
      <c r="E238" s="757"/>
    </row>
    <row r="239" spans="5:5" s="313" customFormat="1">
      <c r="E239" s="757"/>
    </row>
    <row r="240" spans="5:5" s="313" customFormat="1">
      <c r="E240" s="757"/>
    </row>
    <row r="241" spans="5:5" s="313" customFormat="1">
      <c r="E241" s="757"/>
    </row>
    <row r="242" spans="5:5" s="313" customFormat="1">
      <c r="E242" s="757"/>
    </row>
    <row r="243" spans="5:5" s="313" customFormat="1">
      <c r="E243" s="757"/>
    </row>
    <row r="244" spans="5:5" s="313" customFormat="1">
      <c r="E244" s="757"/>
    </row>
    <row r="245" spans="5:5" s="313" customFormat="1">
      <c r="E245" s="757"/>
    </row>
    <row r="246" spans="5:5" s="313" customFormat="1">
      <c r="E246" s="757"/>
    </row>
    <row r="247" spans="5:5" s="313" customFormat="1">
      <c r="E247" s="757"/>
    </row>
    <row r="248" spans="5:5" s="313" customFormat="1">
      <c r="E248" s="757"/>
    </row>
    <row r="249" spans="5:5" s="313" customFormat="1">
      <c r="E249" s="757"/>
    </row>
    <row r="250" spans="5:5" s="313" customFormat="1">
      <c r="E250" s="757"/>
    </row>
    <row r="251" spans="5:5" s="313" customFormat="1">
      <c r="E251" s="757"/>
    </row>
    <row r="252" spans="5:5" s="313" customFormat="1">
      <c r="E252" s="757"/>
    </row>
    <row r="253" spans="5:5" s="313" customFormat="1">
      <c r="E253" s="757"/>
    </row>
    <row r="254" spans="5:5" s="313" customFormat="1">
      <c r="E254" s="757"/>
    </row>
    <row r="255" spans="5:5" s="313" customFormat="1">
      <c r="E255" s="757"/>
    </row>
    <row r="256" spans="5:5" s="313" customFormat="1">
      <c r="E256" s="757"/>
    </row>
    <row r="257" spans="5:5" s="313" customFormat="1">
      <c r="E257" s="757"/>
    </row>
    <row r="258" spans="5:5" s="313" customFormat="1">
      <c r="E258" s="757"/>
    </row>
    <row r="259" spans="5:5" s="313" customFormat="1">
      <c r="E259" s="757"/>
    </row>
    <row r="260" spans="5:5" s="313" customFormat="1">
      <c r="E260" s="757"/>
    </row>
    <row r="261" spans="5:5" s="313" customFormat="1">
      <c r="E261" s="757"/>
    </row>
    <row r="262" spans="5:5" s="313" customFormat="1">
      <c r="E262" s="757"/>
    </row>
    <row r="263" spans="5:5" s="313" customFormat="1">
      <c r="E263" s="757"/>
    </row>
    <row r="264" spans="5:5" s="313" customFormat="1">
      <c r="E264" s="757"/>
    </row>
    <row r="265" spans="5:5" s="313" customFormat="1">
      <c r="E265" s="757"/>
    </row>
    <row r="266" spans="5:5" s="313" customFormat="1">
      <c r="E266" s="757"/>
    </row>
    <row r="267" spans="5:5" s="313" customFormat="1">
      <c r="E267" s="757"/>
    </row>
    <row r="268" spans="5:5" s="313" customFormat="1">
      <c r="E268" s="757"/>
    </row>
    <row r="269" spans="5:5" s="313" customFormat="1">
      <c r="E269" s="757"/>
    </row>
    <row r="270" spans="5:5" s="313" customFormat="1">
      <c r="E270" s="757"/>
    </row>
    <row r="271" spans="5:5" s="313" customFormat="1">
      <c r="E271" s="757"/>
    </row>
    <row r="272" spans="5:5" s="313" customFormat="1">
      <c r="E272" s="757"/>
    </row>
    <row r="273" spans="5:5" s="313" customFormat="1">
      <c r="E273" s="757"/>
    </row>
    <row r="274" spans="5:5" s="313" customFormat="1">
      <c r="E274" s="757"/>
    </row>
    <row r="275" spans="5:5" s="313" customFormat="1">
      <c r="E275" s="757"/>
    </row>
    <row r="276" spans="5:5" s="313" customFormat="1">
      <c r="E276" s="757"/>
    </row>
    <row r="277" spans="5:5" s="313" customFormat="1">
      <c r="E277" s="757"/>
    </row>
    <row r="278" spans="5:5" s="313" customFormat="1">
      <c r="E278" s="757"/>
    </row>
    <row r="279" spans="5:5" s="313" customFormat="1">
      <c r="E279" s="757"/>
    </row>
    <row r="280" spans="5:5" s="313" customFormat="1">
      <c r="E280" s="757"/>
    </row>
    <row r="281" spans="5:5" s="313" customFormat="1">
      <c r="E281" s="757"/>
    </row>
    <row r="282" spans="5:5" s="313" customFormat="1">
      <c r="E282" s="757"/>
    </row>
    <row r="283" spans="5:5" s="313" customFormat="1">
      <c r="E283" s="757"/>
    </row>
    <row r="284" spans="5:5" s="313" customFormat="1">
      <c r="E284" s="757"/>
    </row>
    <row r="285" spans="5:5" s="313" customFormat="1">
      <c r="E285" s="757"/>
    </row>
    <row r="286" spans="5:5" s="313" customFormat="1">
      <c r="E286" s="757"/>
    </row>
    <row r="287" spans="5:5" s="313" customFormat="1">
      <c r="E287" s="757"/>
    </row>
    <row r="288" spans="5:5" s="313" customFormat="1">
      <c r="E288" s="757"/>
    </row>
    <row r="289" spans="5:5" s="313" customFormat="1">
      <c r="E289" s="757"/>
    </row>
    <row r="290" spans="5:5" s="313" customFormat="1">
      <c r="E290" s="757"/>
    </row>
    <row r="291" spans="5:5" s="313" customFormat="1">
      <c r="E291" s="757"/>
    </row>
    <row r="292" spans="5:5" s="313" customFormat="1">
      <c r="E292" s="757"/>
    </row>
    <row r="293" spans="5:5" s="313" customFormat="1">
      <c r="E293" s="757"/>
    </row>
    <row r="294" spans="5:5" s="313" customFormat="1">
      <c r="E294" s="757"/>
    </row>
    <row r="295" spans="5:5" s="313" customFormat="1">
      <c r="E295" s="757"/>
    </row>
    <row r="296" spans="5:5" s="313" customFormat="1">
      <c r="E296" s="757"/>
    </row>
    <row r="297" spans="5:5" s="313" customFormat="1">
      <c r="E297" s="757"/>
    </row>
    <row r="298" spans="5:5" s="313" customFormat="1">
      <c r="E298" s="757"/>
    </row>
    <row r="299" spans="5:5" s="313" customFormat="1">
      <c r="E299" s="757"/>
    </row>
    <row r="300" spans="5:5" s="313" customFormat="1">
      <c r="E300" s="757"/>
    </row>
    <row r="301" spans="5:5" s="313" customFormat="1">
      <c r="E301" s="757"/>
    </row>
    <row r="302" spans="5:5" s="313" customFormat="1">
      <c r="E302" s="757"/>
    </row>
    <row r="303" spans="5:5" s="313" customFormat="1">
      <c r="E303" s="757"/>
    </row>
    <row r="304" spans="5:5" s="313" customFormat="1">
      <c r="E304" s="757"/>
    </row>
    <row r="305" spans="5:5" s="313" customFormat="1">
      <c r="E305" s="757"/>
    </row>
    <row r="306" spans="5:5" s="313" customFormat="1">
      <c r="E306" s="757"/>
    </row>
    <row r="307" spans="5:5" s="313" customFormat="1">
      <c r="E307" s="757"/>
    </row>
    <row r="308" spans="5:5" s="313" customFormat="1">
      <c r="E308" s="757"/>
    </row>
    <row r="309" spans="5:5" s="313" customFormat="1">
      <c r="E309" s="757"/>
    </row>
    <row r="310" spans="5:5" s="313" customFormat="1">
      <c r="E310" s="757"/>
    </row>
    <row r="311" spans="5:5" s="313" customFormat="1">
      <c r="E311" s="757"/>
    </row>
    <row r="312" spans="5:5" s="313" customFormat="1">
      <c r="E312" s="757"/>
    </row>
    <row r="313" spans="5:5" s="313" customFormat="1">
      <c r="E313" s="757"/>
    </row>
    <row r="314" spans="5:5" s="313" customFormat="1">
      <c r="E314" s="757"/>
    </row>
    <row r="315" spans="5:5" s="313" customFormat="1">
      <c r="E315" s="757"/>
    </row>
    <row r="316" spans="5:5" s="313" customFormat="1">
      <c r="E316" s="757"/>
    </row>
    <row r="317" spans="5:5" s="313" customFormat="1">
      <c r="E317" s="757"/>
    </row>
    <row r="318" spans="5:5" s="313" customFormat="1">
      <c r="E318" s="757"/>
    </row>
    <row r="319" spans="5:5" s="313" customFormat="1">
      <c r="E319" s="757"/>
    </row>
    <row r="320" spans="5:5" s="313" customFormat="1">
      <c r="E320" s="757"/>
    </row>
    <row r="321" spans="5:5" s="313" customFormat="1">
      <c r="E321" s="757"/>
    </row>
    <row r="322" spans="5:5" s="313" customFormat="1">
      <c r="E322" s="757"/>
    </row>
    <row r="323" spans="5:5" s="313" customFormat="1">
      <c r="E323" s="757"/>
    </row>
    <row r="324" spans="5:5" s="313" customFormat="1">
      <c r="E324" s="757"/>
    </row>
    <row r="325" spans="5:5" s="313" customFormat="1">
      <c r="E325" s="757"/>
    </row>
    <row r="326" spans="5:5" s="313" customFormat="1">
      <c r="E326" s="757"/>
    </row>
    <row r="327" spans="5:5" s="313" customFormat="1">
      <c r="E327" s="757"/>
    </row>
    <row r="328" spans="5:5" s="313" customFormat="1">
      <c r="E328" s="757"/>
    </row>
    <row r="329" spans="5:5" s="313" customFormat="1">
      <c r="E329" s="757"/>
    </row>
    <row r="330" spans="5:5" s="313" customFormat="1">
      <c r="E330" s="757"/>
    </row>
    <row r="331" spans="5:5" s="313" customFormat="1">
      <c r="E331" s="757"/>
    </row>
    <row r="332" spans="5:5" s="313" customFormat="1">
      <c r="E332" s="757"/>
    </row>
    <row r="333" spans="5:5" s="313" customFormat="1">
      <c r="E333" s="757"/>
    </row>
    <row r="334" spans="5:5" s="313" customFormat="1">
      <c r="E334" s="757"/>
    </row>
    <row r="335" spans="5:5" s="313" customFormat="1">
      <c r="E335" s="757"/>
    </row>
    <row r="336" spans="5:5" s="313" customFormat="1">
      <c r="E336" s="757"/>
    </row>
    <row r="337" spans="5:5" s="313" customFormat="1">
      <c r="E337" s="757"/>
    </row>
    <row r="338" spans="5:5" s="313" customFormat="1">
      <c r="E338" s="757"/>
    </row>
    <row r="339" spans="5:5" s="313" customFormat="1">
      <c r="E339" s="757"/>
    </row>
    <row r="340" spans="5:5" s="313" customFormat="1">
      <c r="E340" s="757"/>
    </row>
    <row r="341" spans="5:5" s="313" customFormat="1">
      <c r="E341" s="757"/>
    </row>
    <row r="342" spans="5:5" s="313" customFormat="1">
      <c r="E342" s="757"/>
    </row>
    <row r="343" spans="5:5" s="313" customFormat="1">
      <c r="E343" s="757"/>
    </row>
    <row r="344" spans="5:5" s="313" customFormat="1">
      <c r="E344" s="757"/>
    </row>
    <row r="345" spans="5:5" s="313" customFormat="1">
      <c r="E345" s="757"/>
    </row>
    <row r="346" spans="5:5" s="313" customFormat="1">
      <c r="E346" s="757"/>
    </row>
    <row r="347" spans="5:5" s="313" customFormat="1">
      <c r="E347" s="757"/>
    </row>
    <row r="348" spans="5:5" s="313" customFormat="1">
      <c r="E348" s="757"/>
    </row>
    <row r="349" spans="5:5" s="313" customFormat="1">
      <c r="E349" s="757"/>
    </row>
    <row r="350" spans="5:5" s="313" customFormat="1">
      <c r="E350" s="757"/>
    </row>
    <row r="351" spans="5:5" s="313" customFormat="1">
      <c r="E351" s="757"/>
    </row>
    <row r="352" spans="5:5" s="313" customFormat="1">
      <c r="E352" s="757"/>
    </row>
    <row r="353" spans="5:5" s="313" customFormat="1">
      <c r="E353" s="757"/>
    </row>
    <row r="354" spans="5:5" s="313" customFormat="1">
      <c r="E354" s="757"/>
    </row>
    <row r="355" spans="5:5" s="313" customFormat="1">
      <c r="E355" s="757"/>
    </row>
    <row r="356" spans="5:5" s="313" customFormat="1">
      <c r="E356" s="757"/>
    </row>
    <row r="357" spans="5:5" s="313" customFormat="1">
      <c r="E357" s="757"/>
    </row>
    <row r="358" spans="5:5" s="313" customFormat="1">
      <c r="E358" s="757"/>
    </row>
    <row r="359" spans="5:5" s="313" customFormat="1">
      <c r="E359" s="757"/>
    </row>
    <row r="360" spans="5:5" s="313" customFormat="1">
      <c r="E360" s="757"/>
    </row>
    <row r="361" spans="5:5" s="313" customFormat="1">
      <c r="E361" s="757"/>
    </row>
    <row r="362" spans="5:5" s="313" customFormat="1">
      <c r="E362" s="757"/>
    </row>
    <row r="363" spans="5:5" s="313" customFormat="1">
      <c r="E363" s="757"/>
    </row>
    <row r="364" spans="5:5" s="313" customFormat="1">
      <c r="E364" s="757"/>
    </row>
    <row r="365" spans="5:5" s="313" customFormat="1">
      <c r="E365" s="757"/>
    </row>
    <row r="366" spans="5:5" s="313" customFormat="1">
      <c r="E366" s="757"/>
    </row>
    <row r="367" spans="5:5" s="313" customFormat="1">
      <c r="E367" s="757"/>
    </row>
    <row r="368" spans="5:5" s="313" customFormat="1">
      <c r="E368" s="757"/>
    </row>
    <row r="369" spans="5:5" s="313" customFormat="1">
      <c r="E369" s="757"/>
    </row>
    <row r="370" spans="5:5" s="313" customFormat="1">
      <c r="E370" s="757"/>
    </row>
    <row r="371" spans="5:5" s="313" customFormat="1">
      <c r="E371" s="757"/>
    </row>
    <row r="372" spans="5:5" s="313" customFormat="1">
      <c r="E372" s="757"/>
    </row>
    <row r="373" spans="5:5" s="313" customFormat="1">
      <c r="E373" s="757"/>
    </row>
    <row r="374" spans="5:5" s="313" customFormat="1">
      <c r="E374" s="757"/>
    </row>
    <row r="375" spans="5:5" s="313" customFormat="1">
      <c r="E375" s="757"/>
    </row>
    <row r="376" spans="5:5" s="313" customFormat="1">
      <c r="E376" s="757"/>
    </row>
    <row r="377" spans="5:5" s="313" customFormat="1">
      <c r="E377" s="757"/>
    </row>
    <row r="378" spans="5:5" s="313" customFormat="1">
      <c r="E378" s="757"/>
    </row>
    <row r="379" spans="5:5" s="313" customFormat="1">
      <c r="E379" s="757"/>
    </row>
    <row r="380" spans="5:5" s="313" customFormat="1">
      <c r="E380" s="757"/>
    </row>
    <row r="381" spans="5:5" s="313" customFormat="1">
      <c r="E381" s="757"/>
    </row>
    <row r="382" spans="5:5" s="313" customFormat="1">
      <c r="E382" s="757"/>
    </row>
    <row r="383" spans="5:5" s="313" customFormat="1">
      <c r="E383" s="757"/>
    </row>
    <row r="384" spans="5:5" s="313" customFormat="1">
      <c r="E384" s="757"/>
    </row>
    <row r="385" spans="5:5" s="313" customFormat="1">
      <c r="E385" s="757"/>
    </row>
    <row r="386" spans="5:5" s="313" customFormat="1">
      <c r="E386" s="757"/>
    </row>
    <row r="387" spans="5:5" s="313" customFormat="1">
      <c r="E387" s="757"/>
    </row>
    <row r="388" spans="5:5" s="313" customFormat="1">
      <c r="E388" s="757"/>
    </row>
    <row r="389" spans="5:5" s="313" customFormat="1">
      <c r="E389" s="757"/>
    </row>
    <row r="390" spans="5:5" s="313" customFormat="1">
      <c r="E390" s="757"/>
    </row>
    <row r="391" spans="5:5" s="313" customFormat="1">
      <c r="E391" s="757"/>
    </row>
    <row r="392" spans="5:5" s="313" customFormat="1">
      <c r="E392" s="757"/>
    </row>
    <row r="393" spans="5:5" s="313" customFormat="1">
      <c r="E393" s="757"/>
    </row>
    <row r="394" spans="5:5" s="313" customFormat="1">
      <c r="E394" s="757"/>
    </row>
    <row r="395" spans="5:5" s="313" customFormat="1">
      <c r="E395" s="757"/>
    </row>
    <row r="396" spans="5:5" s="313" customFormat="1">
      <c r="E396" s="757"/>
    </row>
    <row r="397" spans="5:5" s="313" customFormat="1">
      <c r="E397" s="757"/>
    </row>
    <row r="398" spans="5:5" s="313" customFormat="1">
      <c r="E398" s="757"/>
    </row>
    <row r="399" spans="5:5" s="313" customFormat="1">
      <c r="E399" s="757"/>
    </row>
    <row r="400" spans="5:5" s="313" customFormat="1">
      <c r="E400" s="757"/>
    </row>
    <row r="401" spans="5:5" s="313" customFormat="1">
      <c r="E401" s="757"/>
    </row>
    <row r="402" spans="5:5" s="313" customFormat="1">
      <c r="E402" s="757"/>
    </row>
    <row r="403" spans="5:5" s="313" customFormat="1">
      <c r="E403" s="757"/>
    </row>
    <row r="404" spans="5:5" s="313" customFormat="1">
      <c r="E404" s="757"/>
    </row>
    <row r="405" spans="5:5" s="313" customFormat="1">
      <c r="E405" s="757"/>
    </row>
    <row r="406" spans="5:5" s="313" customFormat="1">
      <c r="E406" s="757"/>
    </row>
    <row r="407" spans="5:5" s="313" customFormat="1">
      <c r="E407" s="757"/>
    </row>
    <row r="408" spans="5:5" s="313" customFormat="1">
      <c r="E408" s="757"/>
    </row>
    <row r="409" spans="5:5" s="313" customFormat="1">
      <c r="E409" s="757"/>
    </row>
    <row r="410" spans="5:5" s="313" customFormat="1">
      <c r="E410" s="757"/>
    </row>
    <row r="411" spans="5:5" s="313" customFormat="1">
      <c r="E411" s="757"/>
    </row>
    <row r="412" spans="5:5" s="313" customFormat="1">
      <c r="E412" s="757"/>
    </row>
    <row r="413" spans="5:5" s="313" customFormat="1">
      <c r="E413" s="757"/>
    </row>
    <row r="414" spans="5:5" s="313" customFormat="1">
      <c r="E414" s="757"/>
    </row>
    <row r="415" spans="5:5" s="313" customFormat="1">
      <c r="E415" s="757"/>
    </row>
    <row r="416" spans="5:5" s="313" customFormat="1">
      <c r="E416" s="757"/>
    </row>
    <row r="417" spans="5:5" s="313" customFormat="1">
      <c r="E417" s="757"/>
    </row>
    <row r="418" spans="5:5" s="313" customFormat="1">
      <c r="E418" s="757"/>
    </row>
    <row r="419" spans="5:5" s="313" customFormat="1">
      <c r="E419" s="757"/>
    </row>
    <row r="420" spans="5:5" s="313" customFormat="1">
      <c r="E420" s="757"/>
    </row>
    <row r="421" spans="5:5" s="313" customFormat="1">
      <c r="E421" s="757"/>
    </row>
    <row r="422" spans="5:5" s="313" customFormat="1">
      <c r="E422" s="757"/>
    </row>
    <row r="423" spans="5:5" s="313" customFormat="1">
      <c r="E423" s="757"/>
    </row>
    <row r="424" spans="5:5" s="313" customFormat="1">
      <c r="E424" s="757"/>
    </row>
    <row r="425" spans="5:5" s="313" customFormat="1">
      <c r="E425" s="757"/>
    </row>
    <row r="426" spans="5:5" s="313" customFormat="1">
      <c r="E426" s="757"/>
    </row>
    <row r="427" spans="5:5" s="313" customFormat="1">
      <c r="E427" s="757"/>
    </row>
    <row r="428" spans="5:5" s="313" customFormat="1">
      <c r="E428" s="757"/>
    </row>
    <row r="429" spans="5:5" s="313" customFormat="1">
      <c r="E429" s="757"/>
    </row>
    <row r="430" spans="5:5" s="313" customFormat="1">
      <c r="E430" s="757"/>
    </row>
    <row r="431" spans="5:5" s="313" customFormat="1">
      <c r="E431" s="757"/>
    </row>
    <row r="432" spans="5:5" s="313" customFormat="1">
      <c r="E432" s="757"/>
    </row>
    <row r="433" spans="5:5" s="313" customFormat="1">
      <c r="E433" s="757"/>
    </row>
    <row r="434" spans="5:5" s="313" customFormat="1">
      <c r="E434" s="757"/>
    </row>
    <row r="435" spans="5:5" s="313" customFormat="1">
      <c r="E435" s="757"/>
    </row>
    <row r="436" spans="5:5" s="313" customFormat="1">
      <c r="E436" s="757"/>
    </row>
    <row r="437" spans="5:5" s="313" customFormat="1">
      <c r="E437" s="757"/>
    </row>
    <row r="438" spans="5:5" s="313" customFormat="1">
      <c r="E438" s="757"/>
    </row>
    <row r="439" spans="5:5" s="313" customFormat="1">
      <c r="E439" s="757"/>
    </row>
    <row r="440" spans="5:5" s="313" customFormat="1">
      <c r="E440" s="757"/>
    </row>
    <row r="441" spans="5:5" s="313" customFormat="1">
      <c r="E441" s="757"/>
    </row>
    <row r="442" spans="5:5" s="313" customFormat="1">
      <c r="E442" s="757"/>
    </row>
    <row r="443" spans="5:5" s="313" customFormat="1">
      <c r="E443" s="757"/>
    </row>
    <row r="444" spans="5:5" s="313" customFormat="1">
      <c r="E444" s="757"/>
    </row>
    <row r="445" spans="5:5" s="313" customFormat="1">
      <c r="E445" s="757"/>
    </row>
    <row r="446" spans="5:5" s="313" customFormat="1">
      <c r="E446" s="757"/>
    </row>
    <row r="447" spans="5:5" s="313" customFormat="1">
      <c r="E447" s="757"/>
    </row>
    <row r="448" spans="5:5" s="313" customFormat="1">
      <c r="E448" s="757"/>
    </row>
    <row r="449" spans="5:5" s="313" customFormat="1">
      <c r="E449" s="757"/>
    </row>
    <row r="450" spans="5:5" s="313" customFormat="1">
      <c r="E450" s="757"/>
    </row>
    <row r="451" spans="5:5" s="313" customFormat="1">
      <c r="E451" s="757"/>
    </row>
    <row r="452" spans="5:5" s="313" customFormat="1">
      <c r="E452" s="757"/>
    </row>
    <row r="453" spans="5:5" s="313" customFormat="1">
      <c r="E453" s="757"/>
    </row>
    <row r="454" spans="5:5" s="313" customFormat="1">
      <c r="E454" s="757"/>
    </row>
    <row r="455" spans="5:5" s="313" customFormat="1">
      <c r="E455" s="757"/>
    </row>
    <row r="456" spans="5:5" s="313" customFormat="1">
      <c r="E456" s="757"/>
    </row>
    <row r="457" spans="5:5" s="313" customFormat="1">
      <c r="E457" s="757"/>
    </row>
    <row r="458" spans="5:5" s="313" customFormat="1">
      <c r="E458" s="757"/>
    </row>
    <row r="459" spans="5:5" s="313" customFormat="1">
      <c r="E459" s="757"/>
    </row>
    <row r="460" spans="5:5" s="313" customFormat="1">
      <c r="E460" s="757"/>
    </row>
    <row r="461" spans="5:5" s="313" customFormat="1">
      <c r="E461" s="757"/>
    </row>
    <row r="462" spans="5:5" s="313" customFormat="1">
      <c r="E462" s="757"/>
    </row>
    <row r="463" spans="5:5" s="313" customFormat="1">
      <c r="E463" s="757"/>
    </row>
    <row r="464" spans="5:5" s="313" customFormat="1">
      <c r="E464" s="757"/>
    </row>
    <row r="465" spans="5:5" s="313" customFormat="1">
      <c r="E465" s="757"/>
    </row>
    <row r="466" spans="5:5" s="313" customFormat="1">
      <c r="E466" s="757"/>
    </row>
    <row r="467" spans="5:5" s="313" customFormat="1">
      <c r="E467" s="757"/>
    </row>
    <row r="468" spans="5:5" s="313" customFormat="1">
      <c r="E468" s="757"/>
    </row>
    <row r="469" spans="5:5" s="313" customFormat="1">
      <c r="E469" s="757"/>
    </row>
    <row r="470" spans="5:5" s="313" customFormat="1">
      <c r="E470" s="757"/>
    </row>
    <row r="471" spans="5:5" s="313" customFormat="1">
      <c r="E471" s="757"/>
    </row>
    <row r="472" spans="5:5" s="313" customFormat="1">
      <c r="E472" s="757"/>
    </row>
    <row r="473" spans="5:5" s="313" customFormat="1">
      <c r="E473" s="757"/>
    </row>
    <row r="474" spans="5:5" s="313" customFormat="1">
      <c r="E474" s="757"/>
    </row>
    <row r="475" spans="5:5" s="313" customFormat="1">
      <c r="E475" s="757"/>
    </row>
    <row r="476" spans="5:5" s="313" customFormat="1">
      <c r="E476" s="757"/>
    </row>
    <row r="477" spans="5:5" s="313" customFormat="1">
      <c r="E477" s="757"/>
    </row>
    <row r="478" spans="5:5" s="313" customFormat="1">
      <c r="E478" s="757"/>
    </row>
    <row r="479" spans="5:5" s="313" customFormat="1">
      <c r="E479" s="757"/>
    </row>
    <row r="480" spans="5:5" s="313" customFormat="1">
      <c r="E480" s="757"/>
    </row>
    <row r="481" spans="5:5" s="313" customFormat="1">
      <c r="E481" s="757"/>
    </row>
    <row r="482" spans="5:5" s="313" customFormat="1">
      <c r="E482" s="757"/>
    </row>
    <row r="483" spans="5:5" s="313" customFormat="1">
      <c r="E483" s="757"/>
    </row>
    <row r="484" spans="5:5" s="313" customFormat="1">
      <c r="E484" s="757"/>
    </row>
    <row r="485" spans="5:5" s="313" customFormat="1">
      <c r="E485" s="757"/>
    </row>
    <row r="486" spans="5:5" s="313" customFormat="1">
      <c r="E486" s="757"/>
    </row>
    <row r="487" spans="5:5" s="313" customFormat="1">
      <c r="E487" s="757"/>
    </row>
    <row r="488" spans="5:5" s="313" customFormat="1">
      <c r="E488" s="757"/>
    </row>
    <row r="489" spans="5:5" s="313" customFormat="1">
      <c r="E489" s="757"/>
    </row>
    <row r="490" spans="5:5" s="313" customFormat="1">
      <c r="E490" s="757"/>
    </row>
    <row r="491" spans="5:5" s="313" customFormat="1">
      <c r="E491" s="757"/>
    </row>
    <row r="492" spans="5:5" s="313" customFormat="1">
      <c r="E492" s="757"/>
    </row>
    <row r="493" spans="5:5" s="313" customFormat="1">
      <c r="E493" s="757"/>
    </row>
    <row r="494" spans="5:5" s="313" customFormat="1">
      <c r="E494" s="757"/>
    </row>
    <row r="495" spans="5:5" s="313" customFormat="1">
      <c r="E495" s="757"/>
    </row>
    <row r="496" spans="5:5" s="313" customFormat="1">
      <c r="E496" s="757"/>
    </row>
    <row r="497" spans="5:5" s="313" customFormat="1">
      <c r="E497" s="757"/>
    </row>
    <row r="498" spans="5:5" s="313" customFormat="1">
      <c r="E498" s="757"/>
    </row>
    <row r="499" spans="5:5" s="313" customFormat="1">
      <c r="E499" s="757"/>
    </row>
    <row r="500" spans="5:5" s="313" customFormat="1">
      <c r="E500" s="757"/>
    </row>
    <row r="501" spans="5:5" s="313" customFormat="1">
      <c r="E501" s="757"/>
    </row>
    <row r="502" spans="5:5" s="313" customFormat="1">
      <c r="E502" s="757"/>
    </row>
    <row r="503" spans="5:5" s="313" customFormat="1">
      <c r="E503" s="757"/>
    </row>
    <row r="504" spans="5:5" s="313" customFormat="1">
      <c r="E504" s="757"/>
    </row>
    <row r="505" spans="5:5" s="313" customFormat="1">
      <c r="E505" s="757"/>
    </row>
    <row r="506" spans="5:5" s="313" customFormat="1">
      <c r="E506" s="757"/>
    </row>
    <row r="507" spans="5:5" s="313" customFormat="1">
      <c r="E507" s="757"/>
    </row>
    <row r="508" spans="5:5" s="313" customFormat="1">
      <c r="E508" s="757"/>
    </row>
    <row r="509" spans="5:5" s="313" customFormat="1">
      <c r="E509" s="757"/>
    </row>
    <row r="510" spans="5:5" s="313" customFormat="1">
      <c r="E510" s="757"/>
    </row>
    <row r="511" spans="5:5" s="313" customFormat="1">
      <c r="E511" s="757"/>
    </row>
    <row r="512" spans="5:5" s="313" customFormat="1">
      <c r="E512" s="757"/>
    </row>
    <row r="513" spans="5:5" s="313" customFormat="1">
      <c r="E513" s="757"/>
    </row>
    <row r="514" spans="5:5" s="313" customFormat="1">
      <c r="E514" s="757"/>
    </row>
    <row r="515" spans="5:5" s="313" customFormat="1">
      <c r="E515" s="757"/>
    </row>
    <row r="516" spans="5:5" s="313" customFormat="1">
      <c r="E516" s="757"/>
    </row>
    <row r="517" spans="5:5" s="313" customFormat="1">
      <c r="E517" s="757"/>
    </row>
    <row r="518" spans="5:5" s="313" customFormat="1">
      <c r="E518" s="757"/>
    </row>
    <row r="519" spans="5:5" s="313" customFormat="1">
      <c r="E519" s="757"/>
    </row>
    <row r="520" spans="5:5" s="313" customFormat="1">
      <c r="E520" s="757"/>
    </row>
    <row r="521" spans="5:5" s="313" customFormat="1">
      <c r="E521" s="757"/>
    </row>
    <row r="522" spans="5:5" s="313" customFormat="1">
      <c r="E522" s="757"/>
    </row>
    <row r="523" spans="5:5" s="313" customFormat="1">
      <c r="E523" s="757"/>
    </row>
    <row r="524" spans="5:5" s="313" customFormat="1">
      <c r="E524" s="757"/>
    </row>
    <row r="525" spans="5:5" s="313" customFormat="1">
      <c r="E525" s="757"/>
    </row>
    <row r="526" spans="5:5" s="313" customFormat="1">
      <c r="E526" s="757"/>
    </row>
    <row r="527" spans="5:5" s="313" customFormat="1">
      <c r="E527" s="757"/>
    </row>
    <row r="528" spans="5:5" s="313" customFormat="1">
      <c r="E528" s="757"/>
    </row>
    <row r="529" spans="5:5" s="313" customFormat="1">
      <c r="E529" s="757"/>
    </row>
    <row r="530" spans="5:5" s="313" customFormat="1">
      <c r="E530" s="757"/>
    </row>
    <row r="531" spans="5:5" s="313" customFormat="1">
      <c r="E531" s="757"/>
    </row>
    <row r="532" spans="5:5" s="313" customFormat="1">
      <c r="E532" s="757"/>
    </row>
    <row r="533" spans="5:5" s="313" customFormat="1">
      <c r="E533" s="757"/>
    </row>
    <row r="534" spans="5:5" s="313" customFormat="1">
      <c r="E534" s="757"/>
    </row>
    <row r="535" spans="5:5" s="313" customFormat="1">
      <c r="E535" s="757"/>
    </row>
    <row r="536" spans="5:5" s="313" customFormat="1">
      <c r="E536" s="757"/>
    </row>
    <row r="537" spans="5:5" s="313" customFormat="1">
      <c r="E537" s="757"/>
    </row>
    <row r="538" spans="5:5" s="313" customFormat="1">
      <c r="E538" s="757"/>
    </row>
    <row r="539" spans="5:5" s="313" customFormat="1">
      <c r="E539" s="757"/>
    </row>
    <row r="540" spans="5:5" s="313" customFormat="1">
      <c r="E540" s="757"/>
    </row>
    <row r="541" spans="5:5" s="313" customFormat="1">
      <c r="E541" s="757"/>
    </row>
    <row r="542" spans="5:5" s="313" customFormat="1">
      <c r="E542" s="757"/>
    </row>
    <row r="543" spans="5:5" s="313" customFormat="1">
      <c r="E543" s="757"/>
    </row>
    <row r="544" spans="5:5" s="313" customFormat="1">
      <c r="E544" s="757"/>
    </row>
    <row r="545" spans="5:5" s="313" customFormat="1">
      <c r="E545" s="757"/>
    </row>
    <row r="546" spans="5:5" s="313" customFormat="1">
      <c r="E546" s="757"/>
    </row>
    <row r="547" spans="5:5" s="313" customFormat="1">
      <c r="E547" s="757"/>
    </row>
    <row r="548" spans="5:5" s="313" customFormat="1">
      <c r="E548" s="757"/>
    </row>
    <row r="549" spans="5:5" s="313" customFormat="1">
      <c r="E549" s="757"/>
    </row>
    <row r="550" spans="5:5" s="313" customFormat="1">
      <c r="E550" s="757"/>
    </row>
    <row r="551" spans="5:5" s="313" customFormat="1">
      <c r="E551" s="757"/>
    </row>
    <row r="552" spans="5:5" s="313" customFormat="1">
      <c r="E552" s="757"/>
    </row>
    <row r="553" spans="5:5" s="313" customFormat="1">
      <c r="E553" s="757"/>
    </row>
    <row r="554" spans="5:5" s="313" customFormat="1">
      <c r="E554" s="757"/>
    </row>
    <row r="555" spans="5:5" s="313" customFormat="1">
      <c r="E555" s="757"/>
    </row>
    <row r="556" spans="5:5" s="313" customFormat="1">
      <c r="E556" s="757"/>
    </row>
    <row r="557" spans="5:5" s="313" customFormat="1">
      <c r="E557" s="757"/>
    </row>
    <row r="558" spans="5:5" s="313" customFormat="1">
      <c r="E558" s="757"/>
    </row>
    <row r="559" spans="5:5" s="313" customFormat="1">
      <c r="E559" s="757"/>
    </row>
    <row r="560" spans="5:5" s="313" customFormat="1">
      <c r="E560" s="757"/>
    </row>
    <row r="561" spans="5:5" s="313" customFormat="1">
      <c r="E561" s="757"/>
    </row>
    <row r="562" spans="5:5" s="313" customFormat="1">
      <c r="E562" s="757"/>
    </row>
    <row r="563" spans="5:5" s="313" customFormat="1">
      <c r="E563" s="757"/>
    </row>
    <row r="564" spans="5:5" s="313" customFormat="1">
      <c r="E564" s="757"/>
    </row>
    <row r="565" spans="5:5" s="313" customFormat="1">
      <c r="E565" s="757"/>
    </row>
    <row r="566" spans="5:5" s="313" customFormat="1">
      <c r="E566" s="757"/>
    </row>
    <row r="567" spans="5:5" s="313" customFormat="1">
      <c r="E567" s="757"/>
    </row>
    <row r="568" spans="5:5" s="313" customFormat="1">
      <c r="E568" s="757"/>
    </row>
    <row r="569" spans="5:5" s="313" customFormat="1">
      <c r="E569" s="757"/>
    </row>
    <row r="570" spans="5:5" s="313" customFormat="1">
      <c r="E570" s="757"/>
    </row>
    <row r="571" spans="5:5" s="313" customFormat="1">
      <c r="E571" s="757"/>
    </row>
    <row r="572" spans="5:5" s="313" customFormat="1">
      <c r="E572" s="757"/>
    </row>
    <row r="573" spans="5:5" s="313" customFormat="1">
      <c r="E573" s="757"/>
    </row>
    <row r="574" spans="5:5" s="313" customFormat="1">
      <c r="E574" s="757"/>
    </row>
    <row r="575" spans="5:5" s="313" customFormat="1">
      <c r="E575" s="757"/>
    </row>
    <row r="576" spans="5:5" s="313" customFormat="1">
      <c r="E576" s="757"/>
    </row>
    <row r="577" spans="5:5" s="313" customFormat="1">
      <c r="E577" s="757"/>
    </row>
    <row r="578" spans="5:5" s="313" customFormat="1">
      <c r="E578" s="757"/>
    </row>
    <row r="579" spans="5:5" s="313" customFormat="1">
      <c r="E579" s="757"/>
    </row>
    <row r="580" spans="5:5" s="313" customFormat="1">
      <c r="E580" s="757"/>
    </row>
    <row r="581" spans="5:5" s="313" customFormat="1">
      <c r="E581" s="757"/>
    </row>
    <row r="582" spans="5:5" s="313" customFormat="1">
      <c r="E582" s="757"/>
    </row>
    <row r="583" spans="5:5" s="313" customFormat="1">
      <c r="E583" s="757"/>
    </row>
    <row r="584" spans="5:5" s="313" customFormat="1">
      <c r="E584" s="757"/>
    </row>
    <row r="585" spans="5:5" s="313" customFormat="1">
      <c r="E585" s="757"/>
    </row>
    <row r="586" spans="5:5" s="313" customFormat="1">
      <c r="E586" s="757"/>
    </row>
    <row r="587" spans="5:5" s="313" customFormat="1">
      <c r="E587" s="757"/>
    </row>
    <row r="588" spans="5:5" s="313" customFormat="1">
      <c r="E588" s="757"/>
    </row>
    <row r="589" spans="5:5" s="313" customFormat="1">
      <c r="E589" s="757"/>
    </row>
    <row r="590" spans="5:5" s="313" customFormat="1">
      <c r="E590" s="757"/>
    </row>
    <row r="591" spans="5:5" s="313" customFormat="1">
      <c r="E591" s="757"/>
    </row>
    <row r="592" spans="5:5" s="313" customFormat="1">
      <c r="E592" s="757"/>
    </row>
    <row r="593" spans="5:5" s="313" customFormat="1">
      <c r="E593" s="757"/>
    </row>
    <row r="594" spans="5:5" s="313" customFormat="1">
      <c r="E594" s="757"/>
    </row>
    <row r="595" spans="5:5" s="313" customFormat="1">
      <c r="E595" s="757"/>
    </row>
    <row r="596" spans="5:5" s="313" customFormat="1">
      <c r="E596" s="757"/>
    </row>
    <row r="597" spans="5:5" s="313" customFormat="1">
      <c r="E597" s="757"/>
    </row>
    <row r="598" spans="5:5" s="313" customFormat="1">
      <c r="E598" s="757"/>
    </row>
    <row r="599" spans="5:5" s="313" customFormat="1">
      <c r="E599" s="757"/>
    </row>
    <row r="600" spans="5:5" s="313" customFormat="1">
      <c r="E600" s="757"/>
    </row>
    <row r="601" spans="5:5" s="313" customFormat="1">
      <c r="E601" s="757"/>
    </row>
    <row r="602" spans="5:5" s="313" customFormat="1">
      <c r="E602" s="757"/>
    </row>
    <row r="603" spans="5:5" s="313" customFormat="1">
      <c r="E603" s="757"/>
    </row>
    <row r="604" spans="5:5" s="313" customFormat="1">
      <c r="E604" s="757"/>
    </row>
    <row r="605" spans="5:5" s="313" customFormat="1">
      <c r="E605" s="757"/>
    </row>
    <row r="606" spans="5:5" s="313" customFormat="1">
      <c r="E606" s="757"/>
    </row>
    <row r="607" spans="5:5" s="313" customFormat="1">
      <c r="E607" s="757"/>
    </row>
    <row r="608" spans="5:5" s="313" customFormat="1">
      <c r="E608" s="757"/>
    </row>
    <row r="609" spans="5:5" s="313" customFormat="1">
      <c r="E609" s="757"/>
    </row>
    <row r="610" spans="5:5" s="313" customFormat="1">
      <c r="E610" s="757"/>
    </row>
    <row r="611" spans="5:5" s="313" customFormat="1">
      <c r="E611" s="757"/>
    </row>
    <row r="612" spans="5:5" s="313" customFormat="1">
      <c r="E612" s="757"/>
    </row>
    <row r="613" spans="5:5" s="313" customFormat="1">
      <c r="E613" s="757"/>
    </row>
    <row r="614" spans="5:5" s="313" customFormat="1">
      <c r="E614" s="757"/>
    </row>
    <row r="615" spans="5:5" s="313" customFormat="1">
      <c r="E615" s="757"/>
    </row>
    <row r="616" spans="5:5" s="313" customFormat="1">
      <c r="E616" s="757"/>
    </row>
    <row r="617" spans="5:5" s="313" customFormat="1">
      <c r="E617" s="757"/>
    </row>
    <row r="618" spans="5:5" s="313" customFormat="1">
      <c r="E618" s="757"/>
    </row>
    <row r="619" spans="5:5" s="313" customFormat="1">
      <c r="E619" s="757"/>
    </row>
    <row r="620" spans="5:5" s="313" customFormat="1">
      <c r="E620" s="757"/>
    </row>
    <row r="621" spans="5:5" s="313" customFormat="1">
      <c r="E621" s="757"/>
    </row>
    <row r="622" spans="5:5" s="313" customFormat="1">
      <c r="E622" s="757"/>
    </row>
    <row r="623" spans="5:5" s="313" customFormat="1">
      <c r="E623" s="757"/>
    </row>
    <row r="624" spans="5:5" s="313" customFormat="1">
      <c r="E624" s="757"/>
    </row>
    <row r="625" spans="5:5" s="313" customFormat="1">
      <c r="E625" s="757"/>
    </row>
    <row r="626" spans="5:5" s="313" customFormat="1">
      <c r="E626" s="757"/>
    </row>
    <row r="627" spans="5:5" s="313" customFormat="1">
      <c r="E627" s="757"/>
    </row>
    <row r="628" spans="5:5" s="313" customFormat="1">
      <c r="E628" s="757"/>
    </row>
    <row r="629" spans="5:5" s="313" customFormat="1">
      <c r="E629" s="757"/>
    </row>
    <row r="630" spans="5:5" s="313" customFormat="1">
      <c r="E630" s="757"/>
    </row>
    <row r="631" spans="5:5" s="313" customFormat="1">
      <c r="E631" s="757"/>
    </row>
    <row r="632" spans="5:5" s="313" customFormat="1">
      <c r="E632" s="757"/>
    </row>
    <row r="633" spans="5:5" s="313" customFormat="1">
      <c r="E633" s="757"/>
    </row>
    <row r="634" spans="5:5" s="313" customFormat="1">
      <c r="E634" s="757"/>
    </row>
    <row r="635" spans="5:5" s="313" customFormat="1">
      <c r="E635" s="757"/>
    </row>
    <row r="636" spans="5:5" s="313" customFormat="1">
      <c r="E636" s="757"/>
    </row>
    <row r="637" spans="5:5" s="313" customFormat="1">
      <c r="E637" s="757"/>
    </row>
    <row r="638" spans="5:5" s="313" customFormat="1">
      <c r="E638" s="757"/>
    </row>
    <row r="639" spans="5:5" s="313" customFormat="1">
      <c r="E639" s="757"/>
    </row>
    <row r="640" spans="5:5" s="313" customFormat="1">
      <c r="E640" s="757"/>
    </row>
    <row r="641" spans="5:5" s="313" customFormat="1">
      <c r="E641" s="757"/>
    </row>
    <row r="642" spans="5:5" s="313" customFormat="1">
      <c r="E642" s="757"/>
    </row>
    <row r="643" spans="5:5" s="313" customFormat="1">
      <c r="E643" s="757"/>
    </row>
    <row r="644" spans="5:5" s="313" customFormat="1">
      <c r="E644" s="757"/>
    </row>
    <row r="645" spans="5:5" s="313" customFormat="1">
      <c r="E645" s="757"/>
    </row>
    <row r="646" spans="5:5" s="313" customFormat="1">
      <c r="E646" s="757"/>
    </row>
    <row r="647" spans="5:5" s="313" customFormat="1">
      <c r="E647" s="757"/>
    </row>
    <row r="648" spans="5:5" s="313" customFormat="1">
      <c r="E648" s="757"/>
    </row>
    <row r="649" spans="5:5" s="313" customFormat="1">
      <c r="E649" s="757"/>
    </row>
    <row r="650" spans="5:5" s="313" customFormat="1">
      <c r="E650" s="757"/>
    </row>
    <row r="651" spans="5:5" s="313" customFormat="1">
      <c r="E651" s="757"/>
    </row>
    <row r="652" spans="5:5" s="313" customFormat="1">
      <c r="E652" s="757"/>
    </row>
    <row r="653" spans="5:5" s="313" customFormat="1">
      <c r="E653" s="757"/>
    </row>
    <row r="654" spans="5:5" s="313" customFormat="1">
      <c r="E654" s="757"/>
    </row>
    <row r="655" spans="5:5" s="313" customFormat="1">
      <c r="E655" s="757"/>
    </row>
    <row r="656" spans="5:5" s="313" customFormat="1">
      <c r="E656" s="757"/>
    </row>
    <row r="657" spans="5:5" s="313" customFormat="1">
      <c r="E657" s="757"/>
    </row>
    <row r="658" spans="5:5" s="313" customFormat="1">
      <c r="E658" s="757"/>
    </row>
    <row r="659" spans="5:5" s="313" customFormat="1">
      <c r="E659" s="757"/>
    </row>
    <row r="660" spans="5:5" s="313" customFormat="1">
      <c r="E660" s="757"/>
    </row>
    <row r="661" spans="5:5" s="313" customFormat="1">
      <c r="E661" s="757"/>
    </row>
    <row r="662" spans="5:5" s="313" customFormat="1">
      <c r="E662" s="757"/>
    </row>
    <row r="663" spans="5:5" s="313" customFormat="1">
      <c r="E663" s="757"/>
    </row>
    <row r="664" spans="5:5" s="313" customFormat="1">
      <c r="E664" s="757"/>
    </row>
    <row r="665" spans="5:5" s="313" customFormat="1">
      <c r="E665" s="757"/>
    </row>
    <row r="666" spans="5:5" s="313" customFormat="1">
      <c r="E666" s="757"/>
    </row>
    <row r="667" spans="5:5" s="313" customFormat="1">
      <c r="E667" s="757"/>
    </row>
    <row r="668" spans="5:5" s="313" customFormat="1">
      <c r="E668" s="757"/>
    </row>
    <row r="669" spans="5:5" s="313" customFormat="1">
      <c r="E669" s="757"/>
    </row>
    <row r="670" spans="5:5" s="313" customFormat="1">
      <c r="E670" s="757"/>
    </row>
    <row r="671" spans="5:5" s="313" customFormat="1">
      <c r="E671" s="757"/>
    </row>
    <row r="672" spans="5:5" s="313" customFormat="1">
      <c r="E672" s="757"/>
    </row>
    <row r="673" spans="5:5" s="313" customFormat="1">
      <c r="E673" s="757"/>
    </row>
    <row r="674" spans="5:5" s="313" customFormat="1">
      <c r="E674" s="757"/>
    </row>
    <row r="675" spans="5:5" s="313" customFormat="1">
      <c r="E675" s="757"/>
    </row>
    <row r="676" spans="5:5" s="313" customFormat="1">
      <c r="E676" s="757"/>
    </row>
    <row r="677" spans="5:5" s="313" customFormat="1">
      <c r="E677" s="757"/>
    </row>
    <row r="678" spans="5:5" s="313" customFormat="1">
      <c r="E678" s="757"/>
    </row>
    <row r="679" spans="5:5" s="313" customFormat="1">
      <c r="E679" s="757"/>
    </row>
    <row r="680" spans="5:5" s="313" customFormat="1">
      <c r="E680" s="757"/>
    </row>
    <row r="681" spans="5:5" s="313" customFormat="1">
      <c r="E681" s="757"/>
    </row>
    <row r="682" spans="5:5" s="313" customFormat="1">
      <c r="E682" s="757"/>
    </row>
    <row r="683" spans="5:5" s="313" customFormat="1">
      <c r="E683" s="757"/>
    </row>
    <row r="684" spans="5:5" s="313" customFormat="1">
      <c r="E684" s="757"/>
    </row>
    <row r="685" spans="5:5" s="313" customFormat="1">
      <c r="E685" s="757"/>
    </row>
    <row r="686" spans="5:5" s="313" customFormat="1">
      <c r="E686" s="757"/>
    </row>
    <row r="687" spans="5:5" s="313" customFormat="1">
      <c r="E687" s="757"/>
    </row>
    <row r="688" spans="5:5" s="313" customFormat="1">
      <c r="E688" s="757"/>
    </row>
    <row r="689" spans="5:5" s="313" customFormat="1">
      <c r="E689" s="757"/>
    </row>
    <row r="690" spans="5:5" s="313" customFormat="1">
      <c r="E690" s="757"/>
    </row>
    <row r="691" spans="5:5" s="313" customFormat="1">
      <c r="E691" s="757"/>
    </row>
    <row r="692" spans="5:5" s="313" customFormat="1">
      <c r="E692" s="757"/>
    </row>
    <row r="693" spans="5:5" s="313" customFormat="1">
      <c r="E693" s="757"/>
    </row>
    <row r="694" spans="5:5" s="313" customFormat="1">
      <c r="E694" s="757"/>
    </row>
    <row r="695" spans="5:5" s="313" customFormat="1">
      <c r="E695" s="757"/>
    </row>
    <row r="696" spans="5:5" s="313" customFormat="1">
      <c r="E696" s="757"/>
    </row>
    <row r="697" spans="5:5" s="313" customFormat="1">
      <c r="E697" s="757"/>
    </row>
    <row r="698" spans="5:5" s="313" customFormat="1">
      <c r="E698" s="757"/>
    </row>
    <row r="699" spans="5:5" s="313" customFormat="1">
      <c r="E699" s="757"/>
    </row>
    <row r="700" spans="5:5" s="313" customFormat="1">
      <c r="E700" s="757"/>
    </row>
    <row r="701" spans="5:5" s="313" customFormat="1">
      <c r="E701" s="757"/>
    </row>
    <row r="702" spans="5:5" s="313" customFormat="1">
      <c r="E702" s="757"/>
    </row>
    <row r="703" spans="5:5" s="313" customFormat="1">
      <c r="E703" s="757"/>
    </row>
    <row r="704" spans="5:5" s="313" customFormat="1">
      <c r="E704" s="757"/>
    </row>
    <row r="705" spans="5:5" s="313" customFormat="1">
      <c r="E705" s="757"/>
    </row>
    <row r="706" spans="5:5" s="313" customFormat="1">
      <c r="E706" s="757"/>
    </row>
    <row r="707" spans="5:5" s="313" customFormat="1">
      <c r="E707" s="757"/>
    </row>
    <row r="708" spans="5:5" s="313" customFormat="1">
      <c r="E708" s="757"/>
    </row>
    <row r="709" spans="5:5" s="313" customFormat="1">
      <c r="E709" s="757"/>
    </row>
    <row r="710" spans="5:5" s="313" customFormat="1">
      <c r="E710" s="757"/>
    </row>
    <row r="711" spans="5:5" s="313" customFormat="1">
      <c r="E711" s="757"/>
    </row>
    <row r="712" spans="5:5" s="313" customFormat="1">
      <c r="E712" s="757"/>
    </row>
    <row r="713" spans="5:5" s="313" customFormat="1">
      <c r="E713" s="757"/>
    </row>
    <row r="714" spans="5:5" s="313" customFormat="1">
      <c r="E714" s="757"/>
    </row>
    <row r="715" spans="5:5" s="313" customFormat="1">
      <c r="E715" s="757"/>
    </row>
    <row r="716" spans="5:5" s="313" customFormat="1">
      <c r="E716" s="757"/>
    </row>
    <row r="717" spans="5:5" s="313" customFormat="1">
      <c r="E717" s="757"/>
    </row>
    <row r="718" spans="5:5" s="313" customFormat="1">
      <c r="E718" s="757"/>
    </row>
    <row r="719" spans="5:5" s="313" customFormat="1">
      <c r="E719" s="757"/>
    </row>
    <row r="720" spans="5:5" s="313" customFormat="1">
      <c r="E720" s="757"/>
    </row>
    <row r="721" spans="5:5" s="313" customFormat="1">
      <c r="E721" s="757"/>
    </row>
    <row r="722" spans="5:5" s="313" customFormat="1">
      <c r="E722" s="757"/>
    </row>
    <row r="723" spans="5:5" s="313" customFormat="1">
      <c r="E723" s="757"/>
    </row>
    <row r="724" spans="5:5" s="313" customFormat="1">
      <c r="E724" s="757"/>
    </row>
    <row r="725" spans="5:5" s="313" customFormat="1">
      <c r="E725" s="757"/>
    </row>
    <row r="726" spans="5:5" s="313" customFormat="1">
      <c r="E726" s="757"/>
    </row>
    <row r="727" spans="5:5" s="313" customFormat="1">
      <c r="E727" s="757"/>
    </row>
    <row r="728" spans="5:5" s="313" customFormat="1">
      <c r="E728" s="757"/>
    </row>
    <row r="729" spans="5:5" s="313" customFormat="1">
      <c r="E729" s="757"/>
    </row>
    <row r="730" spans="5:5" s="313" customFormat="1">
      <c r="E730" s="757"/>
    </row>
    <row r="731" spans="5:5" s="313" customFormat="1">
      <c r="E731" s="757"/>
    </row>
    <row r="732" spans="5:5" s="313" customFormat="1">
      <c r="E732" s="757"/>
    </row>
    <row r="733" spans="5:5" s="313" customFormat="1">
      <c r="E733" s="757"/>
    </row>
    <row r="734" spans="5:5" s="313" customFormat="1">
      <c r="E734" s="757"/>
    </row>
    <row r="735" spans="5:5" s="313" customFormat="1">
      <c r="E735" s="757"/>
    </row>
    <row r="736" spans="5:5" s="313" customFormat="1">
      <c r="E736" s="757"/>
    </row>
    <row r="737" spans="5:5" s="313" customFormat="1">
      <c r="E737" s="757"/>
    </row>
    <row r="738" spans="5:5" s="313" customFormat="1">
      <c r="E738" s="757"/>
    </row>
    <row r="739" spans="5:5" s="313" customFormat="1">
      <c r="E739" s="757"/>
    </row>
    <row r="740" spans="5:5" s="313" customFormat="1">
      <c r="E740" s="757"/>
    </row>
    <row r="741" spans="5:5" s="313" customFormat="1">
      <c r="E741" s="757"/>
    </row>
    <row r="742" spans="5:5" s="313" customFormat="1">
      <c r="E742" s="757"/>
    </row>
    <row r="743" spans="5:5" s="313" customFormat="1">
      <c r="E743" s="757"/>
    </row>
    <row r="744" spans="5:5" s="313" customFormat="1">
      <c r="E744" s="757"/>
    </row>
    <row r="745" spans="5:5" s="313" customFormat="1">
      <c r="E745" s="757"/>
    </row>
    <row r="746" spans="5:5" s="313" customFormat="1">
      <c r="E746" s="757"/>
    </row>
    <row r="747" spans="5:5" s="313" customFormat="1">
      <c r="E747" s="757"/>
    </row>
    <row r="748" spans="5:5" s="313" customFormat="1">
      <c r="E748" s="757"/>
    </row>
    <row r="749" spans="5:5" s="313" customFormat="1">
      <c r="E749" s="757"/>
    </row>
    <row r="750" spans="5:5" s="313" customFormat="1">
      <c r="E750" s="757"/>
    </row>
    <row r="751" spans="5:5" s="313" customFormat="1">
      <c r="E751" s="757"/>
    </row>
    <row r="752" spans="5:5" s="313" customFormat="1">
      <c r="E752" s="757"/>
    </row>
    <row r="753" spans="5:5" s="313" customFormat="1">
      <c r="E753" s="757"/>
    </row>
    <row r="754" spans="5:5" s="313" customFormat="1">
      <c r="E754" s="757"/>
    </row>
    <row r="755" spans="5:5" s="313" customFormat="1">
      <c r="E755" s="757"/>
    </row>
    <row r="756" spans="5:5" s="313" customFormat="1">
      <c r="E756" s="757"/>
    </row>
    <row r="757" spans="5:5" s="313" customFormat="1">
      <c r="E757" s="757"/>
    </row>
    <row r="758" spans="5:5" s="313" customFormat="1">
      <c r="E758" s="757"/>
    </row>
    <row r="759" spans="5:5" s="313" customFormat="1">
      <c r="E759" s="757"/>
    </row>
    <row r="760" spans="5:5" s="313" customFormat="1">
      <c r="E760" s="757"/>
    </row>
    <row r="761" spans="5:5" s="313" customFormat="1">
      <c r="E761" s="757"/>
    </row>
    <row r="762" spans="5:5" s="313" customFormat="1">
      <c r="E762" s="757"/>
    </row>
    <row r="763" spans="5:5" s="313" customFormat="1">
      <c r="E763" s="757"/>
    </row>
    <row r="764" spans="5:5" s="313" customFormat="1">
      <c r="E764" s="757"/>
    </row>
    <row r="765" spans="5:5" s="313" customFormat="1">
      <c r="E765" s="757"/>
    </row>
    <row r="766" spans="5:5" s="313" customFormat="1">
      <c r="E766" s="757"/>
    </row>
    <row r="767" spans="5:5" s="313" customFormat="1">
      <c r="E767" s="757"/>
    </row>
    <row r="768" spans="5:5" s="313" customFormat="1">
      <c r="E768" s="757"/>
    </row>
    <row r="769" spans="5:5" s="313" customFormat="1">
      <c r="E769" s="757"/>
    </row>
    <row r="770" spans="5:5" s="313" customFormat="1">
      <c r="E770" s="757"/>
    </row>
    <row r="771" spans="5:5" s="313" customFormat="1">
      <c r="E771" s="757"/>
    </row>
    <row r="772" spans="5:5" s="313" customFormat="1">
      <c r="E772" s="757"/>
    </row>
    <row r="773" spans="5:5" s="313" customFormat="1">
      <c r="E773" s="757"/>
    </row>
    <row r="774" spans="5:5" s="313" customFormat="1">
      <c r="E774" s="757"/>
    </row>
    <row r="775" spans="5:5" s="313" customFormat="1">
      <c r="E775" s="757"/>
    </row>
    <row r="776" spans="5:5" s="313" customFormat="1">
      <c r="E776" s="757"/>
    </row>
    <row r="777" spans="5:5" s="313" customFormat="1">
      <c r="E777" s="757"/>
    </row>
    <row r="778" spans="5:5" s="313" customFormat="1">
      <c r="E778" s="757"/>
    </row>
    <row r="779" spans="5:5" s="313" customFormat="1">
      <c r="E779" s="757"/>
    </row>
    <row r="780" spans="5:5" s="313" customFormat="1">
      <c r="E780" s="757"/>
    </row>
    <row r="781" spans="5:5" s="313" customFormat="1">
      <c r="E781" s="757"/>
    </row>
    <row r="782" spans="5:5" s="313" customFormat="1">
      <c r="E782" s="757"/>
    </row>
    <row r="783" spans="5:5" s="313" customFormat="1">
      <c r="E783" s="757"/>
    </row>
    <row r="784" spans="5:5" s="313" customFormat="1">
      <c r="E784" s="757"/>
    </row>
    <row r="785" spans="5:5" s="313" customFormat="1">
      <c r="E785" s="757"/>
    </row>
    <row r="786" spans="5:5" s="313" customFormat="1">
      <c r="E786" s="757"/>
    </row>
    <row r="787" spans="5:5" s="313" customFormat="1">
      <c r="E787" s="757"/>
    </row>
    <row r="788" spans="5:5" s="313" customFormat="1">
      <c r="E788" s="757"/>
    </row>
    <row r="789" spans="5:5" s="313" customFormat="1">
      <c r="E789" s="757"/>
    </row>
    <row r="790" spans="5:5" s="313" customFormat="1">
      <c r="E790" s="757"/>
    </row>
    <row r="791" spans="5:5" s="313" customFormat="1">
      <c r="E791" s="757"/>
    </row>
    <row r="792" spans="5:5" s="313" customFormat="1">
      <c r="E792" s="757"/>
    </row>
    <row r="793" spans="5:5" s="313" customFormat="1">
      <c r="E793" s="757"/>
    </row>
    <row r="794" spans="5:5" s="313" customFormat="1">
      <c r="E794" s="757"/>
    </row>
    <row r="795" spans="5:5" s="313" customFormat="1">
      <c r="E795" s="757"/>
    </row>
    <row r="796" spans="5:5" s="313" customFormat="1">
      <c r="E796" s="757"/>
    </row>
    <row r="797" spans="5:5" s="313" customFormat="1">
      <c r="E797" s="757"/>
    </row>
    <row r="798" spans="5:5" s="313" customFormat="1">
      <c r="E798" s="757"/>
    </row>
    <row r="799" spans="5:5" s="313" customFormat="1">
      <c r="E799" s="757"/>
    </row>
    <row r="800" spans="5:5" s="313" customFormat="1">
      <c r="E800" s="757"/>
    </row>
    <row r="801" spans="5:5" s="313" customFormat="1">
      <c r="E801" s="757"/>
    </row>
    <row r="802" spans="5:5" s="313" customFormat="1">
      <c r="E802" s="757"/>
    </row>
    <row r="803" spans="5:5" s="313" customFormat="1">
      <c r="E803" s="757"/>
    </row>
    <row r="804" spans="5:5" s="313" customFormat="1">
      <c r="E804" s="757"/>
    </row>
    <row r="805" spans="5:5" s="313" customFormat="1">
      <c r="E805" s="757"/>
    </row>
    <row r="806" spans="5:5" s="313" customFormat="1">
      <c r="E806" s="757"/>
    </row>
    <row r="807" spans="5:5" s="313" customFormat="1">
      <c r="E807" s="757"/>
    </row>
    <row r="808" spans="5:5" s="313" customFormat="1">
      <c r="E808" s="757"/>
    </row>
    <row r="809" spans="5:5" s="313" customFormat="1">
      <c r="E809" s="757"/>
    </row>
    <row r="810" spans="5:5" s="313" customFormat="1">
      <c r="E810" s="757"/>
    </row>
    <row r="811" spans="5:5" s="313" customFormat="1">
      <c r="E811" s="757"/>
    </row>
    <row r="812" spans="5:5" s="313" customFormat="1">
      <c r="E812" s="757"/>
    </row>
    <row r="813" spans="5:5" s="313" customFormat="1">
      <c r="E813" s="757"/>
    </row>
    <row r="814" spans="5:5" s="313" customFormat="1">
      <c r="E814" s="757"/>
    </row>
    <row r="815" spans="5:5" s="313" customFormat="1">
      <c r="E815" s="757"/>
    </row>
    <row r="816" spans="5:5" s="313" customFormat="1">
      <c r="E816" s="757"/>
    </row>
    <row r="817" spans="5:5" s="313" customFormat="1">
      <c r="E817" s="757"/>
    </row>
    <row r="818" spans="5:5" s="313" customFormat="1">
      <c r="E818" s="757"/>
    </row>
    <row r="819" spans="5:5" s="313" customFormat="1">
      <c r="E819" s="757"/>
    </row>
    <row r="820" spans="5:5" s="313" customFormat="1">
      <c r="E820" s="757"/>
    </row>
    <row r="821" spans="5:5" s="313" customFormat="1">
      <c r="E821" s="757"/>
    </row>
    <row r="822" spans="5:5" s="313" customFormat="1">
      <c r="E822" s="757"/>
    </row>
    <row r="823" spans="5:5" s="313" customFormat="1">
      <c r="E823" s="757"/>
    </row>
    <row r="824" spans="5:5" s="313" customFormat="1">
      <c r="E824" s="757"/>
    </row>
    <row r="825" spans="5:5" s="313" customFormat="1">
      <c r="E825" s="757"/>
    </row>
    <row r="826" spans="5:5" s="313" customFormat="1">
      <c r="E826" s="757"/>
    </row>
    <row r="827" spans="5:5" s="313" customFormat="1">
      <c r="E827" s="757"/>
    </row>
    <row r="828" spans="5:5" s="313" customFormat="1">
      <c r="E828" s="757"/>
    </row>
    <row r="829" spans="5:5" s="313" customFormat="1">
      <c r="E829" s="757"/>
    </row>
    <row r="830" spans="5:5" s="313" customFormat="1">
      <c r="E830" s="757"/>
    </row>
    <row r="831" spans="5:5" s="313" customFormat="1">
      <c r="E831" s="757"/>
    </row>
    <row r="832" spans="5:5" s="313" customFormat="1">
      <c r="E832" s="757"/>
    </row>
    <row r="833" spans="5:5" s="313" customFormat="1">
      <c r="E833" s="757"/>
    </row>
    <row r="834" spans="5:5" s="313" customFormat="1">
      <c r="E834" s="757"/>
    </row>
    <row r="835" spans="5:5" s="313" customFormat="1">
      <c r="E835" s="757"/>
    </row>
    <row r="836" spans="5:5" s="313" customFormat="1">
      <c r="E836" s="757"/>
    </row>
    <row r="837" spans="5:5" s="313" customFormat="1">
      <c r="E837" s="757"/>
    </row>
    <row r="838" spans="5:5" s="313" customFormat="1">
      <c r="E838" s="757"/>
    </row>
    <row r="839" spans="5:5" s="313" customFormat="1">
      <c r="E839" s="757"/>
    </row>
    <row r="840" spans="5:5" s="313" customFormat="1">
      <c r="E840" s="757"/>
    </row>
    <row r="841" spans="5:5" s="313" customFormat="1">
      <c r="E841" s="757"/>
    </row>
    <row r="842" spans="5:5" s="313" customFormat="1">
      <c r="E842" s="757"/>
    </row>
    <row r="843" spans="5:5" s="313" customFormat="1">
      <c r="E843" s="757"/>
    </row>
    <row r="844" spans="5:5" s="313" customFormat="1">
      <c r="E844" s="757"/>
    </row>
    <row r="845" spans="5:5" s="313" customFormat="1">
      <c r="E845" s="757"/>
    </row>
    <row r="846" spans="5:5" s="313" customFormat="1">
      <c r="E846" s="757"/>
    </row>
    <row r="847" spans="5:5" s="313" customFormat="1">
      <c r="E847" s="757"/>
    </row>
    <row r="848" spans="5:5" s="313" customFormat="1">
      <c r="E848" s="757"/>
    </row>
    <row r="849" spans="5:5" s="313" customFormat="1">
      <c r="E849" s="757"/>
    </row>
    <row r="850" spans="5:5" s="313" customFormat="1">
      <c r="E850" s="757"/>
    </row>
    <row r="851" spans="5:5" s="313" customFormat="1">
      <c r="E851" s="757"/>
    </row>
    <row r="852" spans="5:5" s="313" customFormat="1">
      <c r="E852" s="757"/>
    </row>
    <row r="853" spans="5:5" s="313" customFormat="1">
      <c r="E853" s="757"/>
    </row>
    <row r="854" spans="5:5" s="313" customFormat="1">
      <c r="E854" s="757"/>
    </row>
    <row r="855" spans="5:5" s="313" customFormat="1">
      <c r="E855" s="757"/>
    </row>
    <row r="856" spans="5:5" s="313" customFormat="1">
      <c r="E856" s="757"/>
    </row>
    <row r="857" spans="5:5" s="313" customFormat="1">
      <c r="E857" s="757"/>
    </row>
    <row r="858" spans="5:5" s="313" customFormat="1">
      <c r="E858" s="757"/>
    </row>
    <row r="859" spans="5:5" s="313" customFormat="1">
      <c r="E859" s="757"/>
    </row>
    <row r="860" spans="5:5" s="313" customFormat="1">
      <c r="E860" s="757"/>
    </row>
    <row r="861" spans="5:5" s="313" customFormat="1">
      <c r="E861" s="757"/>
    </row>
    <row r="862" spans="5:5" s="313" customFormat="1">
      <c r="E862" s="757"/>
    </row>
    <row r="863" spans="5:5" s="313" customFormat="1">
      <c r="E863" s="757"/>
    </row>
    <row r="864" spans="5:5" s="313" customFormat="1">
      <c r="E864" s="757"/>
    </row>
    <row r="865" spans="5:5" s="313" customFormat="1">
      <c r="E865" s="757"/>
    </row>
    <row r="866" spans="5:5" s="313" customFormat="1">
      <c r="E866" s="757"/>
    </row>
    <row r="867" spans="5:5" s="313" customFormat="1">
      <c r="E867" s="757"/>
    </row>
    <row r="868" spans="5:5" s="313" customFormat="1">
      <c r="E868" s="757"/>
    </row>
    <row r="869" spans="5:5" s="313" customFormat="1">
      <c r="E869" s="757"/>
    </row>
    <row r="870" spans="5:5" s="313" customFormat="1">
      <c r="E870" s="757"/>
    </row>
    <row r="871" spans="5:5" s="313" customFormat="1">
      <c r="E871" s="757"/>
    </row>
    <row r="872" spans="5:5" s="313" customFormat="1">
      <c r="E872" s="757"/>
    </row>
    <row r="873" spans="5:5" s="313" customFormat="1">
      <c r="E873" s="757"/>
    </row>
    <row r="874" spans="5:5" s="313" customFormat="1">
      <c r="E874" s="757"/>
    </row>
    <row r="875" spans="5:5" s="313" customFormat="1">
      <c r="E875" s="757"/>
    </row>
    <row r="876" spans="5:5" s="313" customFormat="1">
      <c r="E876" s="757"/>
    </row>
    <row r="877" spans="5:5" s="313" customFormat="1">
      <c r="E877" s="757"/>
    </row>
    <row r="878" spans="5:5" s="313" customFormat="1">
      <c r="E878" s="757"/>
    </row>
    <row r="879" spans="5:5" s="313" customFormat="1">
      <c r="E879" s="757"/>
    </row>
    <row r="880" spans="5:5" s="313" customFormat="1">
      <c r="E880" s="757"/>
    </row>
    <row r="881" spans="5:5" s="313" customFormat="1">
      <c r="E881" s="757"/>
    </row>
    <row r="882" spans="5:5" s="313" customFormat="1">
      <c r="E882" s="757"/>
    </row>
    <row r="883" spans="5:5" s="313" customFormat="1">
      <c r="E883" s="757"/>
    </row>
    <row r="884" spans="5:5" s="313" customFormat="1">
      <c r="E884" s="757"/>
    </row>
    <row r="885" spans="5:5" s="313" customFormat="1">
      <c r="E885" s="757"/>
    </row>
    <row r="886" spans="5:5" s="313" customFormat="1">
      <c r="E886" s="757"/>
    </row>
    <row r="887" spans="5:5" s="313" customFormat="1">
      <c r="E887" s="757"/>
    </row>
    <row r="888" spans="5:5" s="313" customFormat="1">
      <c r="E888" s="757"/>
    </row>
    <row r="889" spans="5:5" s="313" customFormat="1">
      <c r="E889" s="757"/>
    </row>
    <row r="890" spans="5:5" s="313" customFormat="1">
      <c r="E890" s="757"/>
    </row>
    <row r="891" spans="5:5" s="313" customFormat="1">
      <c r="E891" s="757"/>
    </row>
    <row r="892" spans="5:5" s="313" customFormat="1">
      <c r="E892" s="757"/>
    </row>
    <row r="893" spans="5:5" s="313" customFormat="1">
      <c r="E893" s="757"/>
    </row>
    <row r="894" spans="5:5" s="313" customFormat="1">
      <c r="E894" s="757"/>
    </row>
    <row r="895" spans="5:5" s="313" customFormat="1">
      <c r="E895" s="757"/>
    </row>
    <row r="896" spans="5:5" s="313" customFormat="1">
      <c r="E896" s="757"/>
    </row>
    <row r="897" spans="5:5" s="313" customFormat="1">
      <c r="E897" s="757"/>
    </row>
    <row r="898" spans="5:5" s="313" customFormat="1">
      <c r="E898" s="757"/>
    </row>
    <row r="899" spans="5:5" s="313" customFormat="1">
      <c r="E899" s="757"/>
    </row>
    <row r="900" spans="5:5" s="313" customFormat="1">
      <c r="E900" s="757"/>
    </row>
    <row r="901" spans="5:5" s="313" customFormat="1">
      <c r="E901" s="757"/>
    </row>
    <row r="902" spans="5:5" s="313" customFormat="1">
      <c r="E902" s="757"/>
    </row>
    <row r="903" spans="5:5" s="313" customFormat="1">
      <c r="E903" s="757"/>
    </row>
    <row r="904" spans="5:5" s="313" customFormat="1">
      <c r="E904" s="757"/>
    </row>
    <row r="905" spans="5:5" s="313" customFormat="1">
      <c r="E905" s="757"/>
    </row>
    <row r="906" spans="5:5" s="313" customFormat="1">
      <c r="E906" s="757"/>
    </row>
    <row r="907" spans="5:5" s="313" customFormat="1">
      <c r="E907" s="757"/>
    </row>
    <row r="908" spans="5:5" s="313" customFormat="1">
      <c r="E908" s="757"/>
    </row>
    <row r="909" spans="5:5" s="313" customFormat="1">
      <c r="E909" s="757"/>
    </row>
    <row r="910" spans="5:5" s="313" customFormat="1">
      <c r="E910" s="757"/>
    </row>
    <row r="911" spans="5:5" s="313" customFormat="1">
      <c r="E911" s="757"/>
    </row>
    <row r="912" spans="5:5" s="313" customFormat="1">
      <c r="E912" s="757"/>
    </row>
    <row r="913" spans="5:5" s="313" customFormat="1">
      <c r="E913" s="757"/>
    </row>
    <row r="914" spans="5:5" s="313" customFormat="1">
      <c r="E914" s="757"/>
    </row>
    <row r="915" spans="5:5" s="313" customFormat="1">
      <c r="E915" s="757"/>
    </row>
    <row r="916" spans="5:5" s="313" customFormat="1">
      <c r="E916" s="757"/>
    </row>
    <row r="917" spans="5:5" s="313" customFormat="1">
      <c r="E917" s="757"/>
    </row>
    <row r="918" spans="5:5" s="313" customFormat="1">
      <c r="E918" s="757"/>
    </row>
    <row r="919" spans="5:5" s="313" customFormat="1">
      <c r="E919" s="757"/>
    </row>
    <row r="920" spans="5:5" s="313" customFormat="1">
      <c r="E920" s="757"/>
    </row>
    <row r="921" spans="5:5" s="313" customFormat="1">
      <c r="E921" s="757"/>
    </row>
    <row r="922" spans="5:5" s="313" customFormat="1">
      <c r="E922" s="757"/>
    </row>
    <row r="923" spans="5:5" s="313" customFormat="1">
      <c r="E923" s="757"/>
    </row>
    <row r="924" spans="5:5" s="313" customFormat="1">
      <c r="E924" s="757"/>
    </row>
    <row r="925" spans="5:5" s="313" customFormat="1">
      <c r="E925" s="757"/>
    </row>
    <row r="926" spans="5:5" s="313" customFormat="1">
      <c r="E926" s="757"/>
    </row>
    <row r="927" spans="5:5" s="313" customFormat="1">
      <c r="E927" s="757"/>
    </row>
    <row r="928" spans="5:5" s="313" customFormat="1">
      <c r="E928" s="757"/>
    </row>
    <row r="929" spans="5:5" s="313" customFormat="1">
      <c r="E929" s="757"/>
    </row>
    <row r="930" spans="5:5" s="313" customFormat="1">
      <c r="E930" s="757"/>
    </row>
    <row r="931" spans="5:5" s="313" customFormat="1">
      <c r="E931" s="757"/>
    </row>
    <row r="932" spans="5:5" s="313" customFormat="1">
      <c r="E932" s="757"/>
    </row>
    <row r="933" spans="5:5" s="313" customFormat="1">
      <c r="E933" s="757"/>
    </row>
    <row r="934" spans="5:5" s="313" customFormat="1">
      <c r="E934" s="757"/>
    </row>
    <row r="935" spans="5:5" s="313" customFormat="1">
      <c r="E935" s="757"/>
    </row>
    <row r="936" spans="5:5" s="313" customFormat="1">
      <c r="E936" s="757"/>
    </row>
    <row r="937" spans="5:5" s="313" customFormat="1">
      <c r="E937" s="757"/>
    </row>
    <row r="938" spans="5:5" s="313" customFormat="1">
      <c r="E938" s="757"/>
    </row>
    <row r="939" spans="5:5" s="313" customFormat="1">
      <c r="E939" s="757"/>
    </row>
    <row r="940" spans="5:5" s="313" customFormat="1">
      <c r="E940" s="757"/>
    </row>
    <row r="941" spans="5:5" s="313" customFormat="1">
      <c r="E941" s="757"/>
    </row>
    <row r="942" spans="5:5" s="313" customFormat="1">
      <c r="E942" s="757"/>
    </row>
    <row r="943" spans="5:5" s="313" customFormat="1">
      <c r="E943" s="757"/>
    </row>
    <row r="944" spans="5:5" s="313" customFormat="1">
      <c r="E944" s="757"/>
    </row>
    <row r="945" spans="5:5" s="313" customFormat="1">
      <c r="E945" s="757"/>
    </row>
    <row r="946" spans="5:5" s="313" customFormat="1">
      <c r="E946" s="757"/>
    </row>
    <row r="947" spans="5:5" s="313" customFormat="1">
      <c r="E947" s="757"/>
    </row>
    <row r="948" spans="5:5" s="313" customFormat="1">
      <c r="E948" s="757"/>
    </row>
    <row r="949" spans="5:5" s="313" customFormat="1">
      <c r="E949" s="757"/>
    </row>
    <row r="950" spans="5:5" s="313" customFormat="1">
      <c r="E950" s="757"/>
    </row>
    <row r="951" spans="5:5" s="313" customFormat="1">
      <c r="E951" s="757"/>
    </row>
    <row r="952" spans="5:5" s="313" customFormat="1">
      <c r="E952" s="757"/>
    </row>
    <row r="953" spans="5:5" s="313" customFormat="1">
      <c r="E953" s="757"/>
    </row>
    <row r="954" spans="5:5" s="313" customFormat="1">
      <c r="E954" s="757"/>
    </row>
    <row r="955" spans="5:5" s="313" customFormat="1">
      <c r="E955" s="757"/>
    </row>
    <row r="956" spans="5:5" s="313" customFormat="1">
      <c r="E956" s="757"/>
    </row>
    <row r="957" spans="5:5" s="313" customFormat="1">
      <c r="E957" s="757"/>
    </row>
    <row r="958" spans="5:5" s="313" customFormat="1">
      <c r="E958" s="757"/>
    </row>
    <row r="959" spans="5:5" s="313" customFormat="1">
      <c r="E959" s="757"/>
    </row>
    <row r="960" spans="5:5" s="313" customFormat="1">
      <c r="E960" s="757"/>
    </row>
    <row r="961" spans="5:5" s="313" customFormat="1">
      <c r="E961" s="757"/>
    </row>
    <row r="962" spans="5:5" s="313" customFormat="1">
      <c r="E962" s="757"/>
    </row>
    <row r="963" spans="5:5" s="313" customFormat="1">
      <c r="E963" s="757"/>
    </row>
    <row r="964" spans="5:5" s="313" customFormat="1">
      <c r="E964" s="757"/>
    </row>
    <row r="965" spans="5:5" s="313" customFormat="1">
      <c r="E965" s="757"/>
    </row>
    <row r="966" spans="5:5" s="313" customFormat="1">
      <c r="E966" s="757"/>
    </row>
    <row r="967" spans="5:5" s="313" customFormat="1">
      <c r="E967" s="757"/>
    </row>
    <row r="968" spans="5:5" s="313" customFormat="1">
      <c r="E968" s="757"/>
    </row>
    <row r="969" spans="5:5" s="313" customFormat="1">
      <c r="E969" s="757"/>
    </row>
    <row r="970" spans="5:5" s="313" customFormat="1">
      <c r="E970" s="757"/>
    </row>
    <row r="971" spans="5:5" s="313" customFormat="1">
      <c r="E971" s="757"/>
    </row>
    <row r="972" spans="5:5" s="313" customFormat="1">
      <c r="E972" s="757"/>
    </row>
    <row r="973" spans="5:5" s="313" customFormat="1">
      <c r="E973" s="757"/>
    </row>
    <row r="974" spans="5:5" s="313" customFormat="1">
      <c r="E974" s="757"/>
    </row>
    <row r="975" spans="5:5" s="313" customFormat="1">
      <c r="E975" s="757"/>
    </row>
    <row r="976" spans="5:5" s="313" customFormat="1">
      <c r="E976" s="757"/>
    </row>
    <row r="977" spans="5:5" s="313" customFormat="1">
      <c r="E977" s="757"/>
    </row>
    <row r="978" spans="5:5" s="313" customFormat="1">
      <c r="E978" s="757"/>
    </row>
    <row r="979" spans="5:5" s="313" customFormat="1">
      <c r="E979" s="757"/>
    </row>
    <row r="980" spans="5:5" s="313" customFormat="1">
      <c r="E980" s="757"/>
    </row>
    <row r="981" spans="5:5" s="313" customFormat="1">
      <c r="E981" s="757"/>
    </row>
    <row r="982" spans="5:5" s="313" customFormat="1">
      <c r="E982" s="757"/>
    </row>
    <row r="983" spans="5:5" s="313" customFormat="1">
      <c r="E983" s="757"/>
    </row>
    <row r="984" spans="5:5" s="313" customFormat="1">
      <c r="E984" s="757"/>
    </row>
    <row r="985" spans="5:5" s="313" customFormat="1">
      <c r="E985" s="757"/>
    </row>
    <row r="986" spans="5:5" s="313" customFormat="1">
      <c r="E986" s="757"/>
    </row>
    <row r="987" spans="5:5" s="313" customFormat="1">
      <c r="E987" s="757"/>
    </row>
    <row r="988" spans="5:5" s="313" customFormat="1">
      <c r="E988" s="757"/>
    </row>
    <row r="989" spans="5:5" s="313" customFormat="1">
      <c r="E989" s="757"/>
    </row>
    <row r="990" spans="5:5" s="313" customFormat="1">
      <c r="E990" s="757"/>
    </row>
    <row r="991" spans="5:5" s="313" customFormat="1">
      <c r="E991" s="757"/>
    </row>
    <row r="992" spans="5:5" s="313" customFormat="1">
      <c r="E992" s="757"/>
    </row>
    <row r="993" spans="5:5" s="313" customFormat="1">
      <c r="E993" s="757"/>
    </row>
    <row r="994" spans="5:5" s="313" customFormat="1">
      <c r="E994" s="757"/>
    </row>
    <row r="995" spans="5:5" s="313" customFormat="1">
      <c r="E995" s="757"/>
    </row>
    <row r="996" spans="5:5" s="313" customFormat="1">
      <c r="E996" s="757"/>
    </row>
    <row r="997" spans="5:5" s="313" customFormat="1">
      <c r="E997" s="757"/>
    </row>
    <row r="998" spans="5:5" s="313" customFormat="1">
      <c r="E998" s="757"/>
    </row>
    <row r="999" spans="5:5" s="313" customFormat="1">
      <c r="E999" s="757"/>
    </row>
    <row r="1000" spans="5:5" s="313" customFormat="1">
      <c r="E1000" s="757"/>
    </row>
    <row r="1001" spans="5:5" s="313" customFormat="1">
      <c r="E1001" s="757"/>
    </row>
    <row r="1002" spans="5:5" s="313" customFormat="1">
      <c r="E1002" s="757"/>
    </row>
    <row r="1003" spans="5:5" s="313" customFormat="1">
      <c r="E1003" s="757"/>
    </row>
    <row r="1004" spans="5:5" s="313" customFormat="1">
      <c r="E1004" s="757"/>
    </row>
    <row r="1005" spans="5:5" s="313" customFormat="1">
      <c r="E1005" s="757"/>
    </row>
    <row r="1006" spans="5:5" s="313" customFormat="1">
      <c r="E1006" s="757"/>
    </row>
    <row r="1007" spans="5:5" s="313" customFormat="1">
      <c r="E1007" s="757"/>
    </row>
    <row r="1008" spans="5:5" s="313" customFormat="1">
      <c r="E1008" s="757"/>
    </row>
    <row r="1009" spans="5:5" s="313" customFormat="1">
      <c r="E1009" s="757"/>
    </row>
    <row r="1010" spans="5:5" s="313" customFormat="1">
      <c r="E1010" s="757"/>
    </row>
    <row r="1011" spans="5:5" s="313" customFormat="1">
      <c r="E1011" s="757"/>
    </row>
    <row r="1012" spans="5:5" s="313" customFormat="1">
      <c r="E1012" s="757"/>
    </row>
    <row r="1013" spans="5:5" s="313" customFormat="1">
      <c r="E1013" s="757"/>
    </row>
    <row r="1014" spans="5:5" s="313" customFormat="1">
      <c r="E1014" s="757"/>
    </row>
    <row r="1015" spans="5:5" s="313" customFormat="1">
      <c r="E1015" s="757"/>
    </row>
    <row r="1016" spans="5:5" s="313" customFormat="1">
      <c r="E1016" s="757"/>
    </row>
    <row r="1017" spans="5:5" s="313" customFormat="1">
      <c r="E1017" s="757"/>
    </row>
    <row r="1018" spans="5:5" s="313" customFormat="1">
      <c r="E1018" s="757"/>
    </row>
    <row r="1019" spans="5:5" s="313" customFormat="1">
      <c r="E1019" s="757"/>
    </row>
    <row r="1020" spans="5:5" s="313" customFormat="1">
      <c r="E1020" s="757"/>
    </row>
    <row r="1021" spans="5:5" s="313" customFormat="1">
      <c r="E1021" s="757"/>
    </row>
    <row r="1022" spans="5:5" s="313" customFormat="1">
      <c r="E1022" s="757"/>
    </row>
    <row r="1023" spans="5:5" s="313" customFormat="1">
      <c r="E1023" s="757"/>
    </row>
    <row r="1024" spans="5:5" s="313" customFormat="1">
      <c r="E1024" s="757"/>
    </row>
    <row r="1025" spans="5:5" s="313" customFormat="1">
      <c r="E1025" s="757"/>
    </row>
    <row r="1026" spans="5:5" s="313" customFormat="1">
      <c r="E1026" s="757"/>
    </row>
    <row r="1027" spans="5:5" s="313" customFormat="1">
      <c r="E1027" s="757"/>
    </row>
    <row r="1028" spans="5:5" s="313" customFormat="1">
      <c r="E1028" s="757"/>
    </row>
    <row r="1029" spans="5:5" s="313" customFormat="1">
      <c r="E1029" s="757"/>
    </row>
    <row r="1030" spans="5:5" s="313" customFormat="1">
      <c r="E1030" s="757"/>
    </row>
    <row r="1031" spans="5:5" s="313" customFormat="1">
      <c r="E1031" s="757"/>
    </row>
    <row r="1032" spans="5:5" s="313" customFormat="1">
      <c r="E1032" s="757"/>
    </row>
    <row r="1033" spans="5:5" s="313" customFormat="1">
      <c r="E1033" s="757"/>
    </row>
    <row r="1034" spans="5:5" s="313" customFormat="1">
      <c r="E1034" s="757"/>
    </row>
    <row r="1035" spans="5:5" s="313" customFormat="1">
      <c r="E1035" s="757"/>
    </row>
    <row r="1036" spans="5:5" s="313" customFormat="1">
      <c r="E1036" s="757"/>
    </row>
    <row r="1037" spans="5:5" s="313" customFormat="1">
      <c r="E1037" s="757"/>
    </row>
    <row r="1038" spans="5:5" s="313" customFormat="1">
      <c r="E1038" s="757"/>
    </row>
    <row r="1039" spans="5:5" s="313" customFormat="1">
      <c r="E1039" s="757"/>
    </row>
    <row r="1040" spans="5:5" s="313" customFormat="1">
      <c r="E1040" s="757"/>
    </row>
    <row r="1041" spans="5:5" s="313" customFormat="1">
      <c r="E1041" s="757"/>
    </row>
    <row r="1042" spans="5:5" s="313" customFormat="1">
      <c r="E1042" s="757"/>
    </row>
    <row r="1043" spans="5:5" s="313" customFormat="1">
      <c r="E1043" s="757"/>
    </row>
    <row r="1044" spans="5:5" s="313" customFormat="1">
      <c r="E1044" s="757"/>
    </row>
    <row r="1045" spans="5:5" s="313" customFormat="1">
      <c r="E1045" s="757"/>
    </row>
    <row r="1046" spans="5:5" s="313" customFormat="1">
      <c r="E1046" s="757"/>
    </row>
    <row r="1047" spans="5:5" s="313" customFormat="1">
      <c r="E1047" s="757"/>
    </row>
    <row r="1048" spans="5:5" s="313" customFormat="1">
      <c r="E1048" s="757"/>
    </row>
    <row r="1049" spans="5:5" s="313" customFormat="1">
      <c r="E1049" s="757"/>
    </row>
    <row r="1050" spans="5:5" s="313" customFormat="1">
      <c r="E1050" s="757"/>
    </row>
    <row r="1051" spans="5:5" s="313" customFormat="1">
      <c r="E1051" s="757"/>
    </row>
    <row r="1052" spans="5:5" s="313" customFormat="1">
      <c r="E1052" s="757"/>
    </row>
    <row r="1053" spans="5:5" s="313" customFormat="1">
      <c r="E1053" s="757"/>
    </row>
    <row r="1054" spans="5:5" s="313" customFormat="1">
      <c r="E1054" s="757"/>
    </row>
    <row r="1055" spans="5:5" s="313" customFormat="1">
      <c r="E1055" s="757"/>
    </row>
    <row r="1056" spans="5:5" s="313" customFormat="1">
      <c r="E1056" s="757"/>
    </row>
    <row r="1057" spans="1:5" s="313" customFormat="1">
      <c r="E1057" s="757"/>
    </row>
    <row r="1058" spans="1:5" s="313" customFormat="1">
      <c r="E1058" s="757"/>
    </row>
    <row r="1059" spans="1:5" s="313" customFormat="1">
      <c r="A1059" s="759" t="s">
        <v>847</v>
      </c>
      <c r="B1059" s="760" t="s">
        <v>43</v>
      </c>
      <c r="E1059" s="757"/>
    </row>
    <row r="1060" spans="1:5" s="313" customFormat="1">
      <c r="A1060" s="313" t="e">
        <f>#REF!</f>
        <v>#REF!</v>
      </c>
      <c r="B1060" s="779" t="e">
        <f>#REF!</f>
        <v>#REF!</v>
      </c>
      <c r="E1060" s="757"/>
    </row>
    <row r="1061" spans="1:5" s="313" customFormat="1">
      <c r="A1061" s="313" t="e">
        <f>#REF!</f>
        <v>#REF!</v>
      </c>
      <c r="B1061" s="779" t="e">
        <f>#REF!</f>
        <v>#REF!</v>
      </c>
      <c r="E1061" s="757"/>
    </row>
    <row r="1062" spans="1:5" s="313" customFormat="1">
      <c r="A1062" s="313" t="e">
        <f>#REF!</f>
        <v>#REF!</v>
      </c>
      <c r="B1062" s="779" t="e">
        <f>#REF!</f>
        <v>#REF!</v>
      </c>
      <c r="E1062" s="757"/>
    </row>
    <row r="1063" spans="1:5" s="313" customFormat="1">
      <c r="A1063" s="313" t="e">
        <f>#REF!</f>
        <v>#REF!</v>
      </c>
      <c r="B1063" s="779" t="e">
        <f>#REF!</f>
        <v>#REF!</v>
      </c>
      <c r="E1063" s="757"/>
    </row>
    <row r="1064" spans="1:5" s="313" customFormat="1">
      <c r="A1064" s="313" t="e">
        <f>#REF!</f>
        <v>#REF!</v>
      </c>
      <c r="B1064" s="779" t="e">
        <f>#REF!</f>
        <v>#REF!</v>
      </c>
      <c r="E1064" s="757"/>
    </row>
    <row r="1065" spans="1:5" s="313" customFormat="1">
      <c r="A1065" s="313" t="e">
        <f>#REF!</f>
        <v>#REF!</v>
      </c>
      <c r="B1065" s="779" t="e">
        <f>#REF!</f>
        <v>#REF!</v>
      </c>
      <c r="E1065" s="757"/>
    </row>
    <row r="1066" spans="1:5" s="313" customFormat="1">
      <c r="A1066" s="313" t="e">
        <f>#REF!</f>
        <v>#REF!</v>
      </c>
      <c r="B1066" s="779" t="e">
        <f>#REF!</f>
        <v>#REF!</v>
      </c>
      <c r="E1066" s="757"/>
    </row>
    <row r="1067" spans="1:5" s="313" customFormat="1">
      <c r="A1067" s="313" t="e">
        <f>#REF!</f>
        <v>#REF!</v>
      </c>
      <c r="B1067" s="779" t="e">
        <f>#REF!</f>
        <v>#REF!</v>
      </c>
      <c r="E1067" s="757"/>
    </row>
    <row r="1068" spans="1:5" s="313" customFormat="1">
      <c r="A1068" s="313" t="e">
        <f>#REF!</f>
        <v>#REF!</v>
      </c>
      <c r="B1068" s="779" t="e">
        <f>#REF!</f>
        <v>#REF!</v>
      </c>
      <c r="E1068" s="757"/>
    </row>
    <row r="1069" spans="1:5" s="313" customFormat="1">
      <c r="A1069" s="313" t="e">
        <f>#REF!</f>
        <v>#REF!</v>
      </c>
      <c r="B1069" s="779" t="e">
        <f>#REF!</f>
        <v>#REF!</v>
      </c>
      <c r="E1069" s="757"/>
    </row>
    <row r="1070" spans="1:5" s="313" customFormat="1">
      <c r="A1070" s="313" t="e">
        <f>#REF!</f>
        <v>#REF!</v>
      </c>
      <c r="B1070" s="779" t="e">
        <f>#REF!</f>
        <v>#REF!</v>
      </c>
      <c r="E1070" s="757"/>
    </row>
    <row r="1071" spans="1:5" s="313" customFormat="1">
      <c r="A1071" s="313" t="e">
        <f>#REF!</f>
        <v>#REF!</v>
      </c>
      <c r="B1071" s="779" t="e">
        <f>#REF!</f>
        <v>#REF!</v>
      </c>
      <c r="E1071" s="757"/>
    </row>
    <row r="1072" spans="1:5" s="313" customFormat="1">
      <c r="A1072" s="313" t="e">
        <f>#REF!</f>
        <v>#REF!</v>
      </c>
      <c r="B1072" s="779" t="e">
        <f>#REF!</f>
        <v>#REF!</v>
      </c>
    </row>
    <row r="1073" spans="1:2" s="313" customFormat="1">
      <c r="A1073" s="313" t="e">
        <f>#REF!</f>
        <v>#REF!</v>
      </c>
      <c r="B1073" s="779" t="e">
        <f>#REF!</f>
        <v>#REF!</v>
      </c>
    </row>
    <row r="1074" spans="1:2" s="313" customFormat="1">
      <c r="A1074" s="313" t="e">
        <f>#REF!</f>
        <v>#REF!</v>
      </c>
      <c r="B1074" s="779" t="e">
        <f>#REF!</f>
        <v>#REF!</v>
      </c>
    </row>
    <row r="1075" spans="1:2" s="313" customFormat="1">
      <c r="A1075" s="313" t="e">
        <f>#REF!</f>
        <v>#REF!</v>
      </c>
      <c r="B1075" s="779" t="e">
        <f>#REF!</f>
        <v>#REF!</v>
      </c>
    </row>
    <row r="1076" spans="1:2" s="313" customFormat="1">
      <c r="B1076" s="758"/>
    </row>
    <row r="1077" spans="1:2" s="313" customFormat="1">
      <c r="A1077" s="313" t="s">
        <v>48</v>
      </c>
      <c r="B1077" s="758" t="e">
        <f>SUM(B1060:B1076)</f>
        <v>#REF!</v>
      </c>
    </row>
    <row r="1078" spans="1:2" s="313" customFormat="1">
      <c r="B1078" s="758"/>
    </row>
    <row r="1079" spans="1:2" s="313" customFormat="1">
      <c r="B1079" s="758"/>
    </row>
    <row r="1080" spans="1:2" s="313" customFormat="1">
      <c r="B1080" s="758"/>
    </row>
    <row r="1081" spans="1:2" s="313" customFormat="1">
      <c r="B1081" s="758"/>
    </row>
    <row r="1082" spans="1:2" s="313" customFormat="1">
      <c r="B1082" s="758"/>
    </row>
    <row r="1083" spans="1:2" s="313" customFormat="1">
      <c r="B1083" s="758"/>
    </row>
    <row r="1084" spans="1:2" s="313" customFormat="1">
      <c r="B1084" s="758"/>
    </row>
    <row r="1085" spans="1:2" s="313" customFormat="1">
      <c r="B1085" s="758"/>
    </row>
    <row r="1086" spans="1:2" s="313" customFormat="1">
      <c r="B1086" s="758"/>
    </row>
    <row r="1087" spans="1:2" s="313" customFormat="1">
      <c r="B1087" s="758"/>
    </row>
    <row r="1088" spans="1:2" s="313" customFormat="1">
      <c r="B1088" s="758"/>
    </row>
    <row r="1089" spans="2:2" s="313" customFormat="1">
      <c r="B1089" s="758"/>
    </row>
    <row r="1090" spans="2:2" s="313" customFormat="1">
      <c r="B1090" s="758"/>
    </row>
    <row r="1091" spans="2:2" s="313" customFormat="1">
      <c r="B1091" s="758"/>
    </row>
    <row r="1092" spans="2:2" s="313" customFormat="1">
      <c r="B1092" s="758"/>
    </row>
    <row r="1093" spans="2:2" s="313" customFormat="1">
      <c r="B1093" s="758"/>
    </row>
    <row r="1094" spans="2:2" s="313" customFormat="1">
      <c r="B1094" s="758"/>
    </row>
    <row r="1095" spans="2:2" s="313" customFormat="1">
      <c r="B1095" s="758"/>
    </row>
    <row r="1096" spans="2:2" s="313" customFormat="1">
      <c r="B1096" s="758"/>
    </row>
    <row r="1097" spans="2:2" s="313" customFormat="1">
      <c r="B1097" s="758"/>
    </row>
    <row r="1098" spans="2:2" s="313" customFormat="1">
      <c r="B1098" s="758"/>
    </row>
    <row r="1099" spans="2:2" s="313" customFormat="1">
      <c r="B1099" s="758"/>
    </row>
    <row r="1100" spans="2:2" s="313" customFormat="1"/>
    <row r="1101" spans="2:2" s="313" customFormat="1"/>
    <row r="1102" spans="2:2" s="313" customFormat="1"/>
    <row r="1103" spans="2:2" s="313" customFormat="1"/>
    <row r="1104" spans="2:2" s="313" customFormat="1"/>
    <row r="1105" s="313" customFormat="1"/>
    <row r="1106" s="313" customFormat="1"/>
    <row r="1107" s="313" customFormat="1"/>
    <row r="1108" s="313" customFormat="1"/>
    <row r="1109" s="313" customFormat="1"/>
    <row r="1110" s="313" customFormat="1"/>
    <row r="1111" s="313" customFormat="1"/>
    <row r="1112" s="313" customFormat="1"/>
    <row r="1113" s="313" customFormat="1"/>
    <row r="1114" s="313" customFormat="1"/>
    <row r="1115" s="313" customFormat="1"/>
    <row r="1116" s="313" customFormat="1"/>
    <row r="1117" s="313" customFormat="1"/>
    <row r="1118" s="313" customFormat="1"/>
    <row r="1119" s="313" customFormat="1"/>
    <row r="1120" s="313" customFormat="1"/>
    <row r="1121" s="313" customFormat="1"/>
    <row r="1122" s="313" customFormat="1"/>
    <row r="1123" s="313" customFormat="1"/>
    <row r="1124" s="313" customFormat="1"/>
    <row r="1125" s="313" customFormat="1"/>
    <row r="1126" s="313" customFormat="1"/>
    <row r="1127" s="313" customFormat="1"/>
    <row r="1128" s="313" customFormat="1"/>
    <row r="1129" s="313" customFormat="1"/>
    <row r="1130" s="313" customFormat="1"/>
    <row r="1131" s="313" customFormat="1"/>
    <row r="1132" s="313" customFormat="1"/>
    <row r="1133" s="313" customFormat="1"/>
    <row r="1134" s="313" customFormat="1"/>
    <row r="1135" s="313" customFormat="1"/>
    <row r="1136" s="313" customFormat="1"/>
    <row r="1137" s="313" customFormat="1"/>
    <row r="1138" s="313" customFormat="1"/>
    <row r="1139" s="313" customFormat="1"/>
    <row r="1140" s="313" customFormat="1"/>
    <row r="1141" s="313" customFormat="1"/>
    <row r="1142" s="313" customFormat="1"/>
    <row r="1143" s="313" customFormat="1"/>
    <row r="1144" s="313" customFormat="1"/>
    <row r="1145" s="313" customFormat="1"/>
    <row r="1146" s="313" customFormat="1"/>
    <row r="1147" s="313" customFormat="1"/>
    <row r="1148" s="313" customFormat="1"/>
    <row r="1149" s="313" customFormat="1"/>
    <row r="1150" s="313" customFormat="1"/>
    <row r="1151" s="313" customFormat="1"/>
    <row r="1152" s="313" customFormat="1"/>
    <row r="1153" s="313" customFormat="1"/>
    <row r="1154" s="313" customFormat="1"/>
    <row r="1155" s="313" customFormat="1"/>
    <row r="1156" s="313" customFormat="1"/>
    <row r="1157" s="313" customFormat="1"/>
    <row r="1158" s="313" customFormat="1"/>
    <row r="1159" s="313" customFormat="1"/>
    <row r="1160" s="313" customFormat="1"/>
    <row r="1161" s="313" customFormat="1"/>
    <row r="1162" s="313" customFormat="1"/>
    <row r="1163" s="313" customFormat="1"/>
    <row r="1164" s="313" customFormat="1"/>
    <row r="1165" s="313" customFormat="1"/>
    <row r="1166" s="313" customFormat="1"/>
    <row r="1167" s="313" customFormat="1"/>
    <row r="1168" s="313" customFormat="1"/>
    <row r="1169" s="313" customFormat="1"/>
    <row r="1170" s="313" customFormat="1"/>
    <row r="1171" s="313" customFormat="1"/>
    <row r="1172" s="313" customFormat="1"/>
    <row r="1173" s="313" customFormat="1"/>
    <row r="1174" s="313" customFormat="1"/>
    <row r="1175" s="313" customFormat="1"/>
    <row r="1176" s="313" customFormat="1"/>
    <row r="1177" s="313" customFormat="1"/>
    <row r="1178" s="313" customFormat="1"/>
    <row r="1179" s="313" customFormat="1"/>
    <row r="1180" s="313" customFormat="1"/>
    <row r="1181" s="313" customFormat="1"/>
    <row r="1182" s="313" customFormat="1"/>
    <row r="1183" s="313" customFormat="1"/>
    <row r="1184" s="313" customFormat="1"/>
    <row r="1185" s="313" customFormat="1"/>
    <row r="1186" s="313" customFormat="1"/>
    <row r="1187" s="313" customFormat="1"/>
    <row r="1188" s="313" customFormat="1"/>
    <row r="1189" s="313" customFormat="1"/>
    <row r="1190" s="313" customFormat="1"/>
    <row r="1191" s="313" customFormat="1"/>
    <row r="1192" s="313" customFormat="1"/>
    <row r="1193" s="313" customFormat="1"/>
    <row r="1194" s="313" customFormat="1"/>
    <row r="1195" s="313" customFormat="1"/>
    <row r="1196" s="313" customFormat="1"/>
    <row r="1197" s="313" customFormat="1"/>
    <row r="1198" s="313" customFormat="1"/>
    <row r="1199" s="313" customFormat="1"/>
    <row r="1200" s="313" customFormat="1"/>
    <row r="1201" s="313" customFormat="1"/>
    <row r="1202" s="313" customFormat="1"/>
    <row r="1203" s="313" customFormat="1"/>
    <row r="1204" s="313" customFormat="1"/>
    <row r="1205" s="313" customFormat="1"/>
    <row r="1206" s="313" customFormat="1"/>
    <row r="1207" s="313" customFormat="1"/>
    <row r="1208" s="313" customFormat="1"/>
    <row r="1209" s="313" customFormat="1"/>
    <row r="1210" s="313" customFormat="1"/>
    <row r="1211" s="313" customFormat="1"/>
    <row r="1212" s="313" customFormat="1"/>
    <row r="1213" s="313" customFormat="1"/>
    <row r="1214" s="313" customFormat="1"/>
    <row r="1215" s="313" customFormat="1"/>
    <row r="1216" s="313" customFormat="1"/>
    <row r="1217" s="313" customFormat="1"/>
    <row r="1218" s="313" customFormat="1"/>
    <row r="1219" s="313" customFormat="1"/>
    <row r="1220" s="313" customFormat="1"/>
    <row r="1221" s="313" customFormat="1"/>
    <row r="1222" s="313" customFormat="1"/>
    <row r="1223" s="313" customFormat="1"/>
    <row r="1224" s="313" customFormat="1"/>
    <row r="1225" s="313" customFormat="1"/>
    <row r="1226" s="313" customFormat="1"/>
    <row r="1227" s="313" customFormat="1"/>
    <row r="1228" s="313" customFormat="1"/>
    <row r="1229" s="313" customFormat="1"/>
    <row r="1230" s="313" customFormat="1"/>
    <row r="1231" s="313" customFormat="1"/>
    <row r="1232" s="313" customFormat="1"/>
    <row r="1233" s="313" customFormat="1"/>
    <row r="1234" s="313" customFormat="1"/>
    <row r="1235" s="313" customFormat="1"/>
    <row r="1236" s="313" customFormat="1"/>
    <row r="1237" s="313" customFormat="1"/>
    <row r="1238" s="313" customFormat="1"/>
    <row r="1239" s="313" customFormat="1"/>
    <row r="1240" s="313" customFormat="1"/>
    <row r="1241" s="313" customFormat="1"/>
    <row r="1242" s="313" customFormat="1"/>
    <row r="1243" s="313" customFormat="1"/>
    <row r="1244" s="313" customFormat="1"/>
    <row r="1245" s="313" customFormat="1"/>
    <row r="1246" s="313" customFormat="1"/>
    <row r="1247" s="313" customFormat="1"/>
    <row r="1248" s="313" customFormat="1"/>
    <row r="1249" s="313" customFormat="1"/>
    <row r="1250" s="313" customFormat="1"/>
    <row r="1251" s="313" customFormat="1"/>
    <row r="1252" s="313" customFormat="1"/>
    <row r="1253" s="313" customFormat="1"/>
    <row r="1254" s="313" customFormat="1"/>
    <row r="1255" s="313" customFormat="1"/>
    <row r="1256" s="313" customFormat="1"/>
    <row r="1257" s="313" customFormat="1"/>
    <row r="1258" s="313" customFormat="1"/>
    <row r="1259" s="313" customFormat="1"/>
    <row r="1260" s="313" customFormat="1"/>
    <row r="1261" s="313" customFormat="1"/>
    <row r="1262" s="313" customFormat="1"/>
    <row r="1263" s="313" customFormat="1"/>
    <row r="1264" s="313" customFormat="1"/>
    <row r="1265" s="313" customFormat="1"/>
    <row r="1266" s="313" customFormat="1"/>
    <row r="1267" s="313" customFormat="1"/>
    <row r="1268" s="313" customFormat="1"/>
    <row r="1269" s="313" customFormat="1"/>
    <row r="1270" s="313" customFormat="1"/>
    <row r="1271" s="313" customFormat="1"/>
    <row r="1272" s="313" customFormat="1"/>
    <row r="1273" s="313" customFormat="1"/>
    <row r="1274" s="313" customFormat="1"/>
    <row r="1275" s="313" customFormat="1"/>
    <row r="1276" s="313" customFormat="1"/>
    <row r="1277" s="313" customFormat="1"/>
    <row r="1278" s="313" customFormat="1"/>
    <row r="1279" s="313" customFormat="1"/>
    <row r="1280" s="313" customFormat="1"/>
    <row r="1281" s="313" customFormat="1"/>
    <row r="1282" s="313" customFormat="1"/>
    <row r="1283" s="313" customFormat="1"/>
    <row r="1284" s="313" customFormat="1"/>
    <row r="1285" s="313" customFormat="1"/>
    <row r="1286" s="313" customFormat="1"/>
    <row r="1287" s="313" customFormat="1"/>
    <row r="1288" s="313" customFormat="1"/>
    <row r="1289" s="313" customFormat="1"/>
    <row r="1290" s="313" customFormat="1"/>
    <row r="1291" s="313" customFormat="1"/>
    <row r="1292" s="313" customFormat="1"/>
    <row r="1293" s="313" customFormat="1"/>
    <row r="1294" s="313" customFormat="1"/>
    <row r="1295" s="313" customFormat="1"/>
    <row r="1296" s="313" customFormat="1"/>
    <row r="1297" s="313" customFormat="1"/>
    <row r="1298" s="313" customFormat="1"/>
    <row r="1299" s="313" customFormat="1"/>
    <row r="1300" s="313" customFormat="1"/>
    <row r="1301" s="313" customFormat="1"/>
    <row r="1302" s="313" customFormat="1"/>
    <row r="1303" s="313" customFormat="1"/>
    <row r="1304" s="313" customFormat="1"/>
    <row r="1305" s="313" customFormat="1"/>
    <row r="1306" s="313" customFormat="1"/>
    <row r="1307" s="313" customFormat="1"/>
    <row r="1308" s="313" customFormat="1"/>
    <row r="1309" s="313" customFormat="1"/>
    <row r="1310" s="313" customFormat="1"/>
    <row r="1311" s="313" customFormat="1"/>
    <row r="1312" s="313" customFormat="1"/>
    <row r="1313" s="313" customFormat="1"/>
  </sheetData>
  <mergeCells count="6">
    <mergeCell ref="A1:D1"/>
    <mergeCell ref="A8:D8"/>
    <mergeCell ref="A28:D28"/>
    <mergeCell ref="A24:D24"/>
    <mergeCell ref="A3:D3"/>
    <mergeCell ref="A4:D4"/>
  </mergeCells>
  <printOptions horizontalCentered="1" verticalCentered="1"/>
  <pageMargins left="0.25" right="0.25" top="0.5" bottom="0.5" header="0.5" footer="0.5"/>
  <pageSetup scale="71" orientation="portrait"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CH1227"/>
  <sheetViews>
    <sheetView zoomScale="90" zoomScaleNormal="90" zoomScalePageLayoutView="60" workbookViewId="0">
      <selection activeCell="C20" sqref="C20"/>
    </sheetView>
  </sheetViews>
  <sheetFormatPr defaultColWidth="34.5703125" defaultRowHeight="14.25"/>
  <cols>
    <col min="1" max="1" width="36.7109375" style="3" customWidth="1"/>
    <col min="2" max="2" width="17.42578125" style="3" customWidth="1"/>
    <col min="3" max="3" width="19.7109375" style="3" customWidth="1"/>
    <col min="4" max="4" width="16.7109375" style="3" customWidth="1"/>
    <col min="5" max="5" width="15.5703125" style="3" customWidth="1"/>
    <col min="6" max="6" width="17" style="3" customWidth="1"/>
    <col min="7" max="7" width="14.42578125" style="3" customWidth="1"/>
    <col min="8" max="10" width="12.28515625" style="3" customWidth="1"/>
    <col min="11" max="11" width="15.140625" style="3" customWidth="1"/>
    <col min="12" max="20" width="16.5703125" style="3" customWidth="1"/>
    <col min="21" max="21" width="17.5703125" style="3" customWidth="1"/>
    <col min="22" max="22" width="14.7109375" style="3" customWidth="1"/>
    <col min="23" max="23" width="14.5703125" style="3" customWidth="1"/>
    <col min="24" max="24" width="12" style="3" customWidth="1"/>
    <col min="25" max="25" width="14.5703125" style="7" customWidth="1"/>
    <col min="26" max="26" width="12.5703125" style="3" customWidth="1"/>
    <col min="27" max="27" width="11" style="3" customWidth="1"/>
    <col min="28" max="28" width="14.7109375" style="3" customWidth="1"/>
    <col min="29" max="29" width="16.5703125" style="3" customWidth="1"/>
    <col min="30" max="30" width="16.42578125" style="3" customWidth="1"/>
    <col min="31" max="31" width="15.42578125" style="3" customWidth="1"/>
    <col min="32" max="33" width="14" style="3" customWidth="1"/>
    <col min="34" max="34" width="15.42578125" style="3" customWidth="1"/>
    <col min="35" max="35" width="19.5703125" style="3" customWidth="1"/>
    <col min="36" max="36" width="12.140625" style="3" customWidth="1"/>
    <col min="37" max="37" width="12.5703125" style="3" customWidth="1"/>
    <col min="38" max="38" width="14.5703125" style="3" customWidth="1"/>
    <col min="39" max="16384" width="34.5703125" style="4"/>
  </cols>
  <sheetData>
    <row r="1" spans="1:46" s="11" customFormat="1" ht="95.25" customHeight="1">
      <c r="A1" s="1197" t="s">
        <v>512</v>
      </c>
      <c r="B1" s="1197"/>
      <c r="C1" s="1197"/>
      <c r="D1" s="1197"/>
      <c r="E1" s="1197"/>
      <c r="F1" s="1197"/>
      <c r="G1" s="1197"/>
      <c r="H1" s="1197"/>
      <c r="I1" s="1197"/>
      <c r="J1" s="1197"/>
      <c r="K1" s="336"/>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62"/>
      <c r="AN1" s="62"/>
      <c r="AO1" s="62"/>
      <c r="AP1" s="62"/>
      <c r="AQ1" s="62"/>
      <c r="AR1" s="62"/>
      <c r="AS1" s="62"/>
      <c r="AT1" s="62"/>
    </row>
    <row r="2" spans="1:46" ht="17.25" customHeight="1">
      <c r="A2" s="82"/>
      <c r="B2" s="133" t="s">
        <v>841</v>
      </c>
      <c r="C2" s="133"/>
      <c r="D2" s="133"/>
      <c r="E2" s="133" t="s">
        <v>381</v>
      </c>
      <c r="F2" s="133"/>
      <c r="G2" s="133"/>
      <c r="H2" s="134" t="s">
        <v>320</v>
      </c>
      <c r="I2" s="135"/>
      <c r="J2" s="136"/>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46" s="12" customFormat="1" ht="34.5" customHeight="1">
      <c r="A3" s="82" t="s">
        <v>102</v>
      </c>
      <c r="B3" s="115" t="s">
        <v>4</v>
      </c>
      <c r="C3" s="115" t="s">
        <v>112</v>
      </c>
      <c r="D3" s="115" t="s">
        <v>48</v>
      </c>
      <c r="E3" s="115" t="s">
        <v>4</v>
      </c>
      <c r="F3" s="115" t="s">
        <v>112</v>
      </c>
      <c r="G3" s="115" t="s">
        <v>48</v>
      </c>
      <c r="H3" s="115" t="s">
        <v>4</v>
      </c>
      <c r="I3" s="115" t="s">
        <v>112</v>
      </c>
      <c r="J3" s="115" t="s">
        <v>48</v>
      </c>
      <c r="K3" s="64"/>
      <c r="L3" s="64"/>
      <c r="M3" s="64"/>
      <c r="N3" s="64"/>
      <c r="O3" s="64"/>
      <c r="P3" s="64"/>
      <c r="Q3" s="64"/>
      <c r="R3" s="64"/>
      <c r="S3" s="64"/>
      <c r="T3" s="64"/>
      <c r="U3" s="64"/>
      <c r="V3" s="64"/>
      <c r="W3" s="64"/>
      <c r="X3" s="64"/>
      <c r="Y3" s="64"/>
      <c r="Z3" s="64"/>
      <c r="AA3" s="64"/>
      <c r="AB3" s="64"/>
      <c r="AC3" s="64"/>
      <c r="AD3" s="64"/>
      <c r="AE3" s="64"/>
      <c r="AF3" s="64"/>
      <c r="AG3" s="64"/>
      <c r="AH3" s="64"/>
      <c r="AI3" s="64"/>
      <c r="AJ3" s="64"/>
    </row>
    <row r="4" spans="1:46" ht="17.25" customHeight="1">
      <c r="A4" s="116" t="s">
        <v>5</v>
      </c>
      <c r="B4" s="117"/>
      <c r="C4" s="118"/>
      <c r="D4" s="118"/>
      <c r="E4" s="118"/>
      <c r="F4" s="118"/>
      <c r="G4" s="118"/>
      <c r="H4" s="118"/>
      <c r="I4" s="118"/>
      <c r="J4" s="119"/>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46" ht="17.25" customHeight="1">
      <c r="A5" s="272" t="s">
        <v>236</v>
      </c>
      <c r="B5" s="435" t="s">
        <v>322</v>
      </c>
      <c r="C5" s="273">
        <v>16450663.626125263</v>
      </c>
      <c r="D5" s="123">
        <f>SUM(B5:C5)</f>
        <v>16450663.626125263</v>
      </c>
      <c r="E5" s="435" t="s">
        <v>322</v>
      </c>
      <c r="F5" s="270">
        <v>5896012.5700000003</v>
      </c>
      <c r="G5" s="121">
        <f>SUM(E5:F5)</f>
        <v>5896012.5700000003</v>
      </c>
      <c r="H5" s="435" t="s">
        <v>322</v>
      </c>
      <c r="I5" s="120">
        <f>F5/C5</f>
        <v>0.35840575821127091</v>
      </c>
      <c r="J5" s="120">
        <f>G5/D5</f>
        <v>0.35840575821127091</v>
      </c>
      <c r="K5" s="334"/>
      <c r="L5" s="14"/>
      <c r="M5" s="14"/>
      <c r="N5" s="14"/>
      <c r="O5" s="14"/>
      <c r="P5" s="14"/>
      <c r="Q5" s="14"/>
      <c r="R5" s="14"/>
      <c r="S5" s="14"/>
      <c r="T5" s="14"/>
      <c r="U5" s="14"/>
      <c r="V5" s="14"/>
      <c r="W5" s="14"/>
      <c r="X5" s="14"/>
      <c r="Y5" s="14"/>
      <c r="Z5" s="14"/>
      <c r="AA5" s="14"/>
      <c r="AB5" s="14"/>
      <c r="AC5" s="4"/>
      <c r="AD5" s="4"/>
      <c r="AE5" s="4"/>
      <c r="AF5" s="4"/>
      <c r="AG5" s="4"/>
      <c r="AH5" s="4"/>
      <c r="AI5" s="4"/>
      <c r="AJ5" s="4"/>
      <c r="AK5" s="4"/>
      <c r="AL5" s="4"/>
    </row>
    <row r="6" spans="1:46" ht="17.25" customHeight="1">
      <c r="A6" s="272" t="s">
        <v>279</v>
      </c>
      <c r="B6" s="435" t="s">
        <v>322</v>
      </c>
      <c r="C6" s="273">
        <v>25541416.537318841</v>
      </c>
      <c r="D6" s="123">
        <f t="shared" ref="D6:D15" si="0">SUM(B6:C6)</f>
        <v>25541416.537318841</v>
      </c>
      <c r="E6" s="435" t="s">
        <v>322</v>
      </c>
      <c r="F6" s="270">
        <v>12726838.719545059</v>
      </c>
      <c r="G6" s="121">
        <f t="shared" ref="G6:G15" si="1">SUM(E6:F6)</f>
        <v>12726838.719545059</v>
      </c>
      <c r="H6" s="435" t="s">
        <v>322</v>
      </c>
      <c r="I6" s="120">
        <f t="shared" ref="I6:I15" si="2">F6/C6</f>
        <v>0.49828241518827809</v>
      </c>
      <c r="J6" s="120">
        <f t="shared" ref="J6:J15" si="3">G6/D6</f>
        <v>0.49828241518827809</v>
      </c>
      <c r="K6" s="334"/>
      <c r="L6" s="14"/>
      <c r="M6" s="14"/>
      <c r="N6" s="14"/>
      <c r="O6" s="14"/>
      <c r="P6" s="14"/>
      <c r="Q6" s="14"/>
      <c r="R6" s="14"/>
      <c r="S6" s="14"/>
      <c r="T6" s="14"/>
      <c r="U6" s="14"/>
      <c r="V6" s="14"/>
      <c r="W6" s="14"/>
      <c r="X6" s="14"/>
      <c r="Y6" s="14"/>
      <c r="Z6" s="14"/>
      <c r="AA6" s="14"/>
      <c r="AB6" s="14"/>
      <c r="AC6" s="4"/>
      <c r="AD6" s="4"/>
      <c r="AE6" s="4"/>
      <c r="AF6" s="4"/>
      <c r="AG6" s="4"/>
      <c r="AH6" s="4"/>
      <c r="AI6" s="4"/>
      <c r="AJ6" s="4"/>
      <c r="AK6" s="4"/>
      <c r="AL6" s="4"/>
    </row>
    <row r="7" spans="1:46" ht="17.25" customHeight="1">
      <c r="A7" s="272" t="s">
        <v>273</v>
      </c>
      <c r="B7" s="435" t="s">
        <v>322</v>
      </c>
      <c r="C7" s="273">
        <v>31356733.387942627</v>
      </c>
      <c r="D7" s="123">
        <f t="shared" si="0"/>
        <v>31356733.387942627</v>
      </c>
      <c r="E7" s="435" t="s">
        <v>322</v>
      </c>
      <c r="F7" s="277">
        <v>24670314.107554935</v>
      </c>
      <c r="G7" s="121">
        <f t="shared" si="1"/>
        <v>24670314.107554935</v>
      </c>
      <c r="H7" s="435" t="s">
        <v>322</v>
      </c>
      <c r="I7" s="219">
        <f t="shared" si="2"/>
        <v>0.78676288764955438</v>
      </c>
      <c r="J7" s="219">
        <f t="shared" si="3"/>
        <v>0.78676288764955438</v>
      </c>
      <c r="K7" s="334"/>
      <c r="L7" s="14"/>
      <c r="M7" s="14"/>
      <c r="N7" s="14"/>
      <c r="O7" s="14"/>
      <c r="P7" s="14"/>
      <c r="Q7" s="14"/>
      <c r="R7" s="14"/>
      <c r="S7" s="14"/>
      <c r="T7" s="14"/>
      <c r="U7" s="14"/>
      <c r="V7" s="14"/>
      <c r="W7" s="14"/>
      <c r="X7" s="14"/>
      <c r="Y7" s="14"/>
      <c r="Z7" s="14"/>
      <c r="AA7" s="14"/>
      <c r="AB7" s="14"/>
      <c r="AC7" s="4"/>
      <c r="AD7" s="4"/>
      <c r="AE7" s="4"/>
      <c r="AF7" s="4"/>
      <c r="AG7" s="4"/>
      <c r="AH7" s="4"/>
      <c r="AI7" s="4"/>
      <c r="AJ7" s="4"/>
      <c r="AK7" s="4"/>
      <c r="AL7" s="4"/>
    </row>
    <row r="8" spans="1:46" ht="17.25" customHeight="1">
      <c r="A8" s="271" t="s">
        <v>242</v>
      </c>
      <c r="B8" s="435" t="s">
        <v>322</v>
      </c>
      <c r="C8" s="273">
        <v>23190539.821940936</v>
      </c>
      <c r="D8" s="123">
        <f t="shared" si="0"/>
        <v>23190539.821940936</v>
      </c>
      <c r="E8" s="435" t="s">
        <v>322</v>
      </c>
      <c r="F8" s="270">
        <v>9853571.1380499955</v>
      </c>
      <c r="G8" s="121">
        <f t="shared" si="1"/>
        <v>9853571.1380499955</v>
      </c>
      <c r="H8" s="435" t="s">
        <v>322</v>
      </c>
      <c r="I8" s="219">
        <f t="shared" si="2"/>
        <v>0.42489615221148824</v>
      </c>
      <c r="J8" s="219">
        <f t="shared" si="3"/>
        <v>0.42489615221148824</v>
      </c>
      <c r="K8" s="334"/>
      <c r="L8" s="14"/>
      <c r="M8" s="14"/>
      <c r="N8" s="14"/>
      <c r="O8" s="14"/>
      <c r="P8" s="14"/>
      <c r="Q8" s="14"/>
      <c r="R8" s="14"/>
      <c r="S8" s="14"/>
      <c r="T8" s="14"/>
      <c r="U8" s="14"/>
      <c r="V8" s="14"/>
      <c r="W8" s="14"/>
      <c r="X8" s="14"/>
      <c r="Y8" s="14"/>
      <c r="Z8" s="14"/>
      <c r="AA8" s="14"/>
      <c r="AB8" s="14"/>
      <c r="AC8" s="4"/>
      <c r="AD8" s="4"/>
      <c r="AE8" s="4"/>
      <c r="AF8" s="4"/>
      <c r="AG8" s="4"/>
      <c r="AH8" s="4"/>
      <c r="AI8" s="4"/>
      <c r="AJ8" s="4"/>
      <c r="AK8" s="4"/>
      <c r="AL8" s="4"/>
    </row>
    <row r="9" spans="1:46">
      <c r="A9" s="272" t="s">
        <v>238</v>
      </c>
      <c r="B9" s="435" t="s">
        <v>322</v>
      </c>
      <c r="C9" s="273">
        <v>1922439.1655958958</v>
      </c>
      <c r="D9" s="123">
        <f t="shared" si="0"/>
        <v>1922439.1655958958</v>
      </c>
      <c r="E9" s="435" t="s">
        <v>322</v>
      </c>
      <c r="F9" s="270">
        <v>1562231.4023500015</v>
      </c>
      <c r="G9" s="121">
        <f t="shared" si="1"/>
        <v>1562231.4023500015</v>
      </c>
      <c r="H9" s="435" t="s">
        <v>322</v>
      </c>
      <c r="I9" s="120">
        <f t="shared" si="2"/>
        <v>0.81262982481204227</v>
      </c>
      <c r="J9" s="120">
        <f t="shared" si="3"/>
        <v>0.81262982481204227</v>
      </c>
      <c r="K9" s="334"/>
      <c r="L9" s="14"/>
      <c r="M9" s="14"/>
      <c r="N9" s="14"/>
      <c r="O9" s="14"/>
      <c r="P9" s="14"/>
      <c r="Q9" s="14"/>
      <c r="R9" s="14"/>
      <c r="S9" s="14"/>
      <c r="T9" s="14"/>
      <c r="U9" s="14"/>
      <c r="V9" s="14"/>
      <c r="W9" s="14"/>
      <c r="X9" s="14"/>
      <c r="Y9" s="14"/>
      <c r="Z9" s="14"/>
      <c r="AA9" s="14"/>
      <c r="AB9" s="14"/>
      <c r="AC9" s="4"/>
      <c r="AD9" s="4"/>
      <c r="AE9" s="4"/>
      <c r="AF9" s="4"/>
      <c r="AG9" s="4"/>
      <c r="AH9" s="4"/>
      <c r="AI9" s="4"/>
      <c r="AJ9" s="4"/>
      <c r="AK9" s="4"/>
      <c r="AL9" s="4"/>
    </row>
    <row r="10" spans="1:46">
      <c r="A10" s="272" t="s">
        <v>79</v>
      </c>
      <c r="B10" s="435" t="s">
        <v>322</v>
      </c>
      <c r="C10" s="273">
        <v>0</v>
      </c>
      <c r="D10" s="123">
        <f t="shared" si="0"/>
        <v>0</v>
      </c>
      <c r="E10" s="435" t="s">
        <v>322</v>
      </c>
      <c r="F10" s="270">
        <v>0</v>
      </c>
      <c r="G10" s="121">
        <f t="shared" si="1"/>
        <v>0</v>
      </c>
      <c r="H10" s="435" t="s">
        <v>322</v>
      </c>
      <c r="I10" s="120">
        <v>0</v>
      </c>
      <c r="J10" s="120">
        <v>0</v>
      </c>
      <c r="K10" s="334"/>
      <c r="L10" s="14"/>
      <c r="M10" s="14"/>
      <c r="N10" s="14"/>
      <c r="O10" s="14"/>
      <c r="P10" s="14"/>
      <c r="Q10" s="14"/>
      <c r="R10" s="14"/>
      <c r="S10" s="14"/>
      <c r="T10" s="14"/>
      <c r="U10" s="14"/>
      <c r="V10" s="14"/>
      <c r="W10" s="14"/>
      <c r="X10" s="14"/>
      <c r="Y10" s="14"/>
      <c r="Z10" s="14"/>
      <c r="AA10" s="14"/>
      <c r="AB10" s="14"/>
      <c r="AC10" s="4"/>
      <c r="AD10" s="4"/>
      <c r="AE10" s="4"/>
      <c r="AF10" s="4"/>
      <c r="AG10" s="4"/>
      <c r="AH10" s="4"/>
      <c r="AI10" s="4"/>
      <c r="AJ10" s="4"/>
      <c r="AK10" s="4"/>
      <c r="AL10" s="4"/>
    </row>
    <row r="11" spans="1:46" ht="17.25" customHeight="1">
      <c r="A11" s="272" t="s">
        <v>243</v>
      </c>
      <c r="B11" s="435" t="s">
        <v>322</v>
      </c>
      <c r="C11" s="273">
        <v>0</v>
      </c>
      <c r="D11" s="123">
        <f t="shared" si="0"/>
        <v>0</v>
      </c>
      <c r="E11" s="435" t="s">
        <v>322</v>
      </c>
      <c r="F11" s="270">
        <v>0</v>
      </c>
      <c r="G11" s="121">
        <f t="shared" si="1"/>
        <v>0</v>
      </c>
      <c r="H11" s="435" t="s">
        <v>322</v>
      </c>
      <c r="I11" s="120">
        <v>0</v>
      </c>
      <c r="J11" s="120">
        <v>0</v>
      </c>
      <c r="K11" s="334"/>
      <c r="L11" s="14"/>
      <c r="M11" s="14"/>
      <c r="N11" s="14"/>
      <c r="O11" s="14"/>
      <c r="P11" s="14"/>
      <c r="Q11" s="14"/>
      <c r="R11" s="14"/>
      <c r="S11" s="14"/>
      <c r="T11" s="14"/>
      <c r="U11" s="14"/>
      <c r="V11" s="14"/>
      <c r="W11" s="14"/>
      <c r="X11" s="14"/>
      <c r="Y11" s="14"/>
      <c r="Z11" s="14"/>
      <c r="AA11" s="14"/>
      <c r="AB11" s="14"/>
      <c r="AC11" s="4"/>
      <c r="AD11" s="4"/>
      <c r="AE11" s="4"/>
      <c r="AF11" s="4"/>
      <c r="AG11" s="4"/>
      <c r="AH11" s="4"/>
      <c r="AI11" s="4"/>
      <c r="AJ11" s="4"/>
      <c r="AK11" s="4"/>
      <c r="AL11" s="4"/>
    </row>
    <row r="12" spans="1:46">
      <c r="A12" s="272" t="s">
        <v>88</v>
      </c>
      <c r="B12" s="435" t="s">
        <v>322</v>
      </c>
      <c r="C12" s="273">
        <v>17994859.557955485</v>
      </c>
      <c r="D12" s="123">
        <f t="shared" si="0"/>
        <v>17994859.557955485</v>
      </c>
      <c r="E12" s="435" t="s">
        <v>322</v>
      </c>
      <c r="F12" s="270">
        <v>14944678.994999997</v>
      </c>
      <c r="G12" s="121">
        <f t="shared" si="1"/>
        <v>14944678.994999997</v>
      </c>
      <c r="H12" s="435" t="s">
        <v>322</v>
      </c>
      <c r="I12" s="120">
        <f t="shared" si="2"/>
        <v>0.83049711762785006</v>
      </c>
      <c r="J12" s="120">
        <f t="shared" si="3"/>
        <v>0.83049711762785006</v>
      </c>
      <c r="K12" s="334"/>
      <c r="L12" s="14"/>
      <c r="M12" s="14"/>
      <c r="N12" s="14"/>
      <c r="O12" s="14"/>
      <c r="P12" s="14"/>
      <c r="Q12" s="14"/>
      <c r="R12" s="14"/>
      <c r="S12" s="14"/>
      <c r="T12" s="14"/>
      <c r="U12" s="14"/>
      <c r="V12" s="14"/>
      <c r="W12" s="14"/>
      <c r="X12" s="14"/>
      <c r="Y12" s="14"/>
      <c r="Z12" s="14"/>
      <c r="AA12" s="14"/>
      <c r="AB12" s="14"/>
      <c r="AC12" s="4"/>
      <c r="AD12" s="4"/>
      <c r="AE12" s="4"/>
      <c r="AF12" s="4"/>
      <c r="AG12" s="4"/>
      <c r="AH12" s="4"/>
      <c r="AI12" s="4"/>
      <c r="AJ12" s="4"/>
      <c r="AK12" s="4"/>
      <c r="AL12" s="4"/>
    </row>
    <row r="13" spans="1:46" ht="17.25" customHeight="1">
      <c r="A13" s="356" t="s">
        <v>228</v>
      </c>
      <c r="B13" s="435" t="s">
        <v>322</v>
      </c>
      <c r="C13" s="277">
        <v>5021521.3593443222</v>
      </c>
      <c r="D13" s="123">
        <f t="shared" si="0"/>
        <v>5021521.3593443222</v>
      </c>
      <c r="E13" s="435" t="s">
        <v>322</v>
      </c>
      <c r="F13" s="277">
        <v>1205454.3400000001</v>
      </c>
      <c r="G13" s="121">
        <f t="shared" si="1"/>
        <v>1205454.3400000001</v>
      </c>
      <c r="H13" s="435" t="s">
        <v>322</v>
      </c>
      <c r="I13" s="120">
        <f t="shared" si="2"/>
        <v>0.24005759484759029</v>
      </c>
      <c r="J13" s="120">
        <f t="shared" si="3"/>
        <v>0.24005759484759029</v>
      </c>
      <c r="K13" s="355"/>
      <c r="L13" s="14"/>
      <c r="M13" s="14"/>
      <c r="N13" s="14"/>
      <c r="O13" s="14"/>
      <c r="P13" s="14"/>
      <c r="Q13" s="14"/>
      <c r="R13" s="14"/>
      <c r="S13" s="14"/>
      <c r="T13" s="14"/>
      <c r="U13" s="14"/>
      <c r="V13" s="14"/>
      <c r="W13" s="14"/>
      <c r="X13" s="14"/>
      <c r="Y13" s="14"/>
      <c r="Z13" s="14"/>
      <c r="AA13" s="14"/>
      <c r="AB13" s="14"/>
      <c r="AC13" s="4"/>
      <c r="AD13" s="4"/>
      <c r="AE13" s="4"/>
      <c r="AF13" s="4"/>
      <c r="AG13" s="4"/>
      <c r="AH13" s="4"/>
      <c r="AI13" s="4"/>
      <c r="AJ13" s="4"/>
      <c r="AK13" s="4"/>
      <c r="AL13" s="4"/>
    </row>
    <row r="14" spans="1:46" ht="17.25" customHeight="1">
      <c r="A14" s="272" t="s">
        <v>229</v>
      </c>
      <c r="B14" s="435" t="s">
        <v>322</v>
      </c>
      <c r="C14" s="121">
        <v>0</v>
      </c>
      <c r="D14" s="123">
        <f t="shared" si="0"/>
        <v>0</v>
      </c>
      <c r="E14" s="435" t="s">
        <v>322</v>
      </c>
      <c r="F14" s="270">
        <v>0</v>
      </c>
      <c r="G14" s="121">
        <f t="shared" si="1"/>
        <v>0</v>
      </c>
      <c r="H14" s="435" t="s">
        <v>322</v>
      </c>
      <c r="I14" s="120">
        <v>0</v>
      </c>
      <c r="J14" s="120">
        <v>0</v>
      </c>
      <c r="K14" s="334"/>
      <c r="L14" s="14"/>
      <c r="M14" s="14"/>
      <c r="N14" s="14"/>
      <c r="O14" s="14"/>
      <c r="P14" s="14"/>
      <c r="Q14" s="14"/>
      <c r="R14" s="14"/>
      <c r="S14" s="14"/>
      <c r="T14" s="14"/>
      <c r="U14" s="14"/>
      <c r="V14" s="14"/>
      <c r="W14" s="14"/>
      <c r="X14" s="14"/>
      <c r="Y14" s="14"/>
      <c r="Z14" s="14"/>
      <c r="AA14" s="14"/>
      <c r="AB14" s="14"/>
      <c r="AC14" s="4"/>
      <c r="AD14" s="4"/>
      <c r="AE14" s="4"/>
      <c r="AF14" s="4"/>
      <c r="AG14" s="4"/>
      <c r="AH14" s="4"/>
      <c r="AI14" s="4"/>
      <c r="AJ14" s="4"/>
      <c r="AK14" s="4"/>
      <c r="AL14" s="4"/>
    </row>
    <row r="15" spans="1:46" ht="17.25" customHeight="1">
      <c r="A15" s="124" t="s">
        <v>6</v>
      </c>
      <c r="B15" s="435" t="s">
        <v>322</v>
      </c>
      <c r="C15" s="161">
        <f>SUM(C5:C14)</f>
        <v>121478173.45622337</v>
      </c>
      <c r="D15" s="1161">
        <f t="shared" si="0"/>
        <v>121478173.45622337</v>
      </c>
      <c r="E15" s="435" t="s">
        <v>322</v>
      </c>
      <c r="F15" s="161">
        <f>SUM(F5:F14)</f>
        <v>70859101.272499993</v>
      </c>
      <c r="G15" s="1161">
        <f t="shared" si="1"/>
        <v>70859101.272499993</v>
      </c>
      <c r="H15" s="435" t="s">
        <v>322</v>
      </c>
      <c r="I15" s="163">
        <f t="shared" si="2"/>
        <v>0.58330726628874796</v>
      </c>
      <c r="J15" s="163">
        <f t="shared" si="3"/>
        <v>0.58330726628874796</v>
      </c>
      <c r="K15" s="355"/>
      <c r="L15" s="14"/>
      <c r="M15" s="14"/>
      <c r="N15" s="14"/>
      <c r="O15" s="14"/>
      <c r="P15" s="14"/>
      <c r="Q15" s="14"/>
      <c r="R15" s="14"/>
      <c r="S15" s="14"/>
      <c r="T15" s="14"/>
      <c r="U15" s="14"/>
      <c r="V15" s="14"/>
      <c r="W15" s="14"/>
      <c r="X15" s="14"/>
      <c r="Y15" s="14"/>
      <c r="Z15" s="14"/>
      <c r="AA15" s="14"/>
      <c r="AB15" s="14"/>
      <c r="AC15" s="4"/>
      <c r="AD15" s="4"/>
      <c r="AE15" s="4"/>
      <c r="AF15" s="4"/>
      <c r="AG15" s="4"/>
      <c r="AH15" s="4"/>
      <c r="AI15" s="4"/>
      <c r="AJ15" s="4"/>
      <c r="AK15" s="4"/>
      <c r="AL15" s="4"/>
    </row>
    <row r="16" spans="1:46" ht="17.25" customHeight="1">
      <c r="A16" s="82"/>
      <c r="B16" s="82"/>
      <c r="C16" s="82"/>
      <c r="D16" s="82"/>
      <c r="E16" s="82"/>
      <c r="F16" s="82"/>
      <c r="G16" s="82"/>
      <c r="H16" s="82"/>
      <c r="I16" s="82"/>
      <c r="J16" s="82"/>
      <c r="K16" s="334"/>
      <c r="L16" s="14"/>
      <c r="M16" s="14"/>
      <c r="N16" s="14"/>
      <c r="O16" s="14"/>
      <c r="P16" s="14"/>
      <c r="Q16" s="14"/>
      <c r="R16" s="14"/>
      <c r="S16" s="14"/>
      <c r="T16" s="14"/>
      <c r="U16" s="14"/>
      <c r="V16" s="14"/>
      <c r="W16" s="14"/>
      <c r="X16" s="14"/>
      <c r="Y16" s="14"/>
      <c r="Z16" s="14"/>
      <c r="AA16" s="14"/>
      <c r="AB16" s="14"/>
      <c r="AC16" s="4"/>
      <c r="AD16" s="4"/>
      <c r="AE16" s="4"/>
      <c r="AF16" s="4"/>
      <c r="AG16" s="4"/>
      <c r="AH16" s="4"/>
      <c r="AI16" s="4"/>
      <c r="AJ16" s="4"/>
      <c r="AK16" s="4"/>
      <c r="AL16" s="4"/>
    </row>
    <row r="17" spans="1:75" ht="17.25" customHeight="1">
      <c r="A17" s="275" t="s">
        <v>7</v>
      </c>
      <c r="B17" s="435" t="s">
        <v>322</v>
      </c>
      <c r="C17" s="121">
        <v>901997.69471844414</v>
      </c>
      <c r="D17" s="123">
        <f>SUM(B17:C17)</f>
        <v>901997.69471844414</v>
      </c>
      <c r="E17" s="435" t="s">
        <v>322</v>
      </c>
      <c r="F17" s="270">
        <v>618328.89</v>
      </c>
      <c r="G17" s="123">
        <f>SUM(E17:F17)</f>
        <v>618328.89</v>
      </c>
      <c r="H17" s="435" t="s">
        <v>322</v>
      </c>
      <c r="I17" s="341">
        <f>F17/C17</f>
        <v>0.68551049921808227</v>
      </c>
      <c r="J17" s="341">
        <f>G17/D17</f>
        <v>0.68551049921808227</v>
      </c>
      <c r="K17" s="334"/>
      <c r="L17" s="14"/>
      <c r="M17" s="14"/>
      <c r="N17" s="14"/>
      <c r="O17" s="14"/>
      <c r="P17" s="14"/>
      <c r="Q17" s="14"/>
      <c r="R17" s="14"/>
      <c r="S17" s="14"/>
      <c r="T17" s="14"/>
      <c r="U17" s="14"/>
      <c r="V17" s="14"/>
      <c r="W17" s="14"/>
      <c r="X17" s="14"/>
      <c r="Y17" s="14"/>
      <c r="Z17" s="14"/>
      <c r="AA17" s="14"/>
      <c r="AB17" s="14"/>
      <c r="AC17" s="4"/>
      <c r="AD17" s="4"/>
      <c r="AE17" s="4"/>
      <c r="AF17" s="4"/>
      <c r="AG17" s="4"/>
      <c r="AH17" s="4"/>
      <c r="AI17" s="4"/>
      <c r="AJ17" s="4"/>
      <c r="AK17" s="4"/>
      <c r="AL17" s="4"/>
    </row>
    <row r="18" spans="1:75" ht="17.25" customHeight="1">
      <c r="A18" s="272" t="s">
        <v>8</v>
      </c>
      <c r="B18" s="435" t="s">
        <v>322</v>
      </c>
      <c r="C18" s="276">
        <v>2509087.7844494414</v>
      </c>
      <c r="D18" s="123">
        <f t="shared" ref="D18:D24" si="4">SUM(B18:C18)</f>
        <v>2509087.7844494414</v>
      </c>
      <c r="E18" s="435" t="s">
        <v>322</v>
      </c>
      <c r="F18" s="270">
        <v>1452337.6312999998</v>
      </c>
      <c r="G18" s="123">
        <f t="shared" ref="G18:G24" si="5">SUM(E18:F18)</f>
        <v>1452337.6312999998</v>
      </c>
      <c r="H18" s="435" t="s">
        <v>322</v>
      </c>
      <c r="I18" s="341">
        <f t="shared" ref="I18:I24" si="6">F18/C18</f>
        <v>0.5788309362076306</v>
      </c>
      <c r="J18" s="341">
        <f t="shared" ref="J18:J24" si="7">G18/D18</f>
        <v>0.5788309362076306</v>
      </c>
      <c r="K18" s="335"/>
      <c r="L18" s="14"/>
      <c r="M18" s="14"/>
      <c r="N18" s="14"/>
      <c r="O18" s="14"/>
      <c r="P18" s="14"/>
      <c r="Q18" s="14"/>
      <c r="R18" s="14"/>
      <c r="S18" s="14"/>
      <c r="T18" s="14"/>
      <c r="U18" s="14"/>
      <c r="V18" s="14"/>
      <c r="W18" s="14"/>
      <c r="X18" s="14"/>
      <c r="Y18" s="14"/>
      <c r="Z18" s="14"/>
      <c r="AA18" s="14"/>
      <c r="AB18" s="14"/>
      <c r="AC18" s="4"/>
      <c r="AD18" s="4"/>
      <c r="AE18" s="4"/>
      <c r="AF18" s="4"/>
      <c r="AG18" s="4"/>
      <c r="AH18" s="4"/>
      <c r="AI18" s="4"/>
      <c r="AJ18" s="4"/>
      <c r="AK18" s="4"/>
      <c r="AL18" s="4"/>
    </row>
    <row r="19" spans="1:75" ht="17.25" customHeight="1">
      <c r="A19" s="272" t="s">
        <v>230</v>
      </c>
      <c r="B19" s="435" t="s">
        <v>322</v>
      </c>
      <c r="C19" s="276">
        <v>1450000</v>
      </c>
      <c r="D19" s="123">
        <f t="shared" si="4"/>
        <v>1450000</v>
      </c>
      <c r="E19" s="435" t="s">
        <v>322</v>
      </c>
      <c r="F19" s="270">
        <v>991272.05999999994</v>
      </c>
      <c r="G19" s="123">
        <f t="shared" si="5"/>
        <v>991272.05999999994</v>
      </c>
      <c r="H19" s="435" t="s">
        <v>322</v>
      </c>
      <c r="I19" s="342">
        <f t="shared" si="6"/>
        <v>0.68363590344827585</v>
      </c>
      <c r="J19" s="342">
        <f t="shared" si="7"/>
        <v>0.68363590344827585</v>
      </c>
      <c r="K19" s="334"/>
      <c r="L19" s="14"/>
      <c r="M19" s="14"/>
      <c r="N19" s="14"/>
      <c r="O19" s="14"/>
      <c r="P19" s="14"/>
      <c r="Q19" s="14"/>
      <c r="R19" s="14"/>
      <c r="S19" s="14"/>
      <c r="T19" s="14"/>
      <c r="U19" s="14"/>
      <c r="V19" s="14"/>
      <c r="W19" s="14"/>
      <c r="X19" s="14"/>
      <c r="Y19" s="14"/>
      <c r="Z19" s="14"/>
      <c r="AA19" s="14"/>
      <c r="AB19" s="14"/>
      <c r="AC19" s="4"/>
      <c r="AD19" s="4"/>
      <c r="AE19" s="4"/>
      <c r="AF19" s="4"/>
      <c r="AG19" s="4"/>
      <c r="AH19" s="4"/>
      <c r="AI19" s="4"/>
      <c r="AJ19" s="4"/>
      <c r="AK19" s="4"/>
      <c r="AL19" s="4"/>
    </row>
    <row r="20" spans="1:75" ht="27.75" customHeight="1">
      <c r="A20" s="274" t="s">
        <v>239</v>
      </c>
      <c r="B20" s="435" t="s">
        <v>322</v>
      </c>
      <c r="C20" s="276">
        <v>0</v>
      </c>
      <c r="D20" s="123">
        <f t="shared" si="4"/>
        <v>0</v>
      </c>
      <c r="E20" s="435" t="s">
        <v>322</v>
      </c>
      <c r="F20" s="270">
        <v>0</v>
      </c>
      <c r="G20" s="123">
        <f t="shared" si="5"/>
        <v>0</v>
      </c>
      <c r="H20" s="435" t="s">
        <v>322</v>
      </c>
      <c r="I20" s="342">
        <v>0</v>
      </c>
      <c r="J20" s="342">
        <v>0</v>
      </c>
      <c r="K20" s="334"/>
      <c r="L20" s="14"/>
      <c r="M20" s="14"/>
      <c r="N20" s="14"/>
      <c r="O20" s="14"/>
      <c r="P20" s="14"/>
      <c r="Q20" s="14"/>
      <c r="R20" s="14"/>
      <c r="S20" s="14"/>
      <c r="T20" s="14"/>
      <c r="U20" s="14"/>
      <c r="V20" s="14"/>
      <c r="W20" s="14"/>
      <c r="X20" s="14"/>
      <c r="Y20" s="14"/>
      <c r="Z20" s="14"/>
      <c r="AA20" s="14"/>
      <c r="AB20" s="14"/>
      <c r="AC20" s="4"/>
      <c r="AD20" s="4"/>
      <c r="AE20" s="4"/>
      <c r="AF20" s="4"/>
      <c r="AG20" s="4"/>
      <c r="AH20" s="4"/>
      <c r="AI20" s="4"/>
      <c r="AJ20" s="4"/>
      <c r="AK20" s="4"/>
      <c r="AL20" s="4"/>
    </row>
    <row r="21" spans="1:75" ht="21" customHeight="1">
      <c r="A21" s="274" t="s">
        <v>864</v>
      </c>
      <c r="B21" s="435" t="s">
        <v>322</v>
      </c>
      <c r="C21" s="276">
        <v>115625</v>
      </c>
      <c r="D21" s="123">
        <f t="shared" si="4"/>
        <v>115625</v>
      </c>
      <c r="E21" s="435" t="s">
        <v>322</v>
      </c>
      <c r="F21" s="270">
        <v>192970.13999999998</v>
      </c>
      <c r="G21" s="123">
        <f t="shared" si="5"/>
        <v>192970.13999999998</v>
      </c>
      <c r="H21" s="435" t="s">
        <v>322</v>
      </c>
      <c r="I21" s="342">
        <f t="shared" si="6"/>
        <v>1.6689309405405404</v>
      </c>
      <c r="J21" s="342">
        <f t="shared" si="7"/>
        <v>1.6689309405405404</v>
      </c>
      <c r="K21" s="334"/>
      <c r="L21" s="14"/>
      <c r="M21" s="14"/>
      <c r="N21" s="14"/>
      <c r="O21" s="14"/>
      <c r="P21" s="14"/>
      <c r="Q21" s="14"/>
      <c r="R21" s="14"/>
      <c r="S21" s="14"/>
      <c r="T21" s="14"/>
      <c r="U21" s="14"/>
      <c r="V21" s="14"/>
      <c r="W21" s="14"/>
      <c r="X21" s="14"/>
      <c r="Y21" s="14"/>
      <c r="Z21" s="14"/>
      <c r="AA21" s="14"/>
      <c r="AB21" s="14"/>
      <c r="AC21" s="4"/>
      <c r="AD21" s="4"/>
      <c r="AE21" s="4"/>
      <c r="AF21" s="4"/>
      <c r="AG21" s="4"/>
      <c r="AH21" s="4"/>
      <c r="AI21" s="4"/>
      <c r="AJ21" s="4"/>
      <c r="AK21" s="4"/>
      <c r="AL21" s="4"/>
    </row>
    <row r="22" spans="1:75" ht="16.5" customHeight="1">
      <c r="A22" s="272" t="s">
        <v>9</v>
      </c>
      <c r="B22" s="435" t="s">
        <v>322</v>
      </c>
      <c r="C22" s="276">
        <v>471807.1802586487</v>
      </c>
      <c r="D22" s="123">
        <f t="shared" si="4"/>
        <v>471807.1802586487</v>
      </c>
      <c r="E22" s="435" t="s">
        <v>322</v>
      </c>
      <c r="F22" s="270">
        <v>307038.71999999997</v>
      </c>
      <c r="G22" s="123">
        <f t="shared" si="5"/>
        <v>307038.71999999997</v>
      </c>
      <c r="H22" s="435" t="s">
        <v>322</v>
      </c>
      <c r="I22" s="342">
        <f t="shared" si="6"/>
        <v>0.65077161358943014</v>
      </c>
      <c r="J22" s="342">
        <f t="shared" si="7"/>
        <v>0.65077161358943014</v>
      </c>
      <c r="K22" s="334"/>
      <c r="L22" s="14"/>
      <c r="M22" s="14"/>
      <c r="N22" s="14"/>
      <c r="O22" s="14"/>
      <c r="P22" s="14"/>
      <c r="Q22" s="14"/>
      <c r="R22" s="14"/>
      <c r="S22" s="14"/>
      <c r="T22" s="14"/>
      <c r="U22" s="14"/>
      <c r="V22" s="14"/>
      <c r="W22" s="14"/>
      <c r="X22" s="14"/>
      <c r="Y22" s="14"/>
      <c r="Z22" s="14"/>
      <c r="AA22" s="14"/>
      <c r="AB22" s="14"/>
      <c r="AC22" s="4"/>
      <c r="AD22" s="4"/>
      <c r="AE22" s="4"/>
      <c r="AF22" s="4"/>
      <c r="AG22" s="4"/>
      <c r="AH22" s="4"/>
      <c r="AI22" s="4"/>
      <c r="AJ22" s="4"/>
      <c r="AK22" s="4"/>
      <c r="AL22" s="4"/>
    </row>
    <row r="23" spans="1:75">
      <c r="A23" s="272" t="s">
        <v>45</v>
      </c>
      <c r="B23" s="435" t="s">
        <v>322</v>
      </c>
      <c r="C23" s="276">
        <v>6356573.6957457429</v>
      </c>
      <c r="D23" s="123">
        <f t="shared" si="4"/>
        <v>6356573.6957457429</v>
      </c>
      <c r="E23" s="435" t="s">
        <v>322</v>
      </c>
      <c r="F23" s="270">
        <v>4890803.75</v>
      </c>
      <c r="G23" s="123">
        <f t="shared" si="5"/>
        <v>4890803.75</v>
      </c>
      <c r="H23" s="435" t="s">
        <v>322</v>
      </c>
      <c r="I23" s="342">
        <f t="shared" si="6"/>
        <v>0.76940880167459758</v>
      </c>
      <c r="J23" s="342">
        <f t="shared" si="7"/>
        <v>0.76940880167459758</v>
      </c>
      <c r="K23" s="334"/>
      <c r="L23" s="14"/>
      <c r="M23" s="14"/>
      <c r="N23" s="14"/>
      <c r="O23" s="14"/>
      <c r="P23" s="14"/>
      <c r="Q23" s="14"/>
      <c r="R23" s="14"/>
      <c r="S23" s="14"/>
      <c r="T23" s="14"/>
      <c r="U23" s="14"/>
      <c r="V23" s="14"/>
      <c r="W23" s="14"/>
      <c r="X23" s="14"/>
      <c r="Y23" s="14"/>
      <c r="Z23" s="14"/>
      <c r="AA23" s="14"/>
      <c r="AB23" s="14"/>
      <c r="AC23" s="4"/>
      <c r="AD23" s="4"/>
      <c r="AE23" s="4"/>
      <c r="AF23" s="4"/>
      <c r="AG23" s="4"/>
      <c r="AH23" s="4"/>
      <c r="AI23" s="4"/>
      <c r="AJ23" s="4"/>
      <c r="AK23" s="4"/>
      <c r="AL23" s="4"/>
    </row>
    <row r="24" spans="1:75" ht="17.25" customHeight="1">
      <c r="A24" s="148" t="s">
        <v>10</v>
      </c>
      <c r="B24" s="435" t="s">
        <v>322</v>
      </c>
      <c r="C24" s="276">
        <v>86000</v>
      </c>
      <c r="D24" s="123">
        <f t="shared" si="4"/>
        <v>86000</v>
      </c>
      <c r="E24" s="435" t="s">
        <v>322</v>
      </c>
      <c r="F24" s="270">
        <v>52351.83</v>
      </c>
      <c r="G24" s="123">
        <f t="shared" si="5"/>
        <v>52351.83</v>
      </c>
      <c r="H24" s="435" t="s">
        <v>322</v>
      </c>
      <c r="I24" s="342">
        <f t="shared" si="6"/>
        <v>0.60874220930232559</v>
      </c>
      <c r="J24" s="342">
        <f t="shared" si="7"/>
        <v>0.60874220930232559</v>
      </c>
      <c r="K24" s="334"/>
      <c r="L24" s="14"/>
      <c r="M24" s="14"/>
      <c r="N24" s="14"/>
      <c r="O24" s="14"/>
      <c r="P24" s="14"/>
      <c r="Q24" s="14"/>
      <c r="R24" s="14"/>
      <c r="S24" s="14"/>
      <c r="T24" s="14"/>
      <c r="U24" s="14"/>
      <c r="V24" s="14"/>
      <c r="W24" s="14"/>
      <c r="X24" s="14"/>
      <c r="Y24" s="14"/>
      <c r="Z24" s="14"/>
      <c r="AA24" s="14"/>
      <c r="AB24" s="14"/>
      <c r="AC24" s="4"/>
      <c r="AD24" s="4"/>
      <c r="AE24" s="4"/>
      <c r="AF24" s="4"/>
      <c r="AG24" s="4"/>
      <c r="AH24" s="4"/>
      <c r="AI24" s="4"/>
      <c r="AJ24" s="4"/>
      <c r="AK24" s="4"/>
      <c r="AL24" s="4"/>
    </row>
    <row r="25" spans="1:75" s="15" customFormat="1" ht="17.25" customHeight="1">
      <c r="A25" s="82"/>
      <c r="B25" s="82"/>
      <c r="C25" s="82"/>
      <c r="D25" s="82"/>
      <c r="E25" s="82"/>
      <c r="F25" s="82"/>
      <c r="G25" s="82"/>
      <c r="H25" s="82"/>
      <c r="I25" s="82"/>
      <c r="J25" s="82"/>
    </row>
    <row r="26" spans="1:75" ht="16.5" customHeight="1">
      <c r="A26" s="127" t="s">
        <v>11</v>
      </c>
      <c r="B26" s="435" t="s">
        <v>322</v>
      </c>
      <c r="C26" s="162">
        <f>C15+SUM(C17:C24)</f>
        <v>133369264.81139565</v>
      </c>
      <c r="D26" s="162">
        <f>SUM(B26:C26)</f>
        <v>133369264.81139565</v>
      </c>
      <c r="E26" s="435" t="s">
        <v>322</v>
      </c>
      <c r="F26" s="162">
        <f>F15+SUM(F17:F24)</f>
        <v>79364204.293799996</v>
      </c>
      <c r="G26" s="162">
        <f>SUM(E26:F26)</f>
        <v>79364204.293799996</v>
      </c>
      <c r="H26" s="435" t="s">
        <v>322</v>
      </c>
      <c r="I26" s="163">
        <f t="shared" ref="I26" si="8">F26/C26</f>
        <v>0.59507116880364463</v>
      </c>
      <c r="J26" s="163">
        <f t="shared" ref="J26" si="9">G26/D26</f>
        <v>0.59507116880364463</v>
      </c>
      <c r="K26" s="16"/>
      <c r="L26" s="16"/>
      <c r="M26" s="16"/>
      <c r="N26" s="16"/>
      <c r="O26" s="16"/>
      <c r="P26" s="16"/>
      <c r="Q26" s="16"/>
      <c r="R26" s="16"/>
      <c r="S26" s="16"/>
      <c r="T26" s="16"/>
      <c r="U26" s="16"/>
      <c r="V26" s="16"/>
      <c r="W26" s="16"/>
      <c r="X26" s="16"/>
      <c r="Y26" s="16"/>
      <c r="Z26" s="16"/>
      <c r="AA26" s="16"/>
      <c r="AB26" s="16"/>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row>
    <row r="27" spans="1:75" ht="17.25" customHeight="1">
      <c r="A27" s="1200" t="s">
        <v>101</v>
      </c>
      <c r="B27" s="1201"/>
      <c r="C27" s="1201"/>
      <c r="D27" s="1201"/>
      <c r="E27" s="1201"/>
      <c r="F27" s="1201"/>
      <c r="G27" s="1201"/>
      <c r="H27" s="1201"/>
      <c r="I27" s="1201"/>
      <c r="J27" s="1202"/>
      <c r="K27" s="14"/>
      <c r="L27" s="14"/>
      <c r="M27" s="14"/>
      <c r="N27" s="14"/>
      <c r="O27" s="14"/>
      <c r="P27" s="14"/>
      <c r="Q27" s="14"/>
      <c r="R27" s="14"/>
      <c r="S27" s="14"/>
      <c r="T27" s="14"/>
      <c r="U27" s="14"/>
      <c r="V27" s="14"/>
      <c r="W27" s="14"/>
      <c r="X27" s="14"/>
      <c r="Y27" s="14"/>
      <c r="Z27" s="14"/>
      <c r="AA27" s="14"/>
      <c r="AB27" s="14"/>
      <c r="AC27" s="4"/>
      <c r="AD27" s="4"/>
      <c r="AE27" s="4"/>
      <c r="AF27" s="4"/>
      <c r="AG27" s="4"/>
      <c r="AH27" s="4"/>
      <c r="AI27" s="4"/>
      <c r="AJ27" s="4"/>
      <c r="AK27" s="4"/>
      <c r="AL27" s="4"/>
    </row>
    <row r="28" spans="1:75" ht="17.25" customHeight="1">
      <c r="A28" s="125" t="s">
        <v>12</v>
      </c>
      <c r="B28" s="82"/>
      <c r="C28" s="82"/>
      <c r="D28" s="82"/>
      <c r="E28" s="269"/>
      <c r="F28" s="269">
        <v>2624550.2799999998</v>
      </c>
      <c r="G28" s="268">
        <f t="shared" ref="G28:G29" si="10">E28+F28</f>
        <v>2624550.2799999998</v>
      </c>
      <c r="H28" s="82"/>
      <c r="I28" s="82"/>
      <c r="J28" s="82"/>
      <c r="K28" s="14"/>
      <c r="L28" s="14"/>
      <c r="M28" s="14"/>
      <c r="N28" s="14"/>
      <c r="O28" s="14"/>
      <c r="P28" s="14"/>
      <c r="Q28" s="14"/>
      <c r="R28" s="14"/>
      <c r="S28" s="14"/>
      <c r="T28" s="14"/>
      <c r="U28" s="14"/>
      <c r="V28" s="14"/>
      <c r="W28" s="14"/>
      <c r="X28" s="14"/>
      <c r="Y28" s="14"/>
      <c r="Z28" s="14"/>
      <c r="AA28" s="14"/>
      <c r="AB28" s="14"/>
      <c r="AC28" s="4"/>
      <c r="AD28" s="4"/>
      <c r="AE28" s="4"/>
      <c r="AF28" s="4"/>
      <c r="AG28" s="4"/>
      <c r="AH28" s="4"/>
      <c r="AI28" s="4"/>
      <c r="AJ28" s="4"/>
      <c r="AK28" s="4"/>
      <c r="AL28" s="4"/>
    </row>
    <row r="29" spans="1:75">
      <c r="A29" s="81" t="s">
        <v>308</v>
      </c>
      <c r="B29" s="82"/>
      <c r="C29" s="82"/>
      <c r="D29" s="82"/>
      <c r="E29" s="269">
        <v>0</v>
      </c>
      <c r="F29" s="267">
        <v>2071063.29</v>
      </c>
      <c r="G29" s="268">
        <f t="shared" si="10"/>
        <v>2071063.29</v>
      </c>
      <c r="H29" s="82"/>
      <c r="I29" s="82"/>
      <c r="J29" s="82"/>
      <c r="K29" s="16"/>
      <c r="L29" s="16"/>
      <c r="M29" s="16"/>
      <c r="N29" s="16"/>
      <c r="O29" s="16"/>
      <c r="P29" s="16"/>
      <c r="Q29" s="16"/>
      <c r="R29" s="16"/>
      <c r="S29" s="16"/>
      <c r="T29" s="16"/>
      <c r="U29" s="16"/>
      <c r="V29" s="16"/>
      <c r="W29" s="16"/>
      <c r="X29" s="16"/>
      <c r="Y29" s="16"/>
      <c r="Z29" s="16"/>
      <c r="AA29" s="16"/>
      <c r="AB29" s="16"/>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75" ht="15" thickBot="1">
      <c r="A30" s="1"/>
      <c r="B30" s="1"/>
      <c r="C30" s="1"/>
      <c r="D30" s="1"/>
      <c r="E30" s="1"/>
      <c r="F30" s="1"/>
      <c r="G30" s="17"/>
      <c r="H30" s="16"/>
      <c r="I30" s="16"/>
      <c r="J30" s="16"/>
      <c r="K30" s="16"/>
      <c r="L30" s="16"/>
      <c r="M30" s="16"/>
      <c r="N30" s="16"/>
      <c r="O30" s="16"/>
      <c r="P30" s="16"/>
      <c r="Q30" s="16"/>
      <c r="R30" s="16"/>
      <c r="S30" s="16"/>
      <c r="T30" s="16"/>
      <c r="U30" s="16"/>
      <c r="V30" s="16"/>
      <c r="W30" s="16"/>
      <c r="X30" s="16"/>
      <c r="Y30" s="16"/>
      <c r="Z30" s="16"/>
      <c r="AA30" s="16"/>
      <c r="AB30" s="16"/>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75" ht="34.5" customHeight="1">
      <c r="A31" s="1198" t="s">
        <v>946</v>
      </c>
      <c r="B31" s="1199"/>
      <c r="C31" s="1199"/>
      <c r="D31" s="1199"/>
      <c r="E31" s="1199"/>
      <c r="F31" s="1199"/>
      <c r="G31" s="1199"/>
      <c r="H31" s="1199"/>
      <c r="I31" s="1199"/>
      <c r="J31" s="1199"/>
      <c r="K31" s="16"/>
      <c r="L31" s="16"/>
      <c r="M31" s="16"/>
      <c r="N31" s="16"/>
      <c r="O31" s="16"/>
      <c r="P31" s="16"/>
      <c r="Q31" s="16"/>
      <c r="R31" s="16"/>
      <c r="S31" s="16"/>
      <c r="T31" s="16"/>
      <c r="U31" s="16"/>
      <c r="V31" s="16"/>
      <c r="W31" s="16"/>
      <c r="X31" s="16"/>
      <c r="Y31" s="16"/>
      <c r="Z31" s="16"/>
      <c r="AA31" s="16"/>
      <c r="AB31" s="16"/>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75">
      <c r="A32" s="1203" t="s">
        <v>956</v>
      </c>
      <c r="B32" s="1204"/>
      <c r="C32" s="1204"/>
      <c r="D32" s="1204"/>
      <c r="E32" s="1204"/>
      <c r="F32" s="1204"/>
      <c r="G32" s="1204"/>
      <c r="H32" s="1204"/>
      <c r="I32" s="1204"/>
      <c r="J32" s="16"/>
      <c r="K32" s="16"/>
      <c r="L32" s="16"/>
      <c r="M32" s="16"/>
      <c r="N32" s="16"/>
      <c r="O32" s="16"/>
      <c r="P32" s="16"/>
      <c r="Q32" s="16"/>
      <c r="R32" s="16"/>
      <c r="S32" s="16"/>
      <c r="T32" s="16"/>
      <c r="U32" s="16"/>
      <c r="V32" s="16"/>
      <c r="W32" s="16"/>
      <c r="X32" s="16"/>
      <c r="Y32" s="16"/>
      <c r="Z32" s="16"/>
      <c r="AA32" s="16"/>
      <c r="AB32" s="16"/>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0">
      <c r="A33" s="1195"/>
      <c r="B33" s="1196"/>
      <c r="C33" s="1196"/>
      <c r="D33" s="1196"/>
      <c r="E33" s="1196"/>
      <c r="F33" s="1196"/>
      <c r="G33" s="1196"/>
      <c r="H33" s="1196"/>
      <c r="I33" s="1196"/>
      <c r="J33" s="16"/>
      <c r="K33" s="16"/>
      <c r="L33" s="16"/>
      <c r="M33" s="16"/>
      <c r="N33" s="16"/>
      <c r="O33" s="16"/>
      <c r="P33" s="16"/>
      <c r="Q33" s="16"/>
      <c r="R33" s="16"/>
      <c r="S33" s="16"/>
      <c r="T33" s="16"/>
      <c r="U33" s="16"/>
      <c r="V33" s="16"/>
      <c r="W33" s="16"/>
      <c r="X33" s="16"/>
      <c r="Y33" s="16"/>
      <c r="Z33" s="16"/>
      <c r="AA33" s="16"/>
      <c r="AB33" s="16"/>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0">
      <c r="A34" s="17"/>
      <c r="B34" s="17"/>
      <c r="C34" s="18"/>
      <c r="D34" s="14"/>
      <c r="E34" s="17"/>
      <c r="F34" s="17"/>
      <c r="G34" s="17"/>
      <c r="H34" s="16"/>
      <c r="I34" s="16"/>
      <c r="J34" s="16"/>
      <c r="K34" s="16"/>
      <c r="L34" s="16"/>
      <c r="M34" s="16"/>
      <c r="N34" s="16"/>
      <c r="O34" s="16"/>
      <c r="P34" s="16"/>
      <c r="Q34" s="16"/>
      <c r="R34" s="16"/>
      <c r="S34" s="16"/>
      <c r="T34" s="16"/>
      <c r="U34" s="16"/>
      <c r="V34" s="16"/>
      <c r="W34" s="16"/>
      <c r="X34" s="16"/>
      <c r="Y34" s="16"/>
      <c r="Z34" s="16"/>
      <c r="AA34" s="16"/>
      <c r="AB34" s="16"/>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0" ht="28.5" customHeight="1">
      <c r="A35" s="1194" t="s">
        <v>513</v>
      </c>
      <c r="B35" s="1194"/>
      <c r="C35" s="1194"/>
      <c r="D35" s="1194"/>
      <c r="E35" s="1194"/>
      <c r="F35" s="1194"/>
      <c r="G35" s="1194"/>
      <c r="H35" s="1194"/>
      <c r="I35" s="1194"/>
      <c r="J35" s="1194"/>
      <c r="K35" s="16"/>
      <c r="L35" s="16"/>
      <c r="M35" s="16"/>
      <c r="N35" s="16"/>
      <c r="O35" s="16"/>
      <c r="P35" s="16"/>
      <c r="Q35" s="16"/>
      <c r="R35" s="16"/>
      <c r="S35" s="16"/>
      <c r="T35" s="16"/>
      <c r="U35" s="16"/>
      <c r="V35" s="16"/>
      <c r="W35" s="16"/>
      <c r="X35" s="16"/>
      <c r="Y35" s="16"/>
      <c r="Z35" s="16"/>
      <c r="AA35" s="16"/>
      <c r="AB35" s="16"/>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0">
      <c r="A36" s="17"/>
      <c r="B36" s="17"/>
      <c r="C36" s="18"/>
      <c r="D36" s="14"/>
      <c r="E36" s="17"/>
      <c r="F36" s="17"/>
      <c r="G36" s="17"/>
      <c r="H36" s="16"/>
      <c r="I36" s="16"/>
      <c r="J36" s="16"/>
      <c r="K36" s="16"/>
      <c r="L36" s="16"/>
      <c r="M36" s="16"/>
      <c r="N36" s="16"/>
      <c r="O36" s="16"/>
      <c r="P36" s="16"/>
      <c r="Q36" s="16"/>
      <c r="R36" s="16"/>
      <c r="S36" s="16"/>
      <c r="T36" s="16"/>
      <c r="U36" s="16"/>
      <c r="V36" s="16"/>
      <c r="W36" s="16"/>
      <c r="X36" s="16"/>
      <c r="Y36" s="16"/>
      <c r="Z36" s="16"/>
      <c r="AA36" s="16"/>
      <c r="AB36" s="16"/>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0">
      <c r="A37" s="17"/>
      <c r="B37" s="17"/>
      <c r="C37" s="18"/>
      <c r="D37" s="14"/>
      <c r="E37" s="17"/>
      <c r="F37" s="17"/>
      <c r="G37" s="17"/>
      <c r="H37" s="16"/>
      <c r="I37" s="16"/>
      <c r="J37" s="16"/>
      <c r="K37" s="16"/>
      <c r="L37" s="16"/>
      <c r="M37" s="16"/>
      <c r="N37" s="16"/>
      <c r="O37" s="16"/>
      <c r="P37" s="16"/>
      <c r="Q37" s="16"/>
      <c r="R37" s="16"/>
      <c r="S37" s="16"/>
      <c r="T37" s="16"/>
      <c r="U37" s="16"/>
      <c r="V37" s="16"/>
      <c r="W37" s="16"/>
      <c r="X37" s="16"/>
      <c r="Y37" s="16"/>
      <c r="Z37" s="16"/>
      <c r="AA37" s="16"/>
      <c r="AB37" s="16"/>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0">
      <c r="A38" s="17"/>
      <c r="B38" s="17"/>
      <c r="C38" s="18"/>
      <c r="D38" s="14"/>
      <c r="E38" s="17"/>
      <c r="F38" s="17"/>
      <c r="G38" s="17"/>
      <c r="H38" s="16"/>
      <c r="I38" s="16"/>
      <c r="J38" s="16"/>
      <c r="K38" s="16"/>
      <c r="L38" s="16"/>
      <c r="M38" s="16"/>
      <c r="N38" s="16"/>
      <c r="O38" s="16"/>
      <c r="P38" s="16"/>
      <c r="Q38" s="16"/>
      <c r="R38" s="16"/>
      <c r="S38" s="16"/>
      <c r="T38" s="16"/>
      <c r="U38" s="16"/>
      <c r="V38" s="16"/>
      <c r="W38" s="16"/>
      <c r="X38" s="16"/>
      <c r="Y38" s="16"/>
      <c r="Z38" s="16"/>
      <c r="AA38" s="16"/>
      <c r="AB38" s="16"/>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0">
      <c r="A39" s="17"/>
      <c r="B39" s="17"/>
      <c r="C39" s="18"/>
      <c r="D39" s="14"/>
      <c r="E39" s="17"/>
      <c r="F39" s="17"/>
      <c r="G39" s="17"/>
      <c r="H39" s="16"/>
      <c r="I39" s="16"/>
      <c r="J39" s="16"/>
      <c r="K39" s="16"/>
      <c r="L39" s="16"/>
      <c r="M39" s="16"/>
      <c r="N39" s="16"/>
      <c r="O39" s="16"/>
      <c r="P39" s="16"/>
      <c r="Q39" s="16"/>
      <c r="R39" s="16"/>
      <c r="S39" s="16"/>
      <c r="T39" s="16"/>
      <c r="U39" s="16"/>
      <c r="V39" s="16"/>
      <c r="W39" s="16"/>
      <c r="X39" s="16"/>
      <c r="Y39" s="16"/>
      <c r="Z39" s="16"/>
      <c r="AA39" s="16"/>
      <c r="AB39" s="16"/>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0">
      <c r="A40" s="17"/>
      <c r="B40" s="17"/>
      <c r="C40" s="18"/>
      <c r="D40" s="14"/>
      <c r="E40" s="17"/>
      <c r="F40" s="17"/>
      <c r="G40" s="17"/>
      <c r="H40" s="16"/>
      <c r="I40" s="16"/>
      <c r="J40" s="16"/>
      <c r="K40" s="16"/>
      <c r="L40" s="16"/>
      <c r="M40" s="16"/>
      <c r="N40" s="16"/>
      <c r="O40" s="16"/>
      <c r="P40" s="16"/>
      <c r="Q40" s="16"/>
      <c r="R40" s="16"/>
      <c r="S40" s="16"/>
      <c r="T40" s="16"/>
      <c r="U40" s="16"/>
      <c r="V40" s="16"/>
      <c r="W40" s="16"/>
      <c r="X40" s="16"/>
      <c r="Y40" s="16"/>
      <c r="Z40" s="16"/>
      <c r="AA40" s="16"/>
      <c r="AB40" s="16"/>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0">
      <c r="A41" s="17"/>
      <c r="B41" s="17"/>
      <c r="C41" s="18"/>
      <c r="D41" s="14"/>
      <c r="E41" s="17"/>
      <c r="F41" s="17"/>
      <c r="G41" s="17"/>
      <c r="H41" s="16"/>
      <c r="I41" s="16"/>
      <c r="J41" s="16"/>
      <c r="K41" s="16"/>
      <c r="L41" s="16"/>
      <c r="M41" s="16"/>
      <c r="N41" s="16"/>
      <c r="O41" s="16"/>
      <c r="P41" s="16"/>
      <c r="Q41" s="16"/>
      <c r="R41" s="16"/>
      <c r="S41" s="16"/>
      <c r="T41" s="16"/>
      <c r="U41" s="16"/>
      <c r="V41" s="16"/>
      <c r="W41" s="16"/>
      <c r="X41" s="16"/>
      <c r="Y41" s="16"/>
      <c r="Z41" s="16"/>
      <c r="AA41" s="16"/>
      <c r="AB41" s="16"/>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0">
      <c r="A42" s="17"/>
      <c r="B42" s="17"/>
      <c r="C42" s="18"/>
      <c r="D42" s="14"/>
      <c r="E42" s="17"/>
      <c r="F42" s="17"/>
      <c r="G42" s="17"/>
      <c r="H42" s="16"/>
      <c r="I42" s="16"/>
      <c r="J42" s="16"/>
      <c r="K42" s="16"/>
      <c r="L42" s="16"/>
      <c r="M42" s="16"/>
      <c r="N42" s="16"/>
      <c r="O42" s="16"/>
      <c r="P42" s="16"/>
      <c r="Q42" s="16"/>
      <c r="R42" s="16"/>
      <c r="S42" s="16"/>
      <c r="T42" s="16"/>
      <c r="U42" s="16"/>
      <c r="V42" s="16"/>
      <c r="W42" s="16"/>
      <c r="X42" s="16"/>
      <c r="Y42" s="16"/>
      <c r="Z42" s="16"/>
      <c r="AA42" s="16"/>
      <c r="AB42" s="16"/>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0">
      <c r="A43" s="17"/>
      <c r="B43" s="17"/>
      <c r="C43" s="18"/>
      <c r="D43" s="14"/>
      <c r="E43" s="17"/>
      <c r="F43" s="17"/>
      <c r="G43" s="17"/>
      <c r="H43" s="16"/>
      <c r="I43" s="16"/>
      <c r="J43" s="16"/>
      <c r="K43" s="16"/>
      <c r="L43" s="16"/>
      <c r="M43" s="16"/>
      <c r="N43" s="16"/>
      <c r="O43" s="16"/>
      <c r="P43" s="16"/>
      <c r="Q43" s="16"/>
      <c r="R43" s="16"/>
      <c r="S43" s="16"/>
      <c r="T43" s="16"/>
      <c r="U43" s="16"/>
      <c r="V43" s="16"/>
      <c r="W43" s="16"/>
      <c r="X43" s="16"/>
      <c r="Y43" s="16"/>
      <c r="Z43" s="16"/>
      <c r="AA43" s="16"/>
      <c r="AB43" s="16"/>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0">
      <c r="A44" s="17"/>
      <c r="B44" s="17"/>
      <c r="C44" s="17"/>
      <c r="D44" s="17"/>
      <c r="E44" s="17"/>
      <c r="F44" s="17"/>
      <c r="G44" s="17"/>
      <c r="H44" s="16"/>
      <c r="I44" s="16"/>
      <c r="J44" s="16"/>
      <c r="K44" s="16"/>
      <c r="L44" s="16"/>
      <c r="M44" s="16"/>
      <c r="N44" s="16"/>
      <c r="O44" s="16"/>
      <c r="P44" s="16"/>
      <c r="Q44" s="16"/>
      <c r="R44" s="16"/>
      <c r="S44" s="16"/>
      <c r="T44" s="16"/>
      <c r="U44" s="16"/>
      <c r="V44" s="16"/>
      <c r="W44" s="16"/>
      <c r="X44" s="16"/>
      <c r="Y44" s="16"/>
      <c r="Z44" s="16"/>
      <c r="AA44" s="16"/>
      <c r="AB44" s="16"/>
      <c r="AC44" s="14"/>
      <c r="AD44" s="14"/>
      <c r="AE44" s="14"/>
      <c r="AF44" s="14"/>
      <c r="AG44" s="14"/>
      <c r="AH44" s="14"/>
      <c r="AI44" s="14"/>
      <c r="AJ44" s="14"/>
      <c r="AK44" s="14"/>
      <c r="AL44" s="14"/>
      <c r="AM44" s="14"/>
      <c r="AN44" s="14"/>
      <c r="AO44" s="14"/>
      <c r="AP44" s="14"/>
      <c r="AQ44" s="14"/>
      <c r="AR44" s="14"/>
      <c r="AS44" s="14"/>
      <c r="AT44" s="14"/>
      <c r="AU44" s="14"/>
      <c r="AV44" s="14"/>
      <c r="AW44" s="14"/>
      <c r="AX44" s="14"/>
    </row>
    <row r="45" spans="1:50">
      <c r="A45" s="17"/>
      <c r="B45" s="17"/>
      <c r="C45" s="17"/>
      <c r="D45" s="17"/>
      <c r="E45" s="17"/>
      <c r="F45" s="17"/>
      <c r="G45" s="17"/>
      <c r="H45" s="16"/>
      <c r="I45" s="16"/>
      <c r="J45" s="16"/>
      <c r="K45" s="16"/>
      <c r="L45" s="16"/>
      <c r="M45" s="16"/>
      <c r="N45" s="16"/>
      <c r="O45" s="16"/>
      <c r="P45" s="16"/>
      <c r="Q45" s="16"/>
      <c r="R45" s="16"/>
      <c r="S45" s="16"/>
      <c r="T45" s="16"/>
      <c r="U45" s="16"/>
      <c r="V45" s="16"/>
      <c r="W45" s="16"/>
      <c r="X45" s="16"/>
      <c r="Y45" s="16"/>
      <c r="Z45" s="16"/>
      <c r="AA45" s="16"/>
      <c r="AB45" s="16"/>
      <c r="AC45" s="14"/>
      <c r="AD45" s="14"/>
      <c r="AE45" s="14"/>
      <c r="AF45" s="14"/>
      <c r="AG45" s="14"/>
      <c r="AH45" s="14"/>
      <c r="AI45" s="14"/>
      <c r="AJ45" s="14"/>
      <c r="AK45" s="14"/>
      <c r="AL45" s="14"/>
      <c r="AM45" s="14"/>
      <c r="AN45" s="14"/>
      <c r="AO45" s="14"/>
      <c r="AP45" s="14"/>
      <c r="AQ45" s="14"/>
      <c r="AR45" s="14"/>
      <c r="AS45" s="14"/>
      <c r="AT45" s="14"/>
      <c r="AU45" s="14"/>
      <c r="AV45" s="14"/>
      <c r="AW45" s="14"/>
      <c r="AX45" s="14"/>
    </row>
    <row r="46" spans="1:50">
      <c r="A46" s="17"/>
      <c r="B46" s="17"/>
      <c r="C46" s="17"/>
      <c r="D46" s="17"/>
      <c r="E46" s="17"/>
      <c r="F46" s="17"/>
      <c r="G46" s="17"/>
      <c r="H46" s="16"/>
      <c r="I46" s="16"/>
      <c r="J46" s="16"/>
      <c r="K46" s="16"/>
      <c r="L46" s="16"/>
      <c r="M46" s="16"/>
      <c r="N46" s="16"/>
      <c r="O46" s="16"/>
      <c r="P46" s="16"/>
      <c r="Q46" s="16"/>
      <c r="R46" s="16"/>
      <c r="S46" s="16"/>
      <c r="T46" s="16"/>
      <c r="U46" s="16"/>
      <c r="V46" s="16"/>
      <c r="W46" s="16"/>
      <c r="X46" s="16"/>
      <c r="Y46" s="16"/>
      <c r="Z46" s="16"/>
      <c r="AA46" s="16"/>
      <c r="AB46" s="16"/>
      <c r="AC46" s="14"/>
      <c r="AD46" s="14"/>
      <c r="AE46" s="14"/>
      <c r="AF46" s="14"/>
      <c r="AG46" s="14"/>
      <c r="AH46" s="14"/>
      <c r="AI46" s="14"/>
      <c r="AJ46" s="14"/>
      <c r="AK46" s="14"/>
      <c r="AL46" s="14"/>
      <c r="AM46" s="14"/>
      <c r="AN46" s="14"/>
      <c r="AO46" s="14"/>
      <c r="AP46" s="14"/>
      <c r="AQ46" s="14"/>
      <c r="AR46" s="14"/>
      <c r="AS46" s="14"/>
      <c r="AT46" s="14"/>
      <c r="AU46" s="14"/>
      <c r="AV46" s="14"/>
      <c r="AW46" s="14"/>
      <c r="AX46" s="14"/>
    </row>
    <row r="47" spans="1:50">
      <c r="A47" s="17"/>
      <c r="B47" s="17"/>
      <c r="C47" s="17"/>
      <c r="D47" s="17"/>
      <c r="E47" s="17"/>
      <c r="F47" s="17"/>
      <c r="G47" s="17"/>
      <c r="H47" s="16"/>
      <c r="I47" s="16"/>
      <c r="J47" s="16"/>
      <c r="K47" s="16"/>
      <c r="L47" s="16"/>
      <c r="M47" s="16"/>
      <c r="N47" s="16"/>
      <c r="O47" s="16"/>
      <c r="P47" s="16"/>
      <c r="Q47" s="16"/>
      <c r="R47" s="16"/>
      <c r="S47" s="16"/>
      <c r="T47" s="16"/>
      <c r="U47" s="16"/>
      <c r="V47" s="16"/>
      <c r="W47" s="16"/>
      <c r="X47" s="16"/>
      <c r="Y47" s="16"/>
      <c r="Z47" s="16"/>
      <c r="AA47" s="16"/>
      <c r="AB47" s="16"/>
      <c r="AC47" s="14"/>
      <c r="AD47" s="14"/>
      <c r="AE47" s="14"/>
      <c r="AF47" s="14"/>
      <c r="AG47" s="14"/>
      <c r="AH47" s="14"/>
      <c r="AI47" s="14"/>
      <c r="AJ47" s="14"/>
      <c r="AK47" s="14"/>
      <c r="AL47" s="14"/>
      <c r="AM47" s="14"/>
      <c r="AN47" s="14"/>
      <c r="AO47" s="14"/>
      <c r="AP47" s="14"/>
      <c r="AQ47" s="14"/>
      <c r="AR47" s="14"/>
      <c r="AS47" s="14"/>
      <c r="AT47" s="14"/>
      <c r="AU47" s="14"/>
      <c r="AV47" s="14"/>
      <c r="AW47" s="14"/>
      <c r="AX47" s="14"/>
    </row>
    <row r="48" spans="1:50" ht="16.5" customHeight="1">
      <c r="A48" s="20"/>
      <c r="B48" s="20"/>
      <c r="C48" s="20"/>
      <c r="D48" s="20"/>
      <c r="E48" s="20"/>
      <c r="F48" s="20"/>
      <c r="G48" s="20"/>
      <c r="H48" s="16"/>
      <c r="I48" s="16"/>
      <c r="J48" s="16"/>
      <c r="K48" s="16"/>
      <c r="L48" s="16"/>
      <c r="M48" s="16"/>
      <c r="N48" s="16"/>
      <c r="O48" s="16"/>
      <c r="P48" s="16"/>
      <c r="Q48" s="16"/>
      <c r="R48" s="16"/>
      <c r="S48" s="16"/>
      <c r="T48" s="16"/>
      <c r="U48" s="16"/>
      <c r="V48" s="16"/>
      <c r="W48" s="16"/>
      <c r="X48" s="16"/>
      <c r="Y48" s="16"/>
      <c r="Z48" s="16"/>
      <c r="AA48" s="16"/>
      <c r="AB48" s="16"/>
      <c r="AC48" s="14"/>
      <c r="AD48" s="14"/>
      <c r="AE48" s="14"/>
      <c r="AF48" s="14"/>
      <c r="AG48" s="14"/>
      <c r="AH48" s="14"/>
      <c r="AI48" s="14"/>
      <c r="AJ48" s="14"/>
      <c r="AK48" s="14"/>
      <c r="AL48" s="14"/>
      <c r="AM48" s="14"/>
      <c r="AN48" s="14"/>
      <c r="AO48" s="14"/>
      <c r="AP48" s="14"/>
      <c r="AQ48" s="14"/>
      <c r="AR48" s="14"/>
      <c r="AS48" s="14"/>
      <c r="AT48" s="14"/>
      <c r="AU48" s="14"/>
      <c r="AV48" s="14"/>
      <c r="AW48" s="14"/>
      <c r="AX48" s="14"/>
    </row>
    <row r="49" spans="1:51">
      <c r="A49" s="17"/>
      <c r="B49" s="17"/>
      <c r="C49" s="17"/>
      <c r="D49" s="17"/>
      <c r="E49" s="17"/>
      <c r="F49" s="17"/>
      <c r="G49" s="17"/>
      <c r="H49" s="16"/>
      <c r="I49" s="16"/>
      <c r="J49" s="16"/>
      <c r="K49" s="16"/>
      <c r="L49" s="16"/>
      <c r="M49" s="16"/>
      <c r="N49" s="16"/>
      <c r="O49" s="16"/>
      <c r="P49" s="16"/>
      <c r="Q49" s="16"/>
      <c r="R49" s="16"/>
      <c r="S49" s="16"/>
      <c r="T49" s="16"/>
      <c r="U49" s="16"/>
      <c r="V49" s="16"/>
      <c r="W49" s="16"/>
      <c r="X49" s="16"/>
      <c r="Y49" s="16"/>
      <c r="Z49" s="16"/>
      <c r="AA49" s="16"/>
      <c r="AB49" s="16"/>
      <c r="AC49" s="14"/>
      <c r="AD49" s="14"/>
      <c r="AE49" s="14"/>
      <c r="AF49" s="14"/>
      <c r="AG49" s="14"/>
      <c r="AH49" s="14"/>
      <c r="AI49" s="14"/>
      <c r="AJ49" s="14"/>
      <c r="AK49" s="14"/>
      <c r="AL49" s="14"/>
      <c r="AM49" s="14"/>
      <c r="AN49" s="14"/>
      <c r="AO49" s="14"/>
      <c r="AP49" s="14"/>
      <c r="AQ49" s="14"/>
      <c r="AR49" s="14"/>
      <c r="AS49" s="14"/>
      <c r="AT49" s="14"/>
      <c r="AU49" s="14"/>
      <c r="AV49" s="14"/>
      <c r="AW49" s="14"/>
      <c r="AX49" s="14"/>
    </row>
    <row r="50" spans="1:51">
      <c r="A50" s="14"/>
      <c r="B50" s="14"/>
      <c r="C50" s="14"/>
      <c r="D50" s="14"/>
      <c r="E50" s="14"/>
      <c r="F50" s="14"/>
      <c r="G50" s="14"/>
      <c r="H50" s="16"/>
      <c r="I50" s="16"/>
      <c r="J50" s="16"/>
      <c r="K50" s="16"/>
      <c r="L50" s="16"/>
      <c r="M50" s="16"/>
      <c r="N50" s="16"/>
      <c r="O50" s="16"/>
      <c r="P50" s="16"/>
      <c r="Q50" s="16"/>
      <c r="R50" s="16"/>
      <c r="S50" s="16"/>
      <c r="T50" s="16"/>
      <c r="U50" s="16"/>
      <c r="V50" s="16"/>
      <c r="W50" s="16"/>
      <c r="X50" s="16"/>
      <c r="Y50" s="16"/>
      <c r="Z50" s="16"/>
      <c r="AA50" s="16"/>
      <c r="AB50" s="16"/>
      <c r="AC50" s="14"/>
      <c r="AD50" s="14"/>
      <c r="AE50" s="14"/>
      <c r="AF50" s="14"/>
      <c r="AG50" s="14"/>
      <c r="AH50" s="14"/>
      <c r="AI50" s="14"/>
      <c r="AJ50" s="14"/>
      <c r="AK50" s="14"/>
      <c r="AL50" s="14"/>
      <c r="AM50" s="14"/>
      <c r="AN50" s="14"/>
      <c r="AO50" s="14"/>
      <c r="AP50" s="14"/>
      <c r="AQ50" s="14"/>
      <c r="AR50" s="14"/>
      <c r="AS50" s="14"/>
      <c r="AT50" s="14"/>
      <c r="AU50" s="14"/>
      <c r="AV50" s="14"/>
      <c r="AW50" s="14"/>
      <c r="AX50" s="14"/>
    </row>
    <row r="51" spans="1:51">
      <c r="A51" s="14"/>
      <c r="B51" s="14"/>
      <c r="C51" s="14"/>
      <c r="D51" s="14"/>
      <c r="E51" s="14"/>
      <c r="F51" s="14"/>
      <c r="G51" s="14"/>
      <c r="H51" s="16"/>
      <c r="I51" s="16"/>
      <c r="J51" s="16"/>
      <c r="K51" s="16"/>
      <c r="L51" s="16"/>
      <c r="M51" s="16"/>
      <c r="N51" s="16"/>
      <c r="O51" s="16"/>
      <c r="P51" s="16"/>
      <c r="Q51" s="16"/>
      <c r="R51" s="16"/>
      <c r="S51" s="16"/>
      <c r="T51" s="16"/>
      <c r="U51" s="16"/>
      <c r="V51" s="16"/>
      <c r="W51" s="16"/>
      <c r="X51" s="16"/>
      <c r="Y51" s="16"/>
      <c r="Z51" s="16"/>
      <c r="AA51" s="16"/>
      <c r="AB51" s="16"/>
      <c r="AC51" s="14"/>
      <c r="AD51" s="14"/>
      <c r="AE51" s="14"/>
      <c r="AF51" s="14"/>
      <c r="AG51" s="14"/>
      <c r="AH51" s="14"/>
      <c r="AI51" s="14"/>
      <c r="AJ51" s="14"/>
      <c r="AK51" s="14"/>
      <c r="AL51" s="14"/>
      <c r="AM51" s="14"/>
      <c r="AN51" s="14"/>
      <c r="AO51" s="14"/>
      <c r="AP51" s="14"/>
      <c r="AQ51" s="14"/>
      <c r="AR51" s="14"/>
      <c r="AS51" s="14"/>
      <c r="AT51" s="14"/>
      <c r="AU51" s="14"/>
      <c r="AV51" s="14"/>
      <c r="AW51" s="14"/>
      <c r="AX51" s="14"/>
    </row>
    <row r="52" spans="1:51">
      <c r="A52" s="14"/>
      <c r="B52" s="14"/>
      <c r="C52" s="14"/>
      <c r="D52" s="14"/>
      <c r="E52" s="14"/>
      <c r="F52" s="14"/>
      <c r="G52" s="14"/>
      <c r="H52" s="16"/>
      <c r="I52" s="16"/>
      <c r="J52" s="16"/>
      <c r="K52" s="16"/>
      <c r="L52" s="16"/>
      <c r="M52" s="16"/>
      <c r="N52" s="16"/>
      <c r="O52" s="16"/>
      <c r="P52" s="16"/>
      <c r="Q52" s="16"/>
      <c r="R52" s="16"/>
      <c r="S52" s="16"/>
      <c r="T52" s="16"/>
      <c r="U52" s="16"/>
      <c r="V52" s="16"/>
      <c r="W52" s="16"/>
      <c r="X52" s="16"/>
      <c r="Y52" s="16"/>
      <c r="Z52" s="16"/>
      <c r="AA52" s="16"/>
      <c r="AB52" s="16"/>
      <c r="AC52" s="14"/>
      <c r="AD52" s="14"/>
      <c r="AE52" s="14"/>
      <c r="AF52" s="14"/>
      <c r="AG52" s="14"/>
      <c r="AH52" s="14"/>
      <c r="AI52" s="14"/>
      <c r="AJ52" s="14"/>
      <c r="AK52" s="14"/>
      <c r="AL52" s="14"/>
      <c r="AM52" s="14"/>
      <c r="AN52" s="14"/>
      <c r="AO52" s="14"/>
      <c r="AP52" s="14"/>
      <c r="AQ52" s="14"/>
      <c r="AR52" s="14"/>
      <c r="AS52" s="14"/>
      <c r="AT52" s="14"/>
      <c r="AU52" s="14"/>
      <c r="AV52" s="14"/>
      <c r="AW52" s="14"/>
      <c r="AX52" s="14"/>
    </row>
    <row r="53" spans="1:51" ht="8.25" customHeight="1">
      <c r="A53" s="14"/>
      <c r="B53" s="14"/>
      <c r="C53" s="14"/>
      <c r="D53" s="14"/>
      <c r="E53" s="14"/>
      <c r="F53" s="14"/>
      <c r="G53" s="14"/>
      <c r="H53" s="16"/>
      <c r="I53" s="16"/>
      <c r="J53" s="16"/>
      <c r="K53" s="16"/>
      <c r="L53" s="16"/>
      <c r="M53" s="16"/>
      <c r="N53" s="16"/>
      <c r="O53" s="16"/>
      <c r="P53" s="16"/>
      <c r="Q53" s="16"/>
      <c r="R53" s="16"/>
      <c r="S53" s="16"/>
      <c r="T53" s="16"/>
      <c r="U53" s="16"/>
      <c r="V53" s="16"/>
      <c r="W53" s="16"/>
      <c r="X53" s="16"/>
      <c r="Y53" s="16"/>
      <c r="Z53" s="16"/>
      <c r="AA53" s="16"/>
      <c r="AB53" s="16"/>
      <c r="AC53" s="14"/>
      <c r="AD53" s="14"/>
      <c r="AE53" s="14"/>
      <c r="AF53" s="14"/>
      <c r="AG53" s="14"/>
      <c r="AH53" s="14"/>
      <c r="AI53" s="14"/>
      <c r="AJ53" s="14"/>
      <c r="AK53" s="14"/>
      <c r="AL53" s="14"/>
      <c r="AM53" s="14"/>
      <c r="AN53" s="14"/>
      <c r="AO53" s="14"/>
      <c r="AP53" s="14"/>
      <c r="AQ53" s="14"/>
      <c r="AR53" s="14"/>
      <c r="AS53" s="14"/>
      <c r="AT53" s="14"/>
      <c r="AU53" s="14"/>
      <c r="AV53" s="14"/>
      <c r="AW53" s="14"/>
      <c r="AX53" s="14"/>
    </row>
    <row r="54" spans="1:51" hidden="1">
      <c r="A54" s="14"/>
      <c r="B54" s="14"/>
      <c r="C54" s="14"/>
      <c r="D54" s="14"/>
      <c r="E54" s="14"/>
      <c r="F54" s="14"/>
      <c r="G54" s="14"/>
      <c r="H54" s="16"/>
      <c r="I54" s="16"/>
      <c r="J54" s="16"/>
      <c r="K54" s="16"/>
      <c r="L54" s="16"/>
      <c r="M54" s="16"/>
      <c r="N54" s="16"/>
      <c r="O54" s="16"/>
      <c r="P54" s="16"/>
      <c r="Q54" s="16"/>
      <c r="R54" s="16"/>
      <c r="S54" s="16"/>
      <c r="T54" s="16"/>
      <c r="U54" s="16"/>
      <c r="V54" s="16"/>
      <c r="W54" s="16"/>
      <c r="X54" s="16"/>
      <c r="Y54" s="16"/>
      <c r="Z54" s="16"/>
      <c r="AA54" s="16"/>
      <c r="AB54" s="16"/>
      <c r="AC54" s="14"/>
      <c r="AD54" s="14"/>
      <c r="AE54" s="14"/>
      <c r="AF54" s="14"/>
      <c r="AG54" s="14"/>
      <c r="AH54" s="14"/>
      <c r="AI54" s="14"/>
      <c r="AJ54" s="14"/>
      <c r="AK54" s="14"/>
      <c r="AL54" s="14"/>
      <c r="AM54" s="14"/>
      <c r="AN54" s="14"/>
      <c r="AO54" s="14"/>
      <c r="AP54" s="14"/>
      <c r="AQ54" s="14"/>
      <c r="AR54" s="14"/>
      <c r="AS54" s="14"/>
      <c r="AT54" s="14"/>
      <c r="AU54" s="14"/>
      <c r="AV54" s="14"/>
      <c r="AW54" s="14"/>
      <c r="AX54" s="14"/>
    </row>
    <row r="55" spans="1:51" hidden="1">
      <c r="A55" s="14"/>
      <c r="B55" s="14"/>
      <c r="C55" s="14"/>
      <c r="D55" s="14"/>
      <c r="E55" s="14"/>
      <c r="F55" s="14"/>
      <c r="G55" s="14"/>
      <c r="H55" s="16"/>
      <c r="I55" s="16"/>
      <c r="J55" s="16"/>
      <c r="K55" s="16"/>
      <c r="L55" s="16"/>
      <c r="M55" s="16"/>
      <c r="N55" s="16"/>
      <c r="O55" s="15"/>
      <c r="P55" s="16"/>
      <c r="Q55" s="16"/>
      <c r="R55" s="16"/>
      <c r="S55" s="16"/>
      <c r="T55" s="16"/>
      <c r="U55" s="16"/>
      <c r="V55" s="16"/>
      <c r="W55" s="16"/>
      <c r="X55" s="16"/>
      <c r="Y55" s="16"/>
      <c r="Z55" s="16"/>
      <c r="AA55" s="16"/>
      <c r="AB55" s="16"/>
      <c r="AC55" s="14"/>
      <c r="AD55" s="14"/>
      <c r="AE55" s="14"/>
      <c r="AF55" s="14"/>
      <c r="AG55" s="14"/>
      <c r="AH55" s="14"/>
      <c r="AI55" s="14"/>
      <c r="AJ55" s="14"/>
      <c r="AK55" s="14"/>
      <c r="AL55" s="14"/>
      <c r="AM55" s="14"/>
      <c r="AN55" s="14"/>
      <c r="AO55" s="14"/>
      <c r="AP55" s="14"/>
      <c r="AQ55" s="14"/>
      <c r="AR55" s="14"/>
      <c r="AS55" s="14"/>
      <c r="AT55" s="14"/>
      <c r="AU55" s="14"/>
      <c r="AV55" s="14"/>
      <c r="AW55" s="14"/>
      <c r="AX55" s="14"/>
      <c r="AY55" s="14"/>
    </row>
    <row r="56" spans="1:51" hidden="1">
      <c r="A56" s="14"/>
      <c r="B56" s="14"/>
      <c r="C56" s="14"/>
      <c r="D56" s="14"/>
      <c r="E56" s="14"/>
      <c r="F56" s="14"/>
      <c r="G56" s="14"/>
      <c r="H56" s="16"/>
      <c r="I56" s="16"/>
      <c r="J56" s="16"/>
      <c r="K56" s="16"/>
      <c r="L56" s="16"/>
      <c r="M56" s="16"/>
      <c r="N56" s="16"/>
      <c r="O56" s="15"/>
      <c r="P56" s="16"/>
      <c r="Q56" s="16"/>
      <c r="R56" s="16"/>
      <c r="S56" s="16"/>
      <c r="T56" s="16"/>
      <c r="U56" s="16"/>
      <c r="V56" s="16"/>
      <c r="W56" s="16"/>
      <c r="X56" s="16"/>
      <c r="Y56" s="16"/>
      <c r="Z56" s="16"/>
      <c r="AA56" s="16"/>
      <c r="AB56" s="16"/>
      <c r="AC56" s="14"/>
      <c r="AD56" s="14"/>
      <c r="AE56" s="14"/>
      <c r="AF56" s="14"/>
      <c r="AG56" s="14"/>
      <c r="AH56" s="14"/>
      <c r="AI56" s="14"/>
      <c r="AJ56" s="14"/>
      <c r="AK56" s="14"/>
      <c r="AL56" s="14"/>
      <c r="AM56" s="14"/>
      <c r="AN56" s="14"/>
      <c r="AO56" s="14"/>
      <c r="AP56" s="14"/>
      <c r="AQ56" s="14"/>
      <c r="AR56" s="14"/>
      <c r="AS56" s="14"/>
      <c r="AT56" s="14"/>
      <c r="AU56" s="14"/>
      <c r="AV56" s="14"/>
      <c r="AW56" s="14"/>
      <c r="AX56" s="14"/>
      <c r="AY56" s="14"/>
    </row>
    <row r="57" spans="1:51" hidden="1">
      <c r="A57" s="14"/>
      <c r="B57" s="14"/>
      <c r="C57" s="14"/>
      <c r="D57" s="14"/>
      <c r="E57" s="14"/>
      <c r="F57" s="14"/>
      <c r="G57" s="14"/>
      <c r="H57" s="16"/>
      <c r="I57" s="16"/>
      <c r="J57" s="16"/>
      <c r="K57" s="16"/>
      <c r="L57" s="16"/>
      <c r="M57" s="16"/>
      <c r="N57" s="16"/>
      <c r="O57" s="15"/>
      <c r="P57" s="16"/>
      <c r="Q57" s="16"/>
      <c r="R57" s="16"/>
      <c r="S57" s="16"/>
      <c r="T57" s="16"/>
      <c r="U57" s="16"/>
      <c r="V57" s="16"/>
      <c r="W57" s="16"/>
      <c r="X57" s="16"/>
      <c r="Y57" s="16"/>
      <c r="Z57" s="16"/>
      <c r="AA57" s="16"/>
      <c r="AB57" s="16"/>
      <c r="AC57" s="14"/>
      <c r="AD57" s="14"/>
      <c r="AE57" s="14"/>
      <c r="AF57" s="14"/>
      <c r="AG57" s="14"/>
      <c r="AH57" s="14"/>
      <c r="AI57" s="14"/>
      <c r="AJ57" s="14"/>
      <c r="AK57" s="14"/>
      <c r="AL57" s="14"/>
      <c r="AM57" s="14"/>
      <c r="AN57" s="14"/>
      <c r="AO57" s="14"/>
      <c r="AP57" s="14"/>
      <c r="AQ57" s="14"/>
      <c r="AR57" s="14"/>
      <c r="AS57" s="14"/>
      <c r="AT57" s="14"/>
      <c r="AU57" s="14"/>
      <c r="AV57" s="14"/>
      <c r="AW57" s="14"/>
      <c r="AX57" s="14"/>
      <c r="AY57" s="14"/>
    </row>
    <row r="58" spans="1:51" ht="12.75" hidden="1" customHeight="1">
      <c r="A58" s="14"/>
      <c r="B58" s="14"/>
      <c r="C58" s="14"/>
      <c r="D58" s="14"/>
      <c r="E58" s="14"/>
      <c r="F58" s="14"/>
      <c r="G58" s="14"/>
      <c r="H58" s="16"/>
      <c r="I58" s="16"/>
      <c r="J58" s="16"/>
      <c r="K58" s="16"/>
      <c r="L58" s="16"/>
      <c r="M58" s="16"/>
      <c r="N58" s="16"/>
      <c r="O58" s="15"/>
      <c r="P58" s="16"/>
      <c r="Q58" s="16"/>
      <c r="R58" s="16"/>
      <c r="S58" s="16"/>
      <c r="T58" s="16"/>
      <c r="U58" s="16"/>
      <c r="V58" s="16"/>
      <c r="W58" s="16"/>
      <c r="X58" s="16"/>
      <c r="Y58" s="16"/>
      <c r="Z58" s="16"/>
      <c r="AA58" s="16"/>
      <c r="AB58" s="16"/>
      <c r="AC58" s="14"/>
      <c r="AD58" s="14"/>
      <c r="AE58" s="14"/>
      <c r="AF58" s="14"/>
      <c r="AG58" s="14"/>
      <c r="AH58" s="14"/>
      <c r="AI58" s="14"/>
      <c r="AJ58" s="14"/>
      <c r="AK58" s="14"/>
      <c r="AL58" s="14"/>
      <c r="AM58" s="14"/>
      <c r="AN58" s="14"/>
      <c r="AO58" s="14"/>
      <c r="AP58" s="14"/>
      <c r="AQ58" s="14"/>
      <c r="AR58" s="14"/>
      <c r="AS58" s="14"/>
      <c r="AT58" s="14"/>
      <c r="AU58" s="14"/>
      <c r="AV58" s="14"/>
      <c r="AW58" s="14"/>
      <c r="AX58" s="14"/>
      <c r="AY58" s="14"/>
    </row>
    <row r="59" spans="1:51" hidden="1">
      <c r="A59" s="14"/>
      <c r="B59" s="14"/>
      <c r="C59" s="14"/>
      <c r="D59" s="14"/>
      <c r="E59" s="14"/>
      <c r="F59" s="14"/>
      <c r="G59" s="14"/>
      <c r="H59" s="16"/>
      <c r="I59" s="16"/>
      <c r="J59" s="16"/>
      <c r="K59" s="16"/>
      <c r="L59" s="16"/>
      <c r="M59" s="16"/>
      <c r="N59" s="16"/>
      <c r="O59" s="15"/>
      <c r="P59" s="16"/>
      <c r="Q59" s="16"/>
      <c r="R59" s="16"/>
      <c r="S59" s="16"/>
      <c r="T59" s="16"/>
      <c r="U59" s="16"/>
      <c r="V59" s="16"/>
      <c r="W59" s="16"/>
      <c r="X59" s="16"/>
      <c r="Y59" s="16"/>
      <c r="Z59" s="16"/>
      <c r="AA59" s="16"/>
      <c r="AB59" s="16"/>
      <c r="AC59" s="14"/>
      <c r="AD59" s="14"/>
      <c r="AE59" s="14"/>
      <c r="AF59" s="14"/>
      <c r="AG59" s="14"/>
      <c r="AH59" s="14"/>
      <c r="AI59" s="14"/>
      <c r="AJ59" s="14"/>
      <c r="AK59" s="14"/>
      <c r="AL59" s="14"/>
      <c r="AM59" s="14"/>
      <c r="AN59" s="14"/>
      <c r="AO59" s="14"/>
      <c r="AP59" s="14"/>
      <c r="AQ59" s="14"/>
      <c r="AR59" s="14"/>
      <c r="AS59" s="14"/>
      <c r="AT59" s="14"/>
      <c r="AU59" s="14"/>
      <c r="AV59" s="14"/>
      <c r="AW59" s="14"/>
      <c r="AX59" s="14"/>
      <c r="AY59" s="14"/>
    </row>
    <row r="60" spans="1:51" hidden="1">
      <c r="A60" s="14"/>
      <c r="B60" s="14"/>
      <c r="C60" s="14"/>
      <c r="D60" s="14"/>
      <c r="E60" s="14"/>
      <c r="F60" s="14"/>
      <c r="G60" s="14"/>
      <c r="H60" s="16"/>
      <c r="I60" s="16"/>
      <c r="J60" s="16"/>
      <c r="K60" s="16"/>
      <c r="L60" s="16"/>
      <c r="M60" s="16"/>
      <c r="N60" s="16"/>
      <c r="O60" s="15"/>
      <c r="P60" s="16"/>
      <c r="Q60" s="16"/>
      <c r="R60" s="16"/>
      <c r="S60" s="16"/>
      <c r="T60" s="16"/>
      <c r="U60" s="16"/>
      <c r="V60" s="16"/>
      <c r="W60" s="16"/>
      <c r="X60" s="16"/>
      <c r="Y60" s="16"/>
      <c r="Z60" s="16"/>
      <c r="AA60" s="16"/>
      <c r="AB60" s="16"/>
      <c r="AC60" s="14"/>
      <c r="AD60" s="14"/>
      <c r="AE60" s="14"/>
      <c r="AF60" s="14"/>
      <c r="AG60" s="14"/>
      <c r="AH60" s="14"/>
      <c r="AI60" s="14"/>
      <c r="AJ60" s="14"/>
      <c r="AK60" s="14"/>
      <c r="AL60" s="14"/>
      <c r="AM60" s="14"/>
      <c r="AN60" s="14"/>
      <c r="AO60" s="14"/>
      <c r="AP60" s="14"/>
      <c r="AQ60" s="14"/>
      <c r="AR60" s="14"/>
      <c r="AS60" s="14"/>
      <c r="AT60" s="14"/>
      <c r="AU60" s="14"/>
      <c r="AV60" s="14"/>
      <c r="AW60" s="14"/>
      <c r="AX60" s="14"/>
      <c r="AY60" s="14"/>
    </row>
    <row r="61" spans="1:51" hidden="1">
      <c r="A61" s="14"/>
      <c r="B61" s="14"/>
      <c r="C61" s="14"/>
      <c r="D61" s="14"/>
      <c r="E61" s="14"/>
      <c r="F61" s="14"/>
      <c r="G61" s="14"/>
      <c r="H61" s="16"/>
      <c r="I61" s="16"/>
      <c r="J61" s="16"/>
      <c r="K61" s="16"/>
      <c r="L61" s="16"/>
      <c r="M61" s="16"/>
      <c r="N61" s="16"/>
      <c r="O61" s="15"/>
      <c r="P61" s="16"/>
      <c r="Q61" s="16"/>
      <c r="R61" s="16"/>
      <c r="S61" s="16"/>
      <c r="T61" s="16"/>
      <c r="U61" s="16"/>
      <c r="V61" s="16"/>
      <c r="W61" s="16"/>
      <c r="X61" s="16"/>
      <c r="Y61" s="16"/>
      <c r="Z61" s="16"/>
      <c r="AA61" s="16"/>
      <c r="AB61" s="16"/>
      <c r="AC61" s="14"/>
      <c r="AD61" s="14"/>
      <c r="AE61" s="14"/>
      <c r="AF61" s="14"/>
      <c r="AG61" s="14"/>
      <c r="AH61" s="14"/>
      <c r="AI61" s="14"/>
      <c r="AJ61" s="14"/>
      <c r="AK61" s="14"/>
      <c r="AL61" s="14"/>
      <c r="AM61" s="14"/>
      <c r="AN61" s="14"/>
      <c r="AO61" s="14"/>
      <c r="AP61" s="14"/>
      <c r="AQ61" s="14"/>
      <c r="AR61" s="14"/>
      <c r="AS61" s="14"/>
      <c r="AT61" s="14"/>
      <c r="AU61" s="14"/>
      <c r="AV61" s="14"/>
      <c r="AW61" s="14"/>
      <c r="AX61" s="14"/>
      <c r="AY61" s="14"/>
    </row>
    <row r="62" spans="1:51" hidden="1">
      <c r="A62" s="14"/>
      <c r="B62" s="14"/>
      <c r="C62" s="14"/>
      <c r="D62" s="14"/>
      <c r="E62" s="14"/>
      <c r="F62" s="14"/>
      <c r="G62" s="14"/>
      <c r="H62" s="16"/>
      <c r="I62" s="16"/>
      <c r="J62" s="16"/>
      <c r="K62" s="16"/>
      <c r="L62" s="16"/>
      <c r="M62" s="16"/>
      <c r="N62" s="16"/>
      <c r="O62" s="15"/>
      <c r="P62" s="16"/>
      <c r="Q62" s="16"/>
      <c r="R62" s="16"/>
      <c r="S62" s="16"/>
      <c r="T62" s="16"/>
      <c r="U62" s="16"/>
      <c r="V62" s="16"/>
      <c r="W62" s="16"/>
      <c r="X62" s="16"/>
      <c r="Y62" s="16"/>
      <c r="Z62" s="16"/>
      <c r="AA62" s="16"/>
      <c r="AB62" s="16"/>
      <c r="AC62" s="14"/>
      <c r="AD62" s="14"/>
      <c r="AE62" s="14"/>
      <c r="AF62" s="14"/>
      <c r="AG62" s="14"/>
      <c r="AH62" s="14"/>
      <c r="AI62" s="14"/>
      <c r="AJ62" s="14"/>
      <c r="AK62" s="14"/>
      <c r="AL62" s="14"/>
      <c r="AM62" s="14"/>
      <c r="AN62" s="14"/>
      <c r="AO62" s="14"/>
      <c r="AP62" s="14"/>
      <c r="AQ62" s="14"/>
      <c r="AR62" s="14"/>
      <c r="AS62" s="14"/>
      <c r="AT62" s="14"/>
      <c r="AU62" s="14"/>
      <c r="AV62" s="14"/>
      <c r="AW62" s="14"/>
      <c r="AX62" s="14"/>
      <c r="AY62" s="14"/>
    </row>
    <row r="63" spans="1:51" hidden="1">
      <c r="A63" s="14"/>
      <c r="B63" s="14"/>
      <c r="C63" s="14"/>
      <c r="D63" s="14"/>
      <c r="E63" s="14"/>
      <c r="F63" s="14"/>
      <c r="G63" s="14"/>
      <c r="H63" s="16"/>
      <c r="I63" s="16"/>
      <c r="J63" s="16"/>
      <c r="K63" s="16"/>
      <c r="L63" s="16"/>
      <c r="M63" s="16"/>
      <c r="N63" s="16"/>
      <c r="O63" s="15"/>
      <c r="P63" s="16"/>
      <c r="Q63" s="16"/>
      <c r="R63" s="16"/>
      <c r="S63" s="16"/>
      <c r="T63" s="16"/>
      <c r="U63" s="16"/>
      <c r="V63" s="16"/>
      <c r="W63" s="16"/>
      <c r="X63" s="16"/>
      <c r="Y63" s="16"/>
      <c r="Z63" s="16"/>
      <c r="AA63" s="16"/>
      <c r="AB63" s="16"/>
      <c r="AC63" s="14"/>
      <c r="AD63" s="14"/>
      <c r="AE63" s="14"/>
      <c r="AF63" s="14"/>
      <c r="AG63" s="14"/>
      <c r="AH63" s="14"/>
      <c r="AI63" s="14"/>
      <c r="AJ63" s="14"/>
      <c r="AK63" s="14"/>
      <c r="AL63" s="14"/>
      <c r="AM63" s="14"/>
      <c r="AN63" s="14"/>
      <c r="AO63" s="14"/>
      <c r="AP63" s="14"/>
      <c r="AQ63" s="14"/>
      <c r="AR63" s="14"/>
      <c r="AS63" s="14"/>
      <c r="AT63" s="14"/>
      <c r="AU63" s="14"/>
      <c r="AV63" s="14"/>
      <c r="AW63" s="14"/>
      <c r="AX63" s="14"/>
      <c r="AY63" s="14"/>
    </row>
    <row r="64" spans="1:51" hidden="1">
      <c r="A64" s="14"/>
      <c r="B64" s="14"/>
      <c r="C64" s="14"/>
      <c r="D64" s="14"/>
      <c r="E64" s="14"/>
      <c r="F64" s="14"/>
      <c r="G64" s="14"/>
      <c r="H64" s="16"/>
      <c r="I64" s="16"/>
      <c r="J64" s="16"/>
      <c r="K64" s="16"/>
      <c r="L64" s="16"/>
      <c r="M64" s="16"/>
      <c r="N64" s="16"/>
      <c r="O64" s="15"/>
      <c r="P64" s="16"/>
      <c r="Q64" s="16"/>
      <c r="R64" s="16"/>
      <c r="S64" s="16"/>
      <c r="T64" s="16"/>
      <c r="U64" s="16"/>
      <c r="V64" s="16"/>
      <c r="W64" s="16"/>
      <c r="X64" s="16"/>
      <c r="Y64" s="16"/>
      <c r="Z64" s="16"/>
      <c r="AA64" s="16"/>
      <c r="AB64" s="16"/>
      <c r="AC64" s="14"/>
      <c r="AD64" s="14"/>
      <c r="AE64" s="14"/>
      <c r="AF64" s="14"/>
      <c r="AG64" s="14"/>
      <c r="AH64" s="14"/>
      <c r="AI64" s="14"/>
      <c r="AJ64" s="14"/>
      <c r="AK64" s="14"/>
      <c r="AL64" s="14"/>
      <c r="AM64" s="14"/>
      <c r="AN64" s="14"/>
      <c r="AO64" s="14"/>
      <c r="AP64" s="14"/>
      <c r="AQ64" s="14"/>
      <c r="AR64" s="14"/>
      <c r="AS64" s="14"/>
      <c r="AT64" s="14"/>
      <c r="AU64" s="14"/>
      <c r="AV64" s="14"/>
      <c r="AW64" s="14"/>
      <c r="AX64" s="14"/>
      <c r="AY64" s="14"/>
    </row>
    <row r="65" spans="1:61" hidden="1">
      <c r="A65" s="14"/>
      <c r="B65" s="14"/>
      <c r="C65" s="14"/>
      <c r="D65" s="14"/>
      <c r="E65" s="14"/>
      <c r="F65" s="14"/>
      <c r="G65" s="14"/>
      <c r="H65" s="16"/>
      <c r="I65" s="16"/>
      <c r="J65" s="16"/>
      <c r="K65" s="16"/>
      <c r="L65" s="16"/>
      <c r="M65" s="16"/>
      <c r="N65" s="16"/>
      <c r="O65" s="15"/>
      <c r="P65" s="16"/>
      <c r="Q65" s="16"/>
      <c r="R65" s="16"/>
      <c r="S65" s="16"/>
      <c r="T65" s="16"/>
      <c r="U65" s="16"/>
      <c r="V65" s="16"/>
      <c r="W65" s="16"/>
      <c r="X65" s="16"/>
      <c r="Y65" s="16"/>
      <c r="Z65" s="16"/>
      <c r="AA65" s="16"/>
      <c r="AB65" s="16"/>
      <c r="AC65" s="14"/>
      <c r="AD65" s="14"/>
      <c r="AE65" s="14"/>
      <c r="AF65" s="14"/>
      <c r="AG65" s="14"/>
      <c r="AH65" s="14"/>
      <c r="AI65" s="14"/>
      <c r="AJ65" s="14"/>
      <c r="AK65" s="14"/>
      <c r="AL65" s="14"/>
      <c r="AM65" s="14"/>
      <c r="AN65" s="14"/>
      <c r="AO65" s="14"/>
      <c r="AP65" s="14"/>
      <c r="AQ65" s="14"/>
      <c r="AR65" s="14"/>
      <c r="AS65" s="14"/>
      <c r="AT65" s="14"/>
      <c r="AU65" s="14"/>
      <c r="AV65" s="14"/>
      <c r="AW65" s="14"/>
      <c r="AX65" s="14"/>
      <c r="AY65" s="14"/>
    </row>
    <row r="66" spans="1:61">
      <c r="A66" s="14"/>
      <c r="B66" s="14"/>
      <c r="C66" s="14"/>
      <c r="D66" s="14"/>
      <c r="E66" s="14"/>
      <c r="F66" s="14"/>
      <c r="G66" s="14"/>
      <c r="H66" s="16"/>
      <c r="I66" s="16"/>
      <c r="J66" s="16"/>
      <c r="K66" s="16"/>
      <c r="L66" s="16"/>
      <c r="M66" s="16"/>
      <c r="N66" s="16"/>
      <c r="O66" s="15"/>
      <c r="P66" s="16"/>
      <c r="Q66" s="16"/>
      <c r="R66" s="16"/>
      <c r="S66" s="16"/>
      <c r="T66" s="16"/>
      <c r="U66" s="16"/>
      <c r="V66" s="16"/>
      <c r="W66" s="16"/>
      <c r="X66" s="16"/>
      <c r="Y66" s="16"/>
      <c r="Z66" s="16"/>
      <c r="AA66" s="16"/>
      <c r="AB66" s="16"/>
      <c r="AC66" s="14"/>
      <c r="AD66" s="14"/>
      <c r="AE66" s="14"/>
      <c r="AF66" s="14"/>
      <c r="AG66" s="14"/>
      <c r="AH66" s="14"/>
      <c r="AI66" s="14"/>
      <c r="AJ66" s="14"/>
      <c r="AK66" s="14"/>
      <c r="AL66" s="14"/>
      <c r="AM66" s="14"/>
      <c r="AN66" s="14"/>
      <c r="AO66" s="14"/>
      <c r="AP66" s="14"/>
      <c r="AQ66" s="14"/>
      <c r="AR66" s="14"/>
      <c r="AS66" s="14"/>
      <c r="AT66" s="14"/>
      <c r="AU66" s="14"/>
      <c r="AV66" s="14"/>
      <c r="AW66" s="14"/>
      <c r="AX66" s="14"/>
      <c r="AY66" s="14"/>
    </row>
    <row r="67" spans="1:61">
      <c r="A67" s="14"/>
      <c r="B67" s="14"/>
      <c r="C67" s="14"/>
      <c r="D67" s="14"/>
      <c r="E67" s="14"/>
      <c r="F67" s="14"/>
      <c r="G67" s="14"/>
      <c r="H67" s="16"/>
      <c r="I67" s="16"/>
      <c r="J67" s="16"/>
      <c r="K67" s="16"/>
      <c r="L67" s="16"/>
      <c r="M67" s="16"/>
      <c r="N67" s="16"/>
      <c r="O67" s="15"/>
      <c r="P67" s="16"/>
      <c r="Q67" s="16"/>
      <c r="R67" s="16"/>
      <c r="S67" s="16"/>
      <c r="T67" s="16"/>
      <c r="U67" s="16"/>
      <c r="V67" s="16"/>
      <c r="W67" s="16"/>
      <c r="X67" s="16"/>
      <c r="Y67" s="16"/>
      <c r="Z67" s="16"/>
      <c r="AA67" s="16"/>
      <c r="AB67" s="16"/>
      <c r="AC67" s="14"/>
      <c r="AD67" s="14"/>
      <c r="AE67" s="14"/>
      <c r="AF67" s="14"/>
      <c r="AG67" s="14"/>
      <c r="AH67" s="14"/>
      <c r="AI67" s="14"/>
      <c r="AJ67" s="14"/>
      <c r="AK67" s="14"/>
      <c r="AL67" s="14"/>
      <c r="AM67" s="14"/>
      <c r="AN67" s="14"/>
      <c r="AO67" s="14"/>
      <c r="AP67" s="14"/>
      <c r="AQ67" s="14"/>
      <c r="AR67" s="14"/>
      <c r="AS67" s="14"/>
      <c r="AT67" s="14"/>
      <c r="AU67" s="14"/>
      <c r="AV67" s="14"/>
      <c r="AW67" s="14"/>
      <c r="AX67" s="14"/>
      <c r="AY67" s="14"/>
    </row>
    <row r="68" spans="1:61" ht="2.25" customHeight="1">
      <c r="A68" s="14"/>
      <c r="B68" s="14"/>
      <c r="C68" s="14"/>
      <c r="D68" s="14"/>
      <c r="E68" s="14"/>
      <c r="F68" s="14"/>
      <c r="G68" s="14"/>
      <c r="H68" s="16"/>
      <c r="I68" s="16"/>
      <c r="J68" s="16"/>
      <c r="K68" s="16"/>
      <c r="L68" s="16"/>
      <c r="M68" s="16"/>
      <c r="N68" s="16"/>
      <c r="O68" s="15"/>
      <c r="P68" s="16"/>
      <c r="Q68" s="16"/>
      <c r="R68" s="16"/>
      <c r="S68" s="16"/>
      <c r="T68" s="16"/>
      <c r="U68" s="16"/>
      <c r="V68" s="16"/>
      <c r="W68" s="16"/>
      <c r="X68" s="16"/>
      <c r="Y68" s="16"/>
      <c r="Z68" s="16"/>
      <c r="AA68" s="16"/>
      <c r="AB68" s="16"/>
      <c r="AC68" s="14"/>
      <c r="AD68" s="14"/>
      <c r="AE68" s="14"/>
      <c r="AF68" s="14"/>
      <c r="AG68" s="14"/>
      <c r="AH68" s="14"/>
      <c r="AI68" s="14"/>
      <c r="AJ68" s="14"/>
      <c r="AK68" s="14"/>
      <c r="AL68" s="14"/>
      <c r="AM68" s="14"/>
      <c r="AN68" s="14"/>
      <c r="AO68" s="14"/>
      <c r="AP68" s="14"/>
      <c r="AQ68" s="14"/>
      <c r="AR68" s="14"/>
      <c r="AS68" s="14"/>
      <c r="AT68" s="14"/>
      <c r="AU68" s="14"/>
      <c r="AV68" s="14"/>
      <c r="AW68" s="14"/>
      <c r="AX68" s="14"/>
      <c r="AY68" s="14"/>
    </row>
    <row r="69" spans="1:61" hidden="1">
      <c r="A69" s="14"/>
      <c r="B69" s="14"/>
      <c r="C69" s="14"/>
      <c r="D69" s="14"/>
      <c r="E69" s="14"/>
      <c r="F69" s="14"/>
      <c r="G69" s="14"/>
      <c r="H69" s="16"/>
      <c r="I69" s="16"/>
      <c r="J69" s="16"/>
      <c r="K69" s="16"/>
      <c r="L69" s="16"/>
      <c r="M69" s="16"/>
      <c r="N69" s="16"/>
      <c r="O69" s="15"/>
      <c r="P69" s="16"/>
      <c r="Q69" s="16"/>
      <c r="R69" s="16"/>
      <c r="S69" s="16"/>
      <c r="T69" s="16"/>
      <c r="U69" s="16"/>
      <c r="V69" s="16"/>
      <c r="W69" s="16"/>
      <c r="X69" s="16"/>
      <c r="Y69" s="16"/>
      <c r="Z69" s="16"/>
      <c r="AA69" s="16"/>
      <c r="AB69" s="16"/>
      <c r="AC69" s="14"/>
      <c r="AD69" s="14"/>
      <c r="AE69" s="14"/>
      <c r="AF69" s="14"/>
      <c r="AG69" s="14"/>
      <c r="AH69" s="14"/>
      <c r="AI69" s="14"/>
      <c r="AJ69" s="14"/>
      <c r="AK69" s="14"/>
      <c r="AL69" s="14"/>
      <c r="AM69" s="14"/>
      <c r="AN69" s="14"/>
      <c r="AO69" s="14"/>
      <c r="AP69" s="14"/>
      <c r="AQ69" s="14"/>
      <c r="AR69" s="14"/>
      <c r="AS69" s="14"/>
      <c r="AT69" s="14"/>
      <c r="AU69" s="14"/>
      <c r="AV69" s="14"/>
      <c r="AW69" s="14"/>
      <c r="AX69" s="14"/>
      <c r="AY69" s="14"/>
    </row>
    <row r="70" spans="1:61" hidden="1">
      <c r="A70" s="14"/>
      <c r="B70" s="14"/>
      <c r="C70" s="14"/>
      <c r="D70" s="14"/>
      <c r="E70" s="14"/>
      <c r="F70" s="14"/>
      <c r="G70" s="14"/>
      <c r="H70" s="16"/>
      <c r="I70" s="16"/>
      <c r="J70" s="16"/>
      <c r="K70" s="16"/>
      <c r="L70" s="16"/>
      <c r="M70" s="16"/>
      <c r="N70" s="16"/>
      <c r="O70" s="15"/>
      <c r="P70" s="16"/>
      <c r="Q70" s="16"/>
      <c r="R70" s="16"/>
      <c r="S70" s="16"/>
      <c r="T70" s="16"/>
      <c r="U70" s="16"/>
      <c r="V70" s="16"/>
      <c r="W70" s="16"/>
      <c r="X70" s="16"/>
      <c r="Y70" s="16"/>
      <c r="Z70" s="16"/>
      <c r="AA70" s="16"/>
      <c r="AB70" s="16"/>
      <c r="AC70" s="14"/>
      <c r="AD70" s="14"/>
      <c r="AE70" s="14"/>
      <c r="AF70" s="14"/>
      <c r="AG70" s="14"/>
      <c r="AH70" s="14"/>
      <c r="AI70" s="14"/>
      <c r="AJ70" s="14"/>
      <c r="AK70" s="14"/>
      <c r="AL70" s="14"/>
      <c r="AM70" s="14"/>
      <c r="AN70" s="14"/>
      <c r="AO70" s="14"/>
      <c r="AP70" s="14"/>
      <c r="AQ70" s="14"/>
      <c r="AR70" s="14"/>
      <c r="AS70" s="14"/>
      <c r="AT70" s="14"/>
      <c r="AU70" s="14"/>
      <c r="AV70" s="14"/>
      <c r="AW70" s="14"/>
      <c r="AX70" s="14"/>
      <c r="AY70" s="14"/>
    </row>
    <row r="71" spans="1:61" hidden="1">
      <c r="A71" s="14"/>
      <c r="B71" s="14"/>
      <c r="C71" s="14"/>
      <c r="D71" s="14"/>
      <c r="E71" s="14"/>
      <c r="F71" s="14"/>
      <c r="G71" s="14"/>
      <c r="H71" s="16"/>
      <c r="I71" s="16"/>
      <c r="J71" s="16"/>
      <c r="K71" s="16"/>
      <c r="L71" s="16"/>
      <c r="M71" s="16"/>
      <c r="N71" s="16"/>
      <c r="O71" s="15"/>
      <c r="P71" s="16"/>
      <c r="Q71" s="16"/>
      <c r="R71" s="16"/>
      <c r="S71" s="16"/>
      <c r="T71" s="16"/>
      <c r="U71" s="16"/>
      <c r="V71" s="16"/>
      <c r="W71" s="16"/>
      <c r="X71" s="16"/>
      <c r="Y71" s="16"/>
      <c r="Z71" s="16"/>
      <c r="AA71" s="16"/>
      <c r="AB71" s="16"/>
      <c r="AC71" s="14"/>
      <c r="AD71" s="14"/>
      <c r="AE71" s="14"/>
      <c r="AF71" s="14"/>
      <c r="AG71" s="14"/>
      <c r="AH71" s="14"/>
      <c r="AI71" s="14"/>
      <c r="AJ71" s="14"/>
      <c r="AK71" s="14"/>
      <c r="AL71" s="14"/>
      <c r="AM71" s="14"/>
      <c r="AN71" s="14"/>
      <c r="AO71" s="14"/>
      <c r="AP71" s="14"/>
      <c r="AQ71" s="14"/>
      <c r="AR71" s="14"/>
      <c r="AS71" s="14"/>
      <c r="AT71" s="14"/>
      <c r="AU71" s="14"/>
      <c r="AV71" s="14"/>
      <c r="AW71" s="14"/>
      <c r="AX71" s="14"/>
      <c r="AY71" s="14"/>
    </row>
    <row r="72" spans="1:61">
      <c r="A72" s="14"/>
      <c r="B72" s="14"/>
      <c r="C72" s="14"/>
      <c r="D72" s="14"/>
      <c r="E72" s="14"/>
      <c r="F72" s="14"/>
      <c r="G72" s="14"/>
      <c r="H72" s="16"/>
      <c r="I72" s="16"/>
      <c r="J72" s="16"/>
      <c r="K72" s="16"/>
      <c r="L72" s="16"/>
      <c r="M72" s="16"/>
      <c r="N72" s="16"/>
      <c r="O72" s="15"/>
      <c r="P72" s="16"/>
      <c r="Q72" s="16"/>
      <c r="R72" s="16"/>
      <c r="S72" s="16"/>
      <c r="T72" s="16"/>
      <c r="U72" s="16"/>
      <c r="V72" s="16"/>
      <c r="W72" s="16"/>
      <c r="X72" s="16"/>
      <c r="Y72" s="16"/>
      <c r="Z72" s="16"/>
      <c r="AA72" s="16"/>
      <c r="AB72" s="16"/>
      <c r="AC72" s="14"/>
      <c r="AD72" s="14"/>
      <c r="AE72" s="14"/>
      <c r="AF72" s="14"/>
      <c r="AG72" s="14"/>
      <c r="AH72" s="14"/>
      <c r="AI72" s="14"/>
      <c r="AJ72" s="14"/>
      <c r="AK72" s="14"/>
      <c r="AL72" s="14"/>
      <c r="AM72" s="14"/>
      <c r="AN72" s="14"/>
      <c r="AO72" s="14"/>
      <c r="AP72" s="14"/>
      <c r="AQ72" s="14"/>
      <c r="AR72" s="14"/>
      <c r="AS72" s="14"/>
      <c r="AT72" s="14"/>
      <c r="AU72" s="14"/>
      <c r="AV72" s="14"/>
      <c r="AW72" s="14"/>
      <c r="AX72" s="14"/>
      <c r="AY72" s="14"/>
    </row>
    <row r="73" spans="1:61">
      <c r="A73" s="14"/>
      <c r="B73" s="14"/>
      <c r="C73" s="14"/>
      <c r="D73" s="14"/>
      <c r="E73" s="14"/>
      <c r="F73" s="14"/>
      <c r="G73" s="14"/>
      <c r="H73" s="16"/>
      <c r="I73" s="16"/>
      <c r="J73" s="16"/>
      <c r="K73" s="16"/>
      <c r="L73" s="16"/>
      <c r="M73" s="16"/>
      <c r="N73" s="16"/>
      <c r="O73" s="15"/>
      <c r="P73" s="16"/>
      <c r="Q73" s="16"/>
      <c r="R73" s="16"/>
      <c r="S73" s="16"/>
      <c r="T73" s="16"/>
      <c r="U73" s="16"/>
      <c r="V73" s="16"/>
      <c r="W73" s="16"/>
      <c r="X73" s="16"/>
      <c r="Y73" s="16"/>
      <c r="Z73" s="16"/>
      <c r="AA73" s="16"/>
      <c r="AB73" s="16"/>
      <c r="AC73" s="14"/>
      <c r="AD73" s="14"/>
      <c r="AE73" s="14"/>
      <c r="AF73" s="14"/>
      <c r="AG73" s="14"/>
      <c r="AH73" s="14"/>
      <c r="AI73" s="14"/>
      <c r="AJ73" s="14"/>
      <c r="AK73" s="14"/>
      <c r="AL73" s="14"/>
      <c r="AM73" s="14"/>
      <c r="AN73" s="14"/>
      <c r="AO73" s="14"/>
      <c r="AP73" s="14"/>
      <c r="AQ73" s="14"/>
      <c r="AR73" s="14"/>
      <c r="AS73" s="14"/>
      <c r="AT73" s="14"/>
      <c r="AU73" s="14"/>
      <c r="AV73" s="14"/>
      <c r="AW73" s="14"/>
      <c r="AX73" s="14"/>
      <c r="AY73" s="14"/>
    </row>
    <row r="74" spans="1:61">
      <c r="A74" s="14"/>
      <c r="B74" s="14"/>
      <c r="C74" s="14"/>
      <c r="D74" s="14"/>
      <c r="E74" s="14"/>
      <c r="F74" s="14"/>
      <c r="G74" s="14"/>
      <c r="H74" s="16"/>
      <c r="I74" s="16"/>
      <c r="J74" s="16"/>
      <c r="K74" s="16"/>
      <c r="L74" s="16"/>
      <c r="M74" s="16"/>
      <c r="N74" s="16"/>
      <c r="O74" s="15"/>
      <c r="P74" s="16"/>
      <c r="Q74" s="16"/>
      <c r="R74" s="16"/>
      <c r="S74" s="16"/>
      <c r="T74" s="16"/>
      <c r="U74" s="16"/>
      <c r="V74" s="16"/>
      <c r="W74" s="16"/>
      <c r="X74" s="16"/>
      <c r="Y74" s="16"/>
      <c r="Z74" s="16"/>
      <c r="AA74" s="16"/>
      <c r="AB74" s="16"/>
      <c r="AC74" s="14"/>
      <c r="AD74" s="14"/>
      <c r="AE74" s="14"/>
      <c r="AF74" s="14"/>
      <c r="AG74" s="14"/>
      <c r="AH74" s="14"/>
      <c r="AI74" s="14"/>
      <c r="AJ74" s="14"/>
      <c r="AK74" s="14"/>
      <c r="AL74" s="14"/>
      <c r="AM74" s="14"/>
      <c r="AN74" s="14"/>
      <c r="AO74" s="14"/>
      <c r="AP74" s="14"/>
      <c r="AQ74" s="14"/>
      <c r="AR74" s="14"/>
      <c r="AS74" s="14"/>
      <c r="AT74" s="14"/>
      <c r="AU74" s="14"/>
      <c r="AV74" s="14"/>
      <c r="AW74" s="14"/>
      <c r="AX74" s="14"/>
      <c r="AY74" s="14"/>
    </row>
    <row r="75" spans="1:61">
      <c r="A75" s="14"/>
      <c r="B75" s="14"/>
      <c r="C75" s="14"/>
      <c r="D75" s="14"/>
      <c r="E75" s="14"/>
      <c r="F75" s="14"/>
      <c r="G75" s="14"/>
      <c r="H75" s="16"/>
      <c r="I75" s="16"/>
      <c r="J75" s="16"/>
      <c r="K75" s="16"/>
      <c r="L75" s="16"/>
      <c r="M75" s="16"/>
      <c r="N75" s="16"/>
      <c r="O75" s="15"/>
      <c r="P75" s="16"/>
      <c r="Q75" s="16"/>
      <c r="R75" s="16"/>
      <c r="S75" s="16"/>
      <c r="T75" s="16"/>
      <c r="U75" s="16"/>
      <c r="V75" s="16"/>
      <c r="W75" s="16"/>
      <c r="X75" s="16"/>
      <c r="Y75" s="16"/>
      <c r="Z75" s="16"/>
      <c r="AA75" s="16"/>
      <c r="AB75" s="16"/>
      <c r="AC75" s="14"/>
      <c r="AD75" s="14"/>
      <c r="AE75" s="14"/>
      <c r="AF75" s="14"/>
      <c r="AG75" s="14"/>
      <c r="AH75" s="14"/>
      <c r="AI75" s="14"/>
      <c r="AJ75" s="14"/>
      <c r="AK75" s="14"/>
      <c r="AL75" s="14"/>
      <c r="AM75" s="14"/>
      <c r="AN75" s="14"/>
      <c r="AO75" s="14"/>
      <c r="AP75" s="14"/>
      <c r="AQ75" s="14"/>
      <c r="AR75" s="14"/>
      <c r="AS75" s="14"/>
      <c r="AT75" s="14"/>
      <c r="AU75" s="14"/>
      <c r="AV75" s="14"/>
      <c r="AW75" s="14"/>
      <c r="AX75" s="14"/>
      <c r="AY75" s="14"/>
    </row>
    <row r="76" spans="1:61">
      <c r="A76" s="14"/>
      <c r="B76" s="14"/>
      <c r="C76" s="14"/>
      <c r="D76" s="14"/>
      <c r="E76" s="14"/>
      <c r="F76" s="14"/>
      <c r="G76" s="14"/>
      <c r="H76" s="16"/>
      <c r="I76" s="16"/>
      <c r="J76" s="16"/>
      <c r="K76" s="16"/>
      <c r="L76" s="16"/>
      <c r="M76" s="16"/>
      <c r="N76" s="16"/>
      <c r="O76" s="15"/>
      <c r="P76" s="16"/>
      <c r="Q76" s="16"/>
      <c r="R76" s="16"/>
      <c r="S76" s="16"/>
      <c r="T76" s="16"/>
      <c r="U76" s="16"/>
      <c r="V76" s="16"/>
      <c r="W76" s="16"/>
      <c r="X76" s="16"/>
      <c r="Y76" s="16"/>
      <c r="Z76" s="16"/>
      <c r="AA76" s="16"/>
      <c r="AB76" s="16"/>
      <c r="AC76" s="14"/>
      <c r="AD76" s="14"/>
      <c r="AE76" s="14"/>
      <c r="AF76" s="14"/>
      <c r="AG76" s="14"/>
      <c r="AH76" s="14"/>
      <c r="AI76" s="14"/>
      <c r="AJ76" s="14"/>
      <c r="AK76" s="14"/>
      <c r="AL76" s="14"/>
      <c r="AM76" s="14"/>
      <c r="AN76" s="14"/>
      <c r="AO76" s="14"/>
      <c r="AP76" s="14"/>
      <c r="AQ76" s="14"/>
      <c r="AR76" s="14"/>
      <c r="AS76" s="14"/>
      <c r="AT76" s="14"/>
      <c r="AU76" s="14"/>
      <c r="AV76" s="14"/>
      <c r="AW76" s="14"/>
      <c r="AX76" s="14"/>
      <c r="AY76" s="14"/>
    </row>
    <row r="77" spans="1:61">
      <c r="A77" s="14"/>
      <c r="B77" s="14"/>
      <c r="C77" s="14"/>
      <c r="D77" s="14"/>
      <c r="E77" s="14"/>
      <c r="F77" s="14"/>
      <c r="G77" s="14"/>
      <c r="H77" s="16"/>
      <c r="I77" s="16"/>
      <c r="J77" s="16"/>
      <c r="K77" s="16"/>
      <c r="L77" s="16"/>
      <c r="M77" s="16"/>
      <c r="N77" s="16"/>
      <c r="O77" s="15"/>
      <c r="P77" s="16"/>
      <c r="Q77" s="16"/>
      <c r="R77" s="16"/>
      <c r="S77" s="16"/>
      <c r="T77" s="16"/>
      <c r="U77" s="16"/>
      <c r="V77" s="16"/>
      <c r="W77" s="16"/>
      <c r="X77" s="16"/>
      <c r="Y77" s="16"/>
      <c r="Z77" s="16"/>
      <c r="AA77" s="16"/>
      <c r="AB77" s="16"/>
      <c r="AC77" s="14"/>
      <c r="AD77" s="14"/>
      <c r="AE77" s="14"/>
      <c r="AF77" s="14"/>
      <c r="AG77" s="14"/>
      <c r="AH77" s="14"/>
      <c r="AI77" s="14"/>
      <c r="AJ77" s="14"/>
      <c r="AK77" s="14"/>
      <c r="AL77" s="14"/>
      <c r="AM77" s="14"/>
      <c r="AN77" s="14"/>
      <c r="AO77" s="14"/>
      <c r="AP77" s="14"/>
      <c r="AQ77" s="14"/>
      <c r="AR77" s="14"/>
      <c r="AS77" s="14"/>
      <c r="AT77" s="14"/>
      <c r="AU77" s="14"/>
      <c r="AV77" s="14"/>
      <c r="AW77" s="14"/>
      <c r="AX77" s="14"/>
      <c r="AY77" s="14"/>
    </row>
    <row r="78" spans="1:61">
      <c r="A78" s="16"/>
      <c r="B78" s="16"/>
      <c r="C78" s="16"/>
      <c r="D78" s="16"/>
      <c r="E78" s="16"/>
      <c r="F78" s="16"/>
      <c r="G78" s="14"/>
      <c r="H78" s="14"/>
      <c r="I78" s="14"/>
      <c r="J78" s="14"/>
      <c r="K78" s="14"/>
      <c r="L78" s="14"/>
      <c r="M78" s="14"/>
      <c r="N78" s="14"/>
      <c r="O78" s="14"/>
      <c r="P78" s="14"/>
      <c r="Q78" s="14"/>
      <c r="R78" s="16"/>
      <c r="S78" s="16"/>
      <c r="T78" s="16"/>
      <c r="U78" s="16"/>
      <c r="V78" s="16"/>
      <c r="W78" s="16"/>
      <c r="X78" s="16"/>
      <c r="Y78" s="15"/>
      <c r="Z78" s="16"/>
      <c r="AA78" s="16"/>
      <c r="AB78" s="16"/>
      <c r="AC78" s="16"/>
      <c r="AD78" s="16"/>
      <c r="AE78" s="16"/>
      <c r="AF78" s="16"/>
      <c r="AG78" s="16"/>
      <c r="AH78" s="16"/>
      <c r="AI78" s="16"/>
      <c r="AJ78" s="16"/>
      <c r="AK78" s="16"/>
      <c r="AL78" s="16"/>
      <c r="AM78" s="14"/>
      <c r="AN78" s="14"/>
      <c r="AO78" s="14"/>
      <c r="AP78" s="14"/>
      <c r="AQ78" s="14"/>
      <c r="AR78" s="14"/>
      <c r="AS78" s="14"/>
      <c r="AT78" s="14"/>
      <c r="AU78" s="14"/>
      <c r="AV78" s="14"/>
      <c r="AW78" s="14"/>
      <c r="AX78" s="14"/>
      <c r="AY78" s="14"/>
      <c r="AZ78" s="14"/>
      <c r="BA78" s="14"/>
      <c r="BB78" s="14"/>
      <c r="BC78" s="14"/>
      <c r="BD78" s="14"/>
      <c r="BE78" s="14"/>
      <c r="BF78" s="14"/>
      <c r="BG78" s="14"/>
      <c r="BH78" s="14"/>
      <c r="BI78" s="14"/>
    </row>
    <row r="79" spans="1:61">
      <c r="A79" s="16"/>
      <c r="B79" s="16"/>
      <c r="C79" s="16"/>
      <c r="D79" s="16"/>
      <c r="E79" s="16"/>
      <c r="F79" s="16"/>
      <c r="G79" s="14"/>
      <c r="H79" s="14"/>
      <c r="I79" s="14"/>
      <c r="J79" s="14"/>
      <c r="K79" s="14"/>
      <c r="L79" s="14"/>
      <c r="M79" s="14"/>
      <c r="N79" s="14"/>
      <c r="O79" s="14"/>
      <c r="P79" s="14"/>
      <c r="Q79" s="14"/>
      <c r="R79" s="16"/>
      <c r="S79" s="16"/>
      <c r="T79" s="16"/>
      <c r="U79" s="16"/>
      <c r="V79" s="16"/>
      <c r="W79" s="16"/>
      <c r="X79" s="16"/>
      <c r="Y79" s="15"/>
      <c r="Z79" s="16"/>
      <c r="AA79" s="16"/>
      <c r="AB79" s="16"/>
      <c r="AC79" s="16"/>
      <c r="AD79" s="16"/>
      <c r="AE79" s="16"/>
      <c r="AF79" s="16"/>
      <c r="AG79" s="16"/>
      <c r="AH79" s="16"/>
      <c r="AI79" s="16"/>
      <c r="AJ79" s="16"/>
      <c r="AK79" s="16"/>
      <c r="AL79" s="16"/>
      <c r="AM79" s="14"/>
      <c r="AN79" s="14"/>
      <c r="AO79" s="14"/>
      <c r="AP79" s="14"/>
      <c r="AQ79" s="14"/>
      <c r="AR79" s="14"/>
      <c r="AS79" s="14"/>
      <c r="AT79" s="14"/>
      <c r="AU79" s="14"/>
      <c r="AV79" s="14"/>
      <c r="AW79" s="14"/>
      <c r="AX79" s="14"/>
      <c r="AY79" s="14"/>
      <c r="AZ79" s="14"/>
      <c r="BA79" s="14"/>
      <c r="BB79" s="14"/>
      <c r="BC79" s="14"/>
      <c r="BD79" s="14"/>
      <c r="BE79" s="14"/>
      <c r="BF79" s="14"/>
      <c r="BG79" s="14"/>
      <c r="BH79" s="14"/>
      <c r="BI79" s="14"/>
    </row>
    <row r="80" spans="1:61">
      <c r="A80" s="16"/>
      <c r="B80" s="16"/>
      <c r="C80" s="16"/>
      <c r="D80" s="16"/>
      <c r="E80" s="16"/>
      <c r="F80" s="16"/>
      <c r="G80" s="14"/>
      <c r="H80" s="14"/>
      <c r="I80" s="14"/>
      <c r="J80" s="14"/>
      <c r="K80" s="14"/>
      <c r="L80" s="14"/>
      <c r="M80" s="14"/>
      <c r="N80" s="14"/>
      <c r="O80" s="14"/>
      <c r="P80" s="14"/>
      <c r="Q80" s="14"/>
      <c r="R80" s="16"/>
      <c r="S80" s="16"/>
      <c r="T80" s="16"/>
      <c r="U80" s="16"/>
      <c r="V80" s="16"/>
      <c r="W80" s="16"/>
      <c r="X80" s="16"/>
      <c r="Y80" s="15"/>
      <c r="Z80" s="16"/>
      <c r="AA80" s="16"/>
      <c r="AB80" s="16"/>
      <c r="AC80" s="16"/>
      <c r="AD80" s="16"/>
      <c r="AE80" s="16"/>
      <c r="AF80" s="16"/>
      <c r="AG80" s="16"/>
      <c r="AH80" s="16"/>
      <c r="AI80" s="16"/>
      <c r="AJ80" s="16"/>
      <c r="AK80" s="16"/>
      <c r="AL80" s="16"/>
      <c r="AM80" s="14"/>
      <c r="AN80" s="14"/>
      <c r="AO80" s="14"/>
      <c r="AP80" s="14"/>
      <c r="AQ80" s="14"/>
      <c r="AR80" s="14"/>
      <c r="AS80" s="14"/>
      <c r="AT80" s="14"/>
      <c r="AU80" s="14"/>
      <c r="AV80" s="14"/>
      <c r="AW80" s="14"/>
      <c r="AX80" s="14"/>
      <c r="AY80" s="14"/>
      <c r="AZ80" s="14"/>
      <c r="BA80" s="14"/>
      <c r="BB80" s="14"/>
      <c r="BC80" s="14"/>
      <c r="BD80" s="14"/>
      <c r="BE80" s="14"/>
      <c r="BF80" s="14"/>
      <c r="BG80" s="14"/>
      <c r="BH80" s="14"/>
      <c r="BI80" s="14"/>
    </row>
    <row r="81" spans="1:61">
      <c r="A81" s="16"/>
      <c r="B81" s="16"/>
      <c r="C81" s="16"/>
      <c r="D81" s="16"/>
      <c r="E81" s="16"/>
      <c r="F81" s="16"/>
      <c r="G81" s="14"/>
      <c r="H81" s="14"/>
      <c r="I81" s="14"/>
      <c r="J81" s="14"/>
      <c r="K81" s="14"/>
      <c r="L81" s="14"/>
      <c r="M81" s="14"/>
      <c r="N81" s="14"/>
      <c r="O81" s="14"/>
      <c r="P81" s="14"/>
      <c r="Q81" s="14"/>
      <c r="R81" s="16"/>
      <c r="S81" s="16"/>
      <c r="T81" s="16"/>
      <c r="U81" s="16"/>
      <c r="V81" s="16"/>
      <c r="W81" s="16"/>
      <c r="X81" s="16"/>
      <c r="Y81" s="15"/>
      <c r="Z81" s="16"/>
      <c r="AA81" s="16"/>
      <c r="AB81" s="16"/>
      <c r="AC81" s="16"/>
      <c r="AD81" s="16"/>
      <c r="AE81" s="16"/>
      <c r="AF81" s="16"/>
      <c r="AG81" s="16"/>
      <c r="AH81" s="16"/>
      <c r="AI81" s="16"/>
      <c r="AJ81" s="16"/>
      <c r="AK81" s="16"/>
      <c r="AL81" s="16"/>
      <c r="AM81" s="14"/>
      <c r="AN81" s="14"/>
      <c r="AO81" s="14"/>
      <c r="AP81" s="14"/>
      <c r="AQ81" s="14"/>
      <c r="AR81" s="14"/>
      <c r="AS81" s="14"/>
      <c r="AT81" s="14"/>
      <c r="AU81" s="14"/>
      <c r="AV81" s="14"/>
      <c r="AW81" s="14"/>
      <c r="AX81" s="14"/>
      <c r="AY81" s="14"/>
      <c r="AZ81" s="14"/>
      <c r="BA81" s="14"/>
      <c r="BB81" s="14"/>
      <c r="BC81" s="14"/>
      <c r="BD81" s="14"/>
      <c r="BE81" s="14"/>
      <c r="BF81" s="14"/>
      <c r="BG81" s="14"/>
      <c r="BH81" s="14"/>
      <c r="BI81" s="14"/>
    </row>
    <row r="82" spans="1:61">
      <c r="A82" s="16"/>
      <c r="B82" s="16"/>
      <c r="C82" s="16"/>
      <c r="D82" s="16"/>
      <c r="E82" s="16"/>
      <c r="F82" s="16"/>
      <c r="G82" s="14"/>
      <c r="H82" s="14"/>
      <c r="I82" s="14"/>
      <c r="J82" s="14"/>
      <c r="K82" s="14"/>
      <c r="L82" s="14"/>
      <c r="M82" s="14"/>
      <c r="N82" s="14"/>
      <c r="O82" s="14"/>
      <c r="P82" s="14"/>
      <c r="Q82" s="14"/>
      <c r="R82" s="16"/>
      <c r="S82" s="16"/>
      <c r="T82" s="16"/>
      <c r="U82" s="16"/>
      <c r="V82" s="16"/>
      <c r="W82" s="16"/>
      <c r="X82" s="16"/>
      <c r="Y82" s="15"/>
      <c r="Z82" s="16"/>
      <c r="AA82" s="16"/>
      <c r="AB82" s="16"/>
      <c r="AC82" s="16"/>
      <c r="AD82" s="16"/>
      <c r="AE82" s="16"/>
      <c r="AF82" s="16"/>
      <c r="AG82" s="16"/>
      <c r="AH82" s="16"/>
      <c r="AI82" s="16"/>
      <c r="AJ82" s="16"/>
      <c r="AK82" s="16"/>
      <c r="AL82" s="16"/>
      <c r="AM82" s="14"/>
      <c r="AN82" s="14"/>
      <c r="AO82" s="14"/>
      <c r="AP82" s="14"/>
      <c r="AQ82" s="14"/>
      <c r="AR82" s="14"/>
      <c r="AS82" s="14"/>
      <c r="AT82" s="14"/>
      <c r="AU82" s="14"/>
      <c r="AV82" s="14"/>
      <c r="AW82" s="14"/>
      <c r="AX82" s="14"/>
      <c r="AY82" s="14"/>
      <c r="AZ82" s="14"/>
      <c r="BA82" s="14"/>
      <c r="BB82" s="14"/>
      <c r="BC82" s="14"/>
      <c r="BD82" s="14"/>
      <c r="BE82" s="14"/>
      <c r="BF82" s="14"/>
      <c r="BG82" s="14"/>
      <c r="BH82" s="14"/>
      <c r="BI82" s="14"/>
    </row>
    <row r="83" spans="1:61" ht="15">
      <c r="A83" s="762"/>
      <c r="B83" s="762"/>
      <c r="C83" s="762"/>
      <c r="D83" s="16"/>
      <c r="E83" s="16"/>
      <c r="F83" s="16"/>
      <c r="G83" s="14"/>
      <c r="H83" s="14"/>
      <c r="I83" s="14"/>
      <c r="J83" s="14"/>
      <c r="K83" s="14"/>
      <c r="L83" s="14"/>
      <c r="M83" s="14"/>
      <c r="N83" s="14"/>
      <c r="O83" s="14"/>
      <c r="P83" s="14"/>
      <c r="Q83" s="14"/>
      <c r="R83" s="16"/>
      <c r="S83" s="16"/>
      <c r="T83" s="16"/>
      <c r="U83" s="16"/>
      <c r="V83" s="16"/>
      <c r="W83" s="16"/>
      <c r="X83" s="16"/>
      <c r="Y83" s="15"/>
      <c r="Z83" s="16"/>
      <c r="AA83" s="16"/>
      <c r="AB83" s="16"/>
      <c r="AC83" s="16"/>
      <c r="AD83" s="16"/>
      <c r="AE83" s="16"/>
      <c r="AF83" s="16"/>
      <c r="AG83" s="16"/>
      <c r="AH83" s="16"/>
      <c r="AI83" s="16"/>
      <c r="AJ83" s="16"/>
      <c r="AK83" s="16"/>
      <c r="AL83" s="16"/>
      <c r="AM83" s="14"/>
      <c r="AN83" s="14"/>
      <c r="AO83" s="14"/>
      <c r="AP83" s="14"/>
      <c r="AQ83" s="14"/>
      <c r="AR83" s="14"/>
      <c r="AS83" s="14"/>
      <c r="AT83" s="14"/>
      <c r="AU83" s="14"/>
      <c r="AV83" s="14"/>
      <c r="AW83" s="14"/>
      <c r="AX83" s="14"/>
      <c r="AY83" s="14"/>
      <c r="AZ83" s="14"/>
      <c r="BA83" s="14"/>
      <c r="BB83" s="14"/>
      <c r="BC83" s="14"/>
      <c r="BD83" s="14"/>
      <c r="BE83" s="14"/>
      <c r="BF83" s="14"/>
      <c r="BG83" s="14"/>
      <c r="BH83" s="14"/>
      <c r="BI83" s="14"/>
    </row>
    <row r="84" spans="1:61">
      <c r="A84" s="761"/>
      <c r="B84" s="632"/>
      <c r="C84" s="763"/>
      <c r="D84" s="16"/>
      <c r="E84" s="16"/>
      <c r="F84" s="16"/>
      <c r="G84" s="14"/>
      <c r="H84" s="14"/>
      <c r="I84" s="14"/>
      <c r="J84" s="14"/>
      <c r="K84" s="14"/>
      <c r="L84" s="14"/>
      <c r="M84" s="14"/>
      <c r="N84" s="14"/>
      <c r="O84" s="14"/>
      <c r="P84" s="14"/>
      <c r="Q84" s="14"/>
      <c r="R84" s="16"/>
      <c r="S84" s="16"/>
      <c r="T84" s="16"/>
      <c r="U84" s="16"/>
      <c r="V84" s="16"/>
      <c r="W84" s="16"/>
      <c r="X84" s="16"/>
      <c r="Y84" s="15"/>
      <c r="Z84" s="16"/>
      <c r="AA84" s="16"/>
      <c r="AB84" s="16"/>
      <c r="AC84" s="16"/>
      <c r="AD84" s="16"/>
      <c r="AE84" s="16"/>
      <c r="AF84" s="16"/>
      <c r="AG84" s="16"/>
      <c r="AH84" s="16"/>
      <c r="AI84" s="16"/>
      <c r="AJ84" s="16"/>
      <c r="AK84" s="16"/>
      <c r="AL84" s="16"/>
      <c r="AM84" s="14"/>
      <c r="AN84" s="14"/>
      <c r="AO84" s="14"/>
      <c r="AP84" s="14"/>
      <c r="AQ84" s="14"/>
      <c r="AR84" s="14"/>
      <c r="AS84" s="14"/>
      <c r="AT84" s="14"/>
      <c r="AU84" s="14"/>
      <c r="AV84" s="14"/>
      <c r="AW84" s="14"/>
      <c r="AX84" s="14"/>
      <c r="AY84" s="14"/>
      <c r="AZ84" s="14"/>
      <c r="BA84" s="14"/>
      <c r="BB84" s="14"/>
      <c r="BC84" s="14"/>
      <c r="BD84" s="14"/>
      <c r="BE84" s="14"/>
      <c r="BF84" s="14"/>
      <c r="BG84" s="14"/>
      <c r="BH84" s="14"/>
      <c r="BI84" s="14"/>
    </row>
    <row r="85" spans="1:61">
      <c r="A85" s="761"/>
      <c r="B85" s="632"/>
      <c r="C85" s="763"/>
      <c r="D85" s="16"/>
      <c r="E85" s="16"/>
      <c r="F85" s="16"/>
      <c r="G85" s="14"/>
      <c r="H85" s="14"/>
      <c r="I85" s="14"/>
      <c r="J85" s="14"/>
      <c r="K85" s="14"/>
      <c r="L85" s="14"/>
      <c r="M85" s="14"/>
      <c r="N85" s="14"/>
      <c r="O85" s="14"/>
      <c r="P85" s="14"/>
      <c r="Q85" s="14"/>
      <c r="R85" s="16"/>
      <c r="S85" s="16"/>
      <c r="T85" s="16"/>
      <c r="U85" s="16"/>
      <c r="V85" s="16"/>
      <c r="W85" s="16"/>
      <c r="X85" s="16"/>
      <c r="Y85" s="15"/>
      <c r="Z85" s="16"/>
      <c r="AA85" s="16"/>
      <c r="AB85" s="16"/>
      <c r="AC85" s="16"/>
      <c r="AD85" s="16"/>
      <c r="AE85" s="16"/>
      <c r="AF85" s="16"/>
      <c r="AG85" s="16"/>
      <c r="AH85" s="16"/>
      <c r="AI85" s="16"/>
      <c r="AJ85" s="16"/>
      <c r="AK85" s="16"/>
      <c r="AL85" s="16"/>
      <c r="AM85" s="14"/>
      <c r="AN85" s="14"/>
      <c r="AO85" s="14"/>
      <c r="AP85" s="14"/>
      <c r="AQ85" s="14"/>
      <c r="AR85" s="14"/>
      <c r="AS85" s="14"/>
      <c r="AT85" s="14"/>
      <c r="AU85" s="14"/>
      <c r="AV85" s="14"/>
      <c r="AW85" s="14"/>
      <c r="AX85" s="14"/>
      <c r="AY85" s="14"/>
      <c r="AZ85" s="14"/>
      <c r="BA85" s="14"/>
      <c r="BB85" s="14"/>
      <c r="BC85" s="14"/>
      <c r="BD85" s="14"/>
      <c r="BE85" s="14"/>
      <c r="BF85" s="14"/>
      <c r="BG85" s="14"/>
      <c r="BH85" s="14"/>
      <c r="BI85" s="14"/>
    </row>
    <row r="86" spans="1:61">
      <c r="A86" s="761"/>
      <c r="B86" s="632"/>
      <c r="C86" s="763"/>
      <c r="D86" s="16"/>
      <c r="E86" s="16"/>
      <c r="F86" s="16"/>
      <c r="G86" s="14"/>
      <c r="H86" s="14"/>
      <c r="I86" s="14"/>
      <c r="J86" s="14"/>
      <c r="K86" s="14"/>
      <c r="L86" s="14"/>
      <c r="M86" s="14"/>
      <c r="N86" s="14"/>
      <c r="O86" s="14"/>
      <c r="P86" s="14"/>
      <c r="Q86" s="14"/>
      <c r="R86" s="16"/>
      <c r="S86" s="16"/>
      <c r="T86" s="16"/>
      <c r="U86" s="16"/>
      <c r="V86" s="16"/>
      <c r="W86" s="16"/>
      <c r="X86" s="16"/>
      <c r="Y86" s="15"/>
      <c r="Z86" s="16"/>
      <c r="AA86" s="16"/>
      <c r="AB86" s="16"/>
      <c r="AC86" s="16"/>
      <c r="AD86" s="16"/>
      <c r="AE86" s="16"/>
      <c r="AF86" s="16"/>
      <c r="AG86" s="16"/>
      <c r="AH86" s="16"/>
      <c r="AI86" s="16"/>
      <c r="AJ86" s="16"/>
      <c r="AK86" s="16"/>
      <c r="AL86" s="16"/>
      <c r="AM86" s="14"/>
      <c r="AN86" s="14"/>
      <c r="AO86" s="14"/>
      <c r="AP86" s="14"/>
      <c r="AQ86" s="14"/>
      <c r="AR86" s="14"/>
      <c r="AS86" s="14"/>
      <c r="AT86" s="14"/>
      <c r="AU86" s="14"/>
      <c r="AV86" s="14"/>
      <c r="AW86" s="14"/>
      <c r="AX86" s="14"/>
      <c r="AY86" s="14"/>
      <c r="AZ86" s="14"/>
      <c r="BA86" s="14"/>
      <c r="BB86" s="14"/>
      <c r="BC86" s="14"/>
      <c r="BD86" s="14"/>
      <c r="BE86" s="14"/>
      <c r="BF86" s="14"/>
      <c r="BG86" s="14"/>
      <c r="BH86" s="14"/>
      <c r="BI86" s="14"/>
    </row>
    <row r="87" spans="1:61">
      <c r="A87" s="761"/>
      <c r="B87" s="632"/>
      <c r="C87" s="763"/>
      <c r="D87" s="16"/>
      <c r="E87" s="16"/>
      <c r="F87" s="16"/>
      <c r="G87" s="14"/>
      <c r="H87" s="14"/>
      <c r="I87" s="14"/>
      <c r="J87" s="14"/>
      <c r="K87" s="14"/>
      <c r="L87" s="14"/>
      <c r="M87" s="14"/>
      <c r="N87" s="14"/>
      <c r="O87" s="14"/>
      <c r="P87" s="14"/>
      <c r="Q87" s="14"/>
      <c r="R87" s="16"/>
      <c r="S87" s="16"/>
      <c r="T87" s="16"/>
      <c r="U87" s="16"/>
      <c r="V87" s="16"/>
      <c r="W87" s="16"/>
      <c r="X87" s="16"/>
      <c r="Y87" s="15"/>
      <c r="Z87" s="16"/>
      <c r="AA87" s="16"/>
      <c r="AB87" s="16"/>
      <c r="AC87" s="16"/>
      <c r="AD87" s="16"/>
      <c r="AE87" s="16"/>
      <c r="AF87" s="16"/>
      <c r="AG87" s="16"/>
      <c r="AH87" s="16"/>
      <c r="AI87" s="16"/>
      <c r="AJ87" s="16"/>
      <c r="AK87" s="16"/>
      <c r="AL87" s="16"/>
      <c r="AM87" s="14"/>
      <c r="AN87" s="14"/>
      <c r="AO87" s="14"/>
      <c r="AP87" s="14"/>
      <c r="AQ87" s="14"/>
      <c r="AR87" s="14"/>
      <c r="AS87" s="14"/>
      <c r="AT87" s="14"/>
      <c r="AU87" s="14"/>
      <c r="AV87" s="14"/>
      <c r="AW87" s="14"/>
      <c r="AX87" s="14"/>
      <c r="AY87" s="14"/>
      <c r="AZ87" s="14"/>
      <c r="BA87" s="14"/>
      <c r="BB87" s="14"/>
      <c r="BC87" s="14"/>
      <c r="BD87" s="14"/>
      <c r="BE87" s="14"/>
      <c r="BF87" s="14"/>
      <c r="BG87" s="14"/>
      <c r="BH87" s="14"/>
      <c r="BI87" s="14"/>
    </row>
    <row r="88" spans="1:61">
      <c r="A88" s="761"/>
      <c r="B88" s="632"/>
      <c r="C88" s="763"/>
      <c r="D88" s="16"/>
      <c r="E88" s="16"/>
      <c r="F88" s="16"/>
      <c r="G88" s="14"/>
      <c r="H88" s="14"/>
      <c r="I88" s="14"/>
      <c r="J88" s="14"/>
      <c r="K88" s="14"/>
      <c r="L88" s="14"/>
      <c r="M88" s="14"/>
      <c r="N88" s="14"/>
      <c r="O88" s="14"/>
      <c r="P88" s="14"/>
      <c r="Q88" s="14"/>
      <c r="R88" s="16"/>
      <c r="S88" s="16"/>
      <c r="T88" s="16"/>
      <c r="U88" s="16"/>
      <c r="V88" s="16"/>
      <c r="W88" s="16"/>
      <c r="X88" s="16"/>
      <c r="Y88" s="15"/>
      <c r="Z88" s="16"/>
      <c r="AA88" s="16"/>
      <c r="AB88" s="16"/>
      <c r="AC88" s="16"/>
      <c r="AD88" s="16"/>
      <c r="AE88" s="16"/>
      <c r="AF88" s="16"/>
      <c r="AG88" s="16"/>
      <c r="AH88" s="16"/>
      <c r="AI88" s="16"/>
      <c r="AJ88" s="16"/>
      <c r="AK88" s="16"/>
      <c r="AL88" s="16"/>
      <c r="AM88" s="14"/>
      <c r="AN88" s="14"/>
      <c r="AO88" s="14"/>
      <c r="AP88" s="14"/>
      <c r="AQ88" s="14"/>
      <c r="AR88" s="14"/>
      <c r="AS88" s="14"/>
      <c r="AT88" s="14"/>
      <c r="AU88" s="14"/>
      <c r="AV88" s="14"/>
      <c r="AW88" s="14"/>
      <c r="AX88" s="14"/>
      <c r="AY88" s="14"/>
      <c r="AZ88" s="14"/>
      <c r="BA88" s="14"/>
      <c r="BB88" s="14"/>
      <c r="BC88" s="14"/>
      <c r="BD88" s="14"/>
      <c r="BE88" s="14"/>
      <c r="BF88" s="14"/>
      <c r="BG88" s="14"/>
      <c r="BH88" s="14"/>
      <c r="BI88" s="14"/>
    </row>
    <row r="89" spans="1:61">
      <c r="A89" s="761"/>
      <c r="B89" s="632"/>
      <c r="C89" s="763"/>
      <c r="D89" s="16"/>
      <c r="E89" s="16"/>
      <c r="F89" s="16"/>
      <c r="G89" s="14"/>
      <c r="H89" s="14"/>
      <c r="I89" s="14"/>
      <c r="J89" s="14"/>
      <c r="K89" s="14"/>
      <c r="L89" s="14"/>
      <c r="M89" s="14"/>
      <c r="N89" s="14"/>
      <c r="O89" s="14"/>
      <c r="P89" s="14"/>
      <c r="Q89" s="14"/>
      <c r="R89" s="16"/>
      <c r="S89" s="16"/>
      <c r="T89" s="16"/>
      <c r="U89" s="16"/>
      <c r="V89" s="16"/>
      <c r="W89" s="16"/>
      <c r="X89" s="16"/>
      <c r="Y89" s="15"/>
      <c r="Z89" s="16"/>
      <c r="AA89" s="16"/>
      <c r="AB89" s="16"/>
      <c r="AC89" s="16"/>
      <c r="AD89" s="16"/>
      <c r="AE89" s="16"/>
      <c r="AF89" s="16"/>
      <c r="AG89" s="16"/>
      <c r="AH89" s="16"/>
      <c r="AI89" s="16"/>
      <c r="AJ89" s="16"/>
      <c r="AK89" s="16"/>
      <c r="AL89" s="16"/>
      <c r="AM89" s="14"/>
      <c r="AN89" s="14"/>
      <c r="AO89" s="14"/>
      <c r="AP89" s="14"/>
      <c r="AQ89" s="14"/>
      <c r="AR89" s="14"/>
      <c r="AS89" s="14"/>
      <c r="AT89" s="14"/>
      <c r="AU89" s="14"/>
      <c r="AV89" s="14"/>
      <c r="AW89" s="14"/>
      <c r="AX89" s="14"/>
      <c r="AY89" s="14"/>
      <c r="AZ89" s="14"/>
      <c r="BA89" s="14"/>
      <c r="BB89" s="14"/>
      <c r="BC89" s="14"/>
      <c r="BD89" s="14"/>
      <c r="BE89" s="14"/>
      <c r="BF89" s="14"/>
      <c r="BG89" s="14"/>
      <c r="BH89" s="14"/>
      <c r="BI89" s="14"/>
    </row>
    <row r="90" spans="1:61">
      <c r="A90" s="761"/>
      <c r="B90" s="632"/>
      <c r="C90" s="763"/>
      <c r="D90" s="16"/>
      <c r="E90" s="16"/>
      <c r="F90" s="16"/>
      <c r="G90" s="14"/>
      <c r="H90" s="14"/>
      <c r="I90" s="14"/>
      <c r="J90" s="14"/>
      <c r="K90" s="14"/>
      <c r="L90" s="14"/>
      <c r="M90" s="14"/>
      <c r="N90" s="14"/>
      <c r="O90" s="14"/>
      <c r="P90" s="14"/>
      <c r="Q90" s="14"/>
      <c r="R90" s="16"/>
      <c r="S90" s="16"/>
      <c r="T90" s="16"/>
      <c r="U90" s="16"/>
      <c r="V90" s="16"/>
      <c r="W90" s="16"/>
      <c r="X90" s="16"/>
      <c r="Y90" s="15"/>
      <c r="Z90" s="16"/>
      <c r="AA90" s="16"/>
      <c r="AB90" s="16"/>
      <c r="AC90" s="16"/>
      <c r="AD90" s="16"/>
      <c r="AE90" s="16"/>
      <c r="AF90" s="16"/>
      <c r="AG90" s="16"/>
      <c r="AH90" s="16"/>
      <c r="AI90" s="16"/>
      <c r="AJ90" s="16"/>
      <c r="AK90" s="16"/>
      <c r="AL90" s="16"/>
      <c r="AM90" s="14"/>
      <c r="AN90" s="14"/>
      <c r="AO90" s="14"/>
      <c r="AP90" s="14"/>
      <c r="AQ90" s="14"/>
      <c r="AR90" s="14"/>
      <c r="AS90" s="14"/>
      <c r="AT90" s="14"/>
      <c r="AU90" s="14"/>
      <c r="AV90" s="14"/>
      <c r="AW90" s="14"/>
      <c r="AX90" s="14"/>
      <c r="AY90" s="14"/>
      <c r="AZ90" s="14"/>
      <c r="BA90" s="14"/>
      <c r="BB90" s="14"/>
      <c r="BC90" s="14"/>
      <c r="BD90" s="14"/>
      <c r="BE90" s="14"/>
      <c r="BF90" s="14"/>
      <c r="BG90" s="14"/>
      <c r="BH90" s="14"/>
      <c r="BI90" s="14"/>
    </row>
    <row r="91" spans="1:61">
      <c r="A91" s="761"/>
      <c r="B91" s="632"/>
      <c r="C91" s="763"/>
      <c r="D91" s="16"/>
      <c r="E91" s="16"/>
      <c r="F91" s="16"/>
      <c r="G91" s="14"/>
      <c r="H91" s="14"/>
      <c r="I91" s="14"/>
      <c r="J91" s="14"/>
      <c r="K91" s="14"/>
      <c r="L91" s="14"/>
      <c r="M91" s="14"/>
      <c r="N91" s="14"/>
      <c r="O91" s="14"/>
      <c r="P91" s="14"/>
      <c r="Q91" s="14"/>
      <c r="R91" s="16"/>
      <c r="S91" s="16"/>
      <c r="T91" s="16"/>
      <c r="U91" s="16"/>
      <c r="V91" s="16"/>
      <c r="W91" s="16"/>
      <c r="X91" s="16"/>
      <c r="Y91" s="15"/>
      <c r="Z91" s="16"/>
      <c r="AA91" s="16"/>
      <c r="AB91" s="16"/>
      <c r="AC91" s="16"/>
      <c r="AD91" s="16"/>
      <c r="AE91" s="16"/>
      <c r="AF91" s="16"/>
      <c r="AG91" s="16"/>
      <c r="AH91" s="16"/>
      <c r="AI91" s="16"/>
      <c r="AJ91" s="16"/>
      <c r="AK91" s="16"/>
      <c r="AL91" s="16"/>
      <c r="AM91" s="14"/>
      <c r="AN91" s="14"/>
      <c r="AO91" s="14"/>
      <c r="AP91" s="14"/>
      <c r="AQ91" s="14"/>
      <c r="AR91" s="14"/>
      <c r="AS91" s="14"/>
      <c r="AT91" s="14"/>
      <c r="AU91" s="14"/>
      <c r="AV91" s="14"/>
      <c r="AW91" s="14"/>
      <c r="AX91" s="14"/>
      <c r="AY91" s="14"/>
      <c r="AZ91" s="14"/>
      <c r="BA91" s="14"/>
      <c r="BB91" s="14"/>
      <c r="BC91" s="14"/>
      <c r="BD91" s="14"/>
      <c r="BE91" s="14"/>
      <c r="BF91" s="14"/>
      <c r="BG91" s="14"/>
      <c r="BH91" s="14"/>
      <c r="BI91" s="14"/>
    </row>
    <row r="92" spans="1:61">
      <c r="A92" s="761"/>
      <c r="B92" s="632"/>
      <c r="C92" s="763"/>
      <c r="D92" s="16"/>
      <c r="E92" s="16"/>
      <c r="F92" s="16"/>
      <c r="G92" s="14"/>
      <c r="H92" s="14"/>
      <c r="I92" s="14"/>
      <c r="J92" s="14"/>
      <c r="K92" s="14"/>
      <c r="L92" s="14"/>
      <c r="M92" s="14"/>
      <c r="N92" s="14"/>
      <c r="O92" s="14"/>
      <c r="P92" s="14"/>
      <c r="Q92" s="14"/>
      <c r="R92" s="16"/>
      <c r="S92" s="16"/>
      <c r="T92" s="16"/>
      <c r="U92" s="16"/>
      <c r="V92" s="16"/>
      <c r="W92" s="16"/>
      <c r="X92" s="16"/>
      <c r="Y92" s="15"/>
      <c r="Z92" s="16"/>
      <c r="AA92" s="16"/>
      <c r="AB92" s="16"/>
      <c r="AC92" s="16"/>
      <c r="AD92" s="16"/>
      <c r="AE92" s="16"/>
      <c r="AF92" s="16"/>
      <c r="AG92" s="16"/>
      <c r="AH92" s="16"/>
      <c r="AI92" s="16"/>
      <c r="AJ92" s="16"/>
      <c r="AK92" s="16"/>
      <c r="AL92" s="16"/>
      <c r="AM92" s="14"/>
      <c r="AN92" s="14"/>
      <c r="AO92" s="14"/>
      <c r="AP92" s="14"/>
      <c r="AQ92" s="14"/>
      <c r="AR92" s="14"/>
      <c r="AS92" s="14"/>
      <c r="AT92" s="14"/>
      <c r="AU92" s="14"/>
      <c r="AV92" s="14"/>
      <c r="AW92" s="14"/>
      <c r="AX92" s="14"/>
      <c r="AY92" s="14"/>
      <c r="AZ92" s="14"/>
      <c r="BA92" s="14"/>
      <c r="BB92" s="14"/>
      <c r="BC92" s="14"/>
      <c r="BD92" s="14"/>
      <c r="BE92" s="14"/>
      <c r="BF92" s="14"/>
      <c r="BG92" s="14"/>
      <c r="BH92" s="14"/>
      <c r="BI92" s="14"/>
    </row>
    <row r="93" spans="1:61">
      <c r="A93" s="761"/>
      <c r="B93" s="632"/>
      <c r="C93" s="763"/>
      <c r="D93" s="16"/>
      <c r="E93" s="16"/>
      <c r="F93" s="16"/>
      <c r="G93" s="14"/>
      <c r="H93" s="14"/>
      <c r="I93" s="14"/>
      <c r="J93" s="14"/>
      <c r="K93" s="14"/>
      <c r="L93" s="14"/>
      <c r="M93" s="14"/>
      <c r="N93" s="14"/>
      <c r="O93" s="14"/>
      <c r="P93" s="14"/>
      <c r="Q93" s="14"/>
      <c r="R93" s="16"/>
      <c r="S93" s="16"/>
      <c r="T93" s="16"/>
      <c r="U93" s="16"/>
      <c r="V93" s="16"/>
      <c r="W93" s="16"/>
      <c r="X93" s="16"/>
      <c r="Y93" s="15"/>
      <c r="Z93" s="16"/>
      <c r="AA93" s="16"/>
      <c r="AB93" s="16"/>
      <c r="AC93" s="16"/>
      <c r="AD93" s="16"/>
      <c r="AE93" s="16"/>
      <c r="AF93" s="16"/>
      <c r="AG93" s="16"/>
      <c r="AH93" s="16"/>
      <c r="AI93" s="16"/>
      <c r="AJ93" s="16"/>
      <c r="AK93" s="16"/>
      <c r="AL93" s="16"/>
      <c r="AM93" s="14"/>
      <c r="AN93" s="14"/>
      <c r="AO93" s="14"/>
      <c r="AP93" s="14"/>
      <c r="AQ93" s="14"/>
      <c r="AR93" s="14"/>
      <c r="AS93" s="14"/>
      <c r="AT93" s="14"/>
      <c r="AU93" s="14"/>
      <c r="AV93" s="14"/>
      <c r="AW93" s="14"/>
      <c r="AX93" s="14"/>
      <c r="AY93" s="14"/>
      <c r="AZ93" s="14"/>
      <c r="BA93" s="14"/>
      <c r="BB93" s="14"/>
      <c r="BC93" s="14"/>
      <c r="BD93" s="14"/>
      <c r="BE93" s="14"/>
      <c r="BF93" s="14"/>
      <c r="BG93" s="14"/>
      <c r="BH93" s="14"/>
      <c r="BI93" s="14"/>
    </row>
    <row r="94" spans="1:61">
      <c r="A94" s="761"/>
      <c r="B94" s="632"/>
      <c r="C94" s="763"/>
      <c r="D94" s="16"/>
      <c r="E94" s="16"/>
      <c r="F94" s="16"/>
      <c r="G94" s="14"/>
      <c r="H94" s="14"/>
      <c r="I94" s="14"/>
      <c r="J94" s="14"/>
      <c r="K94" s="14"/>
      <c r="L94" s="14"/>
      <c r="M94" s="14"/>
      <c r="N94" s="14"/>
      <c r="O94" s="14"/>
      <c r="P94" s="14"/>
      <c r="Q94" s="14"/>
      <c r="R94" s="16"/>
      <c r="S94" s="16"/>
      <c r="T94" s="16"/>
      <c r="U94" s="16"/>
      <c r="V94" s="16"/>
      <c r="W94" s="16"/>
      <c r="X94" s="16"/>
      <c r="Y94" s="15"/>
      <c r="Z94" s="16"/>
      <c r="AA94" s="16"/>
      <c r="AB94" s="16"/>
      <c r="AC94" s="16"/>
      <c r="AD94" s="16"/>
      <c r="AE94" s="16"/>
      <c r="AF94" s="16"/>
      <c r="AG94" s="16"/>
      <c r="AH94" s="16"/>
      <c r="AI94" s="16"/>
      <c r="AJ94" s="16"/>
      <c r="AK94" s="16"/>
      <c r="AL94" s="16"/>
      <c r="AM94" s="14"/>
      <c r="AN94" s="14"/>
      <c r="AO94" s="14"/>
      <c r="AP94" s="14"/>
      <c r="AQ94" s="14"/>
      <c r="AR94" s="14"/>
      <c r="AS94" s="14"/>
      <c r="AT94" s="14"/>
      <c r="AU94" s="14"/>
      <c r="AV94" s="14"/>
      <c r="AW94" s="14"/>
      <c r="AX94" s="14"/>
      <c r="AY94" s="14"/>
      <c r="AZ94" s="14"/>
      <c r="BA94" s="14"/>
      <c r="BB94" s="14"/>
      <c r="BC94" s="14"/>
      <c r="BD94" s="14"/>
      <c r="BE94" s="14"/>
      <c r="BF94" s="14"/>
      <c r="BG94" s="14"/>
      <c r="BH94" s="14"/>
      <c r="BI94" s="14"/>
    </row>
    <row r="95" spans="1:61">
      <c r="A95" s="761"/>
      <c r="B95" s="632"/>
      <c r="C95" s="763"/>
      <c r="D95" s="16"/>
      <c r="E95" s="16"/>
      <c r="F95" s="16"/>
      <c r="G95" s="14"/>
      <c r="H95" s="14"/>
      <c r="I95" s="14"/>
      <c r="J95" s="14"/>
      <c r="K95" s="14"/>
      <c r="L95" s="14"/>
      <c r="M95" s="14"/>
      <c r="N95" s="14"/>
      <c r="O95" s="14"/>
      <c r="P95" s="14"/>
      <c r="Q95" s="14"/>
      <c r="R95" s="16"/>
      <c r="S95" s="16"/>
      <c r="T95" s="16"/>
      <c r="U95" s="16"/>
      <c r="V95" s="16"/>
      <c r="W95" s="16"/>
      <c r="X95" s="16"/>
      <c r="Y95" s="15"/>
      <c r="Z95" s="16"/>
      <c r="AA95" s="16"/>
      <c r="AB95" s="16"/>
      <c r="AC95" s="16"/>
      <c r="AD95" s="16"/>
      <c r="AE95" s="16"/>
      <c r="AF95" s="16"/>
      <c r="AG95" s="16"/>
      <c r="AH95" s="16"/>
      <c r="AI95" s="16"/>
      <c r="AJ95" s="16"/>
      <c r="AK95" s="16"/>
      <c r="AL95" s="16"/>
      <c r="AM95" s="14"/>
      <c r="AN95" s="14"/>
      <c r="AO95" s="14"/>
      <c r="AP95" s="14"/>
      <c r="AQ95" s="14"/>
      <c r="AR95" s="14"/>
      <c r="AS95" s="14"/>
      <c r="AT95" s="14"/>
      <c r="AU95" s="14"/>
      <c r="AV95" s="14"/>
      <c r="AW95" s="14"/>
      <c r="AX95" s="14"/>
      <c r="AY95" s="14"/>
      <c r="AZ95" s="14"/>
      <c r="BA95" s="14"/>
      <c r="BB95" s="14"/>
      <c r="BC95" s="14"/>
      <c r="BD95" s="14"/>
      <c r="BE95" s="14"/>
      <c r="BF95" s="14"/>
      <c r="BG95" s="14"/>
      <c r="BH95" s="14"/>
      <c r="BI95" s="14"/>
    </row>
    <row r="96" spans="1:61">
      <c r="A96" s="761"/>
      <c r="B96" s="632"/>
      <c r="C96" s="763"/>
      <c r="D96" s="16"/>
      <c r="E96" s="16"/>
      <c r="F96" s="16"/>
      <c r="G96" s="14"/>
      <c r="H96" s="14"/>
      <c r="I96" s="14"/>
      <c r="J96" s="14"/>
      <c r="K96" s="14"/>
      <c r="L96" s="14"/>
      <c r="M96" s="14"/>
      <c r="N96" s="14"/>
      <c r="O96" s="14"/>
      <c r="P96" s="14"/>
      <c r="Q96" s="14"/>
      <c r="R96" s="16"/>
      <c r="S96" s="16"/>
      <c r="T96" s="16"/>
      <c r="U96" s="16"/>
      <c r="V96" s="16"/>
      <c r="W96" s="16"/>
      <c r="X96" s="16"/>
      <c r="Y96" s="15"/>
      <c r="Z96" s="16"/>
      <c r="AA96" s="16"/>
      <c r="AB96" s="16"/>
      <c r="AC96" s="16"/>
      <c r="AD96" s="16"/>
      <c r="AE96" s="16"/>
      <c r="AF96" s="16"/>
      <c r="AG96" s="16"/>
      <c r="AH96" s="16"/>
      <c r="AI96" s="16"/>
      <c r="AJ96" s="16"/>
      <c r="AK96" s="16"/>
      <c r="AL96" s="16"/>
      <c r="AM96" s="14"/>
      <c r="AN96" s="14"/>
      <c r="AO96" s="14"/>
      <c r="AP96" s="14"/>
      <c r="AQ96" s="14"/>
      <c r="AR96" s="14"/>
      <c r="AS96" s="14"/>
      <c r="AT96" s="14"/>
      <c r="AU96" s="14"/>
      <c r="AV96" s="14"/>
      <c r="AW96" s="14"/>
      <c r="AX96" s="14"/>
      <c r="AY96" s="14"/>
      <c r="AZ96" s="14"/>
      <c r="BA96" s="14"/>
      <c r="BB96" s="14"/>
      <c r="BC96" s="14"/>
      <c r="BD96" s="14"/>
      <c r="BE96" s="14"/>
      <c r="BF96" s="14"/>
      <c r="BG96" s="14"/>
      <c r="BH96" s="14"/>
      <c r="BI96" s="14"/>
    </row>
    <row r="97" spans="1:86">
      <c r="A97" s="761"/>
      <c r="B97" s="632"/>
      <c r="C97" s="763"/>
      <c r="D97" s="16"/>
      <c r="E97" s="16"/>
      <c r="F97" s="16"/>
      <c r="G97" s="14"/>
      <c r="H97" s="14"/>
      <c r="I97" s="14"/>
      <c r="J97" s="14"/>
      <c r="K97" s="14"/>
      <c r="L97" s="14"/>
      <c r="M97" s="14"/>
      <c r="N97" s="14"/>
      <c r="O97" s="14"/>
      <c r="P97" s="14"/>
      <c r="Q97" s="14"/>
      <c r="R97" s="16"/>
      <c r="S97" s="16"/>
      <c r="T97" s="16"/>
      <c r="U97" s="16"/>
      <c r="V97" s="16"/>
      <c r="W97" s="16"/>
      <c r="X97" s="16"/>
      <c r="Y97" s="15"/>
      <c r="Z97" s="16"/>
      <c r="AA97" s="16"/>
      <c r="AB97" s="16"/>
      <c r="AC97" s="16"/>
      <c r="AD97" s="16"/>
      <c r="AE97" s="16"/>
      <c r="AF97" s="16"/>
      <c r="AG97" s="16"/>
      <c r="AH97" s="16"/>
      <c r="AI97" s="16"/>
      <c r="AJ97" s="16"/>
      <c r="AK97" s="16"/>
      <c r="AL97" s="16"/>
      <c r="AM97" s="14"/>
      <c r="AN97" s="14"/>
      <c r="AO97" s="14"/>
      <c r="AP97" s="14"/>
      <c r="AQ97" s="14"/>
      <c r="AR97" s="14"/>
      <c r="AS97" s="14"/>
      <c r="AT97" s="14"/>
      <c r="AU97" s="14"/>
      <c r="AV97" s="14"/>
      <c r="AW97" s="14"/>
      <c r="AX97" s="14"/>
      <c r="AY97" s="14"/>
      <c r="AZ97" s="14"/>
      <c r="BA97" s="14"/>
      <c r="BB97" s="14"/>
      <c r="BC97" s="14"/>
      <c r="BD97" s="14"/>
      <c r="BE97" s="14"/>
      <c r="BF97" s="14"/>
      <c r="BG97" s="14"/>
      <c r="BH97" s="14"/>
      <c r="BI97" s="14"/>
    </row>
    <row r="98" spans="1:86">
      <c r="A98" s="761"/>
      <c r="B98" s="632"/>
      <c r="C98" s="763"/>
      <c r="D98" s="16"/>
      <c r="E98" s="16"/>
      <c r="F98" s="16"/>
      <c r="G98" s="14"/>
      <c r="H98" s="14"/>
      <c r="I98" s="14"/>
      <c r="J98" s="14"/>
      <c r="K98" s="14"/>
      <c r="L98" s="14"/>
      <c r="M98" s="14"/>
      <c r="N98" s="14"/>
      <c r="O98" s="14"/>
      <c r="P98" s="14"/>
      <c r="Q98" s="14"/>
      <c r="R98" s="16"/>
      <c r="S98" s="16"/>
      <c r="T98" s="16"/>
      <c r="U98" s="16"/>
      <c r="V98" s="16"/>
      <c r="W98" s="16"/>
      <c r="X98" s="16"/>
      <c r="Y98" s="15"/>
      <c r="Z98" s="16"/>
      <c r="AA98" s="16"/>
      <c r="AB98" s="16"/>
      <c r="AC98" s="16"/>
      <c r="AD98" s="16"/>
      <c r="AE98" s="16"/>
      <c r="AF98" s="16"/>
      <c r="AG98" s="16"/>
      <c r="AH98" s="16"/>
      <c r="AI98" s="16"/>
      <c r="AJ98" s="16"/>
      <c r="AK98" s="16"/>
      <c r="AL98" s="16"/>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row>
    <row r="99" spans="1:86">
      <c r="A99" s="761"/>
      <c r="B99" s="632"/>
      <c r="C99" s="763"/>
      <c r="D99" s="16"/>
      <c r="E99" s="16"/>
      <c r="F99" s="16"/>
      <c r="G99" s="14"/>
      <c r="H99" s="14"/>
      <c r="I99" s="14"/>
      <c r="J99" s="14"/>
      <c r="K99" s="14"/>
      <c r="L99" s="14"/>
      <c r="M99" s="14"/>
      <c r="N99" s="14"/>
      <c r="O99" s="14"/>
      <c r="P99" s="14"/>
      <c r="Q99" s="14"/>
      <c r="R99" s="16"/>
      <c r="S99" s="16"/>
      <c r="T99" s="16"/>
      <c r="U99" s="16"/>
      <c r="V99" s="16"/>
      <c r="W99" s="16"/>
      <c r="X99" s="16"/>
      <c r="Y99" s="15"/>
      <c r="Z99" s="16"/>
      <c r="AA99" s="16"/>
      <c r="AB99" s="16"/>
      <c r="AC99" s="16"/>
      <c r="AD99" s="16"/>
      <c r="AE99" s="16"/>
      <c r="AF99" s="16"/>
      <c r="AG99" s="16"/>
      <c r="AH99" s="16"/>
      <c r="AI99" s="16"/>
      <c r="AJ99" s="16"/>
      <c r="AK99" s="16"/>
      <c r="AL99" s="16"/>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row>
    <row r="100" spans="1:86">
      <c r="A100" s="761"/>
      <c r="B100" s="632"/>
      <c r="C100" s="763"/>
      <c r="D100" s="16"/>
      <c r="E100" s="16"/>
      <c r="F100" s="16"/>
      <c r="G100" s="14"/>
      <c r="H100" s="14"/>
      <c r="I100" s="14"/>
      <c r="J100" s="14"/>
      <c r="K100" s="14"/>
      <c r="L100" s="14"/>
      <c r="M100" s="14"/>
      <c r="N100" s="14"/>
      <c r="O100" s="14"/>
      <c r="P100" s="14"/>
      <c r="Q100" s="14"/>
      <c r="R100" s="16"/>
      <c r="S100" s="16"/>
      <c r="T100" s="16"/>
      <c r="U100" s="16"/>
      <c r="V100" s="16"/>
      <c r="W100" s="16"/>
      <c r="X100" s="16"/>
      <c r="Y100" s="15"/>
      <c r="Z100" s="16"/>
      <c r="AA100" s="16"/>
      <c r="AB100" s="16"/>
      <c r="AC100" s="16"/>
      <c r="AD100" s="16"/>
      <c r="AE100" s="16"/>
      <c r="AF100" s="16"/>
      <c r="AG100" s="16"/>
      <c r="AH100" s="16"/>
      <c r="AI100" s="16"/>
      <c r="AJ100" s="16"/>
      <c r="AK100" s="16"/>
      <c r="AL100" s="16"/>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row>
    <row r="101" spans="1:86">
      <c r="A101" s="761"/>
      <c r="B101" s="632"/>
      <c r="C101" s="763"/>
      <c r="D101" s="16"/>
      <c r="E101" s="16"/>
      <c r="F101" s="16"/>
      <c r="G101" s="14"/>
      <c r="H101" s="14"/>
      <c r="I101" s="14"/>
      <c r="J101" s="14"/>
      <c r="K101" s="14"/>
      <c r="L101" s="14"/>
      <c r="M101" s="14"/>
      <c r="N101" s="14"/>
      <c r="O101" s="14"/>
      <c r="P101" s="14"/>
      <c r="Q101" s="14"/>
      <c r="R101" s="16"/>
      <c r="S101" s="16"/>
      <c r="T101" s="16"/>
      <c r="U101" s="16"/>
      <c r="V101" s="16"/>
      <c r="W101" s="16"/>
      <c r="X101" s="16"/>
      <c r="Y101" s="15"/>
      <c r="Z101" s="16"/>
      <c r="AA101" s="16"/>
      <c r="AB101" s="16"/>
      <c r="AC101" s="16"/>
      <c r="AD101" s="16"/>
      <c r="AE101" s="16"/>
      <c r="AF101" s="16"/>
      <c r="AG101" s="16"/>
      <c r="AH101" s="16"/>
      <c r="AI101" s="16"/>
      <c r="AJ101" s="16"/>
      <c r="AK101" s="16"/>
      <c r="AL101" s="16"/>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row>
    <row r="102" spans="1:86">
      <c r="A102" s="761"/>
      <c r="B102" s="632"/>
      <c r="C102" s="763"/>
      <c r="D102" s="16"/>
      <c r="E102" s="16"/>
      <c r="F102" s="16"/>
      <c r="G102" s="14"/>
      <c r="H102" s="14"/>
      <c r="I102" s="14"/>
      <c r="J102" s="14"/>
      <c r="K102" s="14"/>
      <c r="L102" s="14"/>
      <c r="M102" s="14"/>
      <c r="N102" s="14"/>
      <c r="O102" s="14"/>
      <c r="P102" s="14"/>
      <c r="Q102" s="14"/>
      <c r="R102" s="16"/>
      <c r="S102" s="16"/>
      <c r="T102" s="16"/>
      <c r="U102" s="16"/>
      <c r="V102" s="16"/>
      <c r="W102" s="16"/>
      <c r="X102" s="16"/>
      <c r="Y102" s="15"/>
      <c r="Z102" s="16"/>
      <c r="AA102" s="16"/>
      <c r="AB102" s="16"/>
      <c r="AC102" s="16"/>
      <c r="AD102" s="16"/>
      <c r="AE102" s="16"/>
      <c r="AF102" s="16"/>
      <c r="AG102" s="16"/>
      <c r="AH102" s="16"/>
      <c r="AI102" s="16"/>
      <c r="AJ102" s="16"/>
      <c r="AK102" s="16"/>
      <c r="AL102" s="16"/>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row>
    <row r="103" spans="1:86">
      <c r="A103" s="761"/>
      <c r="B103" s="632"/>
      <c r="C103" s="763"/>
      <c r="D103" s="16"/>
      <c r="E103" s="16"/>
      <c r="F103" s="16"/>
      <c r="G103" s="14"/>
      <c r="H103" s="14"/>
      <c r="I103" s="14"/>
      <c r="J103" s="14"/>
      <c r="K103" s="14"/>
      <c r="L103" s="14"/>
      <c r="M103" s="14"/>
      <c r="N103" s="14"/>
      <c r="O103" s="14"/>
      <c r="P103" s="14"/>
      <c r="Q103" s="14"/>
      <c r="R103" s="16"/>
      <c r="S103" s="16"/>
      <c r="T103" s="16"/>
      <c r="U103" s="16"/>
      <c r="V103" s="16"/>
      <c r="W103" s="16"/>
      <c r="X103" s="16"/>
      <c r="Y103" s="15"/>
      <c r="Z103" s="16"/>
      <c r="AA103" s="16"/>
      <c r="AB103" s="16"/>
      <c r="AC103" s="16"/>
      <c r="AD103" s="16"/>
      <c r="AE103" s="16"/>
      <c r="AF103" s="16"/>
      <c r="AG103" s="16"/>
      <c r="AH103" s="16"/>
      <c r="AI103" s="16"/>
      <c r="AJ103" s="16"/>
      <c r="AK103" s="16"/>
      <c r="AL103" s="16"/>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row>
    <row r="104" spans="1:86">
      <c r="A104" s="761"/>
      <c r="B104" s="632"/>
      <c r="C104" s="763"/>
      <c r="D104" s="16"/>
      <c r="E104" s="16"/>
      <c r="F104" s="16"/>
      <c r="G104" s="14"/>
      <c r="H104" s="14"/>
      <c r="I104" s="14"/>
      <c r="J104" s="14"/>
      <c r="K104" s="14"/>
      <c r="L104" s="14"/>
      <c r="M104" s="14"/>
      <c r="N104" s="14"/>
      <c r="O104" s="14"/>
      <c r="P104" s="14"/>
      <c r="Q104" s="14"/>
      <c r="R104" s="16"/>
      <c r="S104" s="16"/>
      <c r="T104" s="16"/>
      <c r="U104" s="16"/>
      <c r="V104" s="16"/>
      <c r="W104" s="16"/>
      <c r="X104" s="16"/>
      <c r="Y104" s="15"/>
      <c r="Z104" s="16"/>
      <c r="AA104" s="16"/>
      <c r="AB104" s="16"/>
      <c r="AC104" s="16"/>
      <c r="AD104" s="16"/>
      <c r="AE104" s="16"/>
      <c r="AF104" s="16"/>
      <c r="AG104" s="16"/>
      <c r="AH104" s="16"/>
      <c r="AI104" s="16"/>
      <c r="AJ104" s="16"/>
      <c r="AK104" s="16"/>
      <c r="AL104" s="16"/>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row>
    <row r="105" spans="1:86">
      <c r="A105" s="761"/>
      <c r="B105" s="632"/>
      <c r="C105" s="632"/>
      <c r="D105" s="16"/>
      <c r="E105" s="16"/>
      <c r="F105" s="16"/>
      <c r="G105" s="14"/>
      <c r="H105" s="14"/>
      <c r="I105" s="14"/>
      <c r="J105" s="14"/>
      <c r="K105" s="14"/>
      <c r="L105" s="14"/>
      <c r="M105" s="14"/>
      <c r="N105" s="14"/>
      <c r="O105" s="14"/>
      <c r="P105" s="14"/>
      <c r="Q105" s="14"/>
      <c r="R105" s="16"/>
      <c r="S105" s="16"/>
      <c r="T105" s="16"/>
      <c r="U105" s="16"/>
      <c r="V105" s="16"/>
      <c r="W105" s="16"/>
      <c r="X105" s="16"/>
      <c r="Y105" s="15"/>
      <c r="Z105" s="16"/>
      <c r="AA105" s="16"/>
      <c r="AB105" s="16"/>
      <c r="AC105" s="16"/>
      <c r="AD105" s="16"/>
      <c r="AE105" s="16"/>
      <c r="AF105" s="16"/>
      <c r="AG105" s="16"/>
      <c r="AH105" s="16"/>
      <c r="AI105" s="16"/>
      <c r="AJ105" s="16"/>
      <c r="AK105" s="16"/>
      <c r="AL105" s="16"/>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row>
    <row r="106" spans="1:86">
      <c r="A106" s="16"/>
      <c r="B106" s="16"/>
      <c r="C106" s="16"/>
      <c r="D106" s="16"/>
      <c r="E106" s="16"/>
      <c r="F106" s="16"/>
      <c r="G106" s="14"/>
      <c r="H106" s="14"/>
      <c r="I106" s="14"/>
      <c r="J106" s="14"/>
      <c r="K106" s="14"/>
      <c r="L106" s="14"/>
      <c r="M106" s="14"/>
      <c r="N106" s="14"/>
      <c r="O106" s="14"/>
      <c r="P106" s="14"/>
      <c r="Q106" s="14"/>
      <c r="R106" s="16"/>
      <c r="S106" s="16"/>
      <c r="T106" s="16"/>
      <c r="U106" s="16"/>
      <c r="V106" s="16"/>
      <c r="W106" s="16"/>
      <c r="X106" s="16"/>
      <c r="Y106" s="15"/>
      <c r="Z106" s="16"/>
      <c r="AA106" s="16"/>
      <c r="AB106" s="16"/>
      <c r="AC106" s="16"/>
      <c r="AD106" s="16"/>
      <c r="AE106" s="16"/>
      <c r="AF106" s="16"/>
      <c r="AG106" s="16"/>
      <c r="AH106" s="16"/>
      <c r="AI106" s="16"/>
      <c r="AJ106" s="16"/>
      <c r="AK106" s="16"/>
      <c r="AL106" s="16"/>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row>
    <row r="107" spans="1:86">
      <c r="A107" s="16"/>
      <c r="B107" s="16"/>
      <c r="C107" s="16"/>
      <c r="D107" s="16"/>
      <c r="E107" s="16"/>
      <c r="F107" s="16"/>
      <c r="G107" s="14"/>
      <c r="H107" s="14"/>
      <c r="I107" s="14"/>
      <c r="J107" s="14"/>
      <c r="K107" s="14"/>
      <c r="L107" s="14"/>
      <c r="M107" s="14"/>
      <c r="N107" s="14"/>
      <c r="O107" s="14"/>
      <c r="P107" s="14"/>
      <c r="Q107" s="14"/>
      <c r="R107" s="16"/>
      <c r="S107" s="16"/>
      <c r="T107" s="16"/>
      <c r="U107" s="16"/>
      <c r="V107" s="16"/>
      <c r="W107" s="16"/>
      <c r="X107" s="16"/>
      <c r="Y107" s="15"/>
      <c r="Z107" s="16"/>
      <c r="AA107" s="16"/>
      <c r="AB107" s="16"/>
      <c r="AC107" s="16"/>
      <c r="AD107" s="16"/>
      <c r="AE107" s="16"/>
      <c r="AF107" s="16"/>
      <c r="AG107" s="16"/>
      <c r="AH107" s="16"/>
      <c r="AI107" s="16"/>
      <c r="AJ107" s="16"/>
      <c r="AK107" s="16"/>
      <c r="AL107" s="16"/>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row>
    <row r="108" spans="1:86">
      <c r="A108" s="16"/>
      <c r="B108" s="16"/>
      <c r="C108" s="16"/>
      <c r="D108" s="16"/>
      <c r="E108" s="16"/>
      <c r="F108" s="16"/>
      <c r="G108" s="14"/>
      <c r="H108" s="14"/>
      <c r="I108" s="14"/>
      <c r="J108" s="14"/>
      <c r="K108" s="14"/>
      <c r="L108" s="14"/>
      <c r="M108" s="14"/>
      <c r="N108" s="14"/>
      <c r="O108" s="14"/>
      <c r="P108" s="14"/>
      <c r="Q108" s="14"/>
      <c r="R108" s="16"/>
      <c r="S108" s="16"/>
      <c r="T108" s="16"/>
      <c r="U108" s="16"/>
      <c r="V108" s="16"/>
      <c r="W108" s="16"/>
      <c r="X108" s="16"/>
      <c r="Y108" s="15"/>
      <c r="Z108" s="16"/>
      <c r="AA108" s="16"/>
      <c r="AB108" s="16"/>
      <c r="AC108" s="16"/>
      <c r="AD108" s="16"/>
      <c r="AE108" s="16"/>
      <c r="AF108" s="16"/>
      <c r="AG108" s="16"/>
      <c r="AH108" s="16"/>
      <c r="AI108" s="16"/>
      <c r="AJ108" s="16"/>
      <c r="AK108" s="16"/>
      <c r="AL108" s="16"/>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row>
    <row r="109" spans="1:86">
      <c r="A109" s="16"/>
      <c r="B109" s="16"/>
      <c r="C109" s="16"/>
      <c r="D109" s="16"/>
      <c r="E109" s="16"/>
      <c r="F109" s="16"/>
      <c r="G109" s="14"/>
      <c r="H109" s="14"/>
      <c r="I109" s="14"/>
      <c r="J109" s="14"/>
      <c r="K109" s="14"/>
      <c r="L109" s="14"/>
      <c r="M109" s="14"/>
      <c r="N109" s="14"/>
      <c r="O109" s="14"/>
      <c r="P109" s="14"/>
      <c r="Q109" s="14"/>
      <c r="R109" s="16"/>
      <c r="S109" s="16"/>
      <c r="T109" s="16"/>
      <c r="U109" s="16"/>
      <c r="V109" s="16"/>
      <c r="W109" s="16"/>
      <c r="X109" s="16"/>
      <c r="Y109" s="15"/>
      <c r="Z109" s="16"/>
      <c r="AA109" s="16"/>
      <c r="AB109" s="16"/>
      <c r="AC109" s="16"/>
      <c r="AD109" s="16"/>
      <c r="AE109" s="16"/>
      <c r="AF109" s="16"/>
      <c r="AG109" s="16"/>
      <c r="AH109" s="16"/>
      <c r="AI109" s="16"/>
      <c r="AJ109" s="16"/>
      <c r="AK109" s="16"/>
      <c r="AL109" s="16"/>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row>
    <row r="110" spans="1:86">
      <c r="A110" s="16"/>
      <c r="B110" s="16"/>
      <c r="C110" s="16"/>
      <c r="D110" s="16"/>
      <c r="E110" s="16"/>
      <c r="F110" s="16"/>
      <c r="G110" s="14"/>
      <c r="H110" s="14"/>
      <c r="I110" s="14"/>
      <c r="J110" s="14"/>
      <c r="K110" s="14"/>
      <c r="L110" s="14"/>
      <c r="M110" s="14"/>
      <c r="N110" s="14"/>
      <c r="O110" s="14"/>
      <c r="P110" s="14"/>
      <c r="Q110" s="14"/>
      <c r="R110" s="16"/>
      <c r="S110" s="16"/>
      <c r="T110" s="16"/>
      <c r="U110" s="16"/>
      <c r="V110" s="16"/>
      <c r="W110" s="16"/>
      <c r="X110" s="16"/>
      <c r="Y110" s="15"/>
      <c r="Z110" s="16"/>
      <c r="AA110" s="16"/>
      <c r="AB110" s="16"/>
      <c r="AC110" s="16"/>
      <c r="AD110" s="16"/>
      <c r="AE110" s="16"/>
      <c r="AF110" s="16"/>
      <c r="AG110" s="16"/>
      <c r="AH110" s="16"/>
      <c r="AI110" s="16"/>
      <c r="AJ110" s="16"/>
      <c r="AK110" s="16"/>
      <c r="AL110" s="16"/>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row>
    <row r="111" spans="1:86">
      <c r="A111" s="16"/>
      <c r="B111" s="16"/>
      <c r="C111" s="16"/>
      <c r="D111" s="16"/>
      <c r="E111" s="16"/>
      <c r="F111" s="16"/>
      <c r="G111" s="14"/>
      <c r="H111" s="14"/>
      <c r="I111" s="14"/>
      <c r="J111" s="14"/>
      <c r="K111" s="14"/>
      <c r="L111" s="14"/>
      <c r="M111" s="14"/>
      <c r="N111" s="14"/>
      <c r="O111" s="14"/>
      <c r="P111" s="14"/>
      <c r="Q111" s="14"/>
      <c r="R111" s="16"/>
      <c r="S111" s="16"/>
      <c r="T111" s="16"/>
      <c r="U111" s="16"/>
      <c r="V111" s="16"/>
      <c r="W111" s="16"/>
      <c r="X111" s="16"/>
      <c r="Y111" s="15"/>
      <c r="Z111" s="16"/>
      <c r="AA111" s="16"/>
      <c r="AB111" s="16"/>
      <c r="AC111" s="16"/>
      <c r="AD111" s="16"/>
      <c r="AE111" s="16"/>
      <c r="AF111" s="16"/>
      <c r="AG111" s="16"/>
      <c r="AH111" s="16"/>
      <c r="AI111" s="16"/>
      <c r="AJ111" s="16"/>
      <c r="AK111" s="16"/>
      <c r="AL111" s="16"/>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row>
    <row r="112" spans="1:86">
      <c r="A112" s="16"/>
      <c r="B112" s="16"/>
      <c r="C112" s="16"/>
      <c r="D112" s="16"/>
      <c r="E112" s="16"/>
      <c r="F112" s="16"/>
      <c r="G112" s="14"/>
      <c r="H112" s="14"/>
      <c r="I112" s="14"/>
      <c r="J112" s="14"/>
      <c r="K112" s="14"/>
      <c r="L112" s="14"/>
      <c r="M112" s="14"/>
      <c r="N112" s="14"/>
      <c r="O112" s="14"/>
      <c r="P112" s="14"/>
      <c r="Q112" s="14"/>
      <c r="R112" s="16"/>
      <c r="S112" s="16"/>
      <c r="T112" s="16"/>
      <c r="U112" s="16"/>
      <c r="V112" s="16"/>
      <c r="W112" s="16"/>
      <c r="X112" s="16"/>
      <c r="Y112" s="15"/>
      <c r="Z112" s="16"/>
      <c r="AA112" s="16"/>
      <c r="AB112" s="16"/>
      <c r="AC112" s="16"/>
      <c r="AD112" s="16"/>
      <c r="AE112" s="16"/>
      <c r="AF112" s="16"/>
      <c r="AG112" s="16"/>
      <c r="AH112" s="16"/>
      <c r="AI112" s="16"/>
      <c r="AJ112" s="16"/>
      <c r="AK112" s="16"/>
      <c r="AL112" s="16"/>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row>
    <row r="113" spans="1:86">
      <c r="A113" s="16"/>
      <c r="B113" s="16"/>
      <c r="C113" s="16"/>
      <c r="D113" s="16"/>
      <c r="E113" s="16"/>
      <c r="F113" s="16"/>
      <c r="G113" s="14"/>
      <c r="H113" s="14"/>
      <c r="I113" s="14"/>
      <c r="J113" s="14"/>
      <c r="K113" s="14"/>
      <c r="L113" s="14"/>
      <c r="M113" s="14"/>
      <c r="N113" s="14"/>
      <c r="O113" s="14"/>
      <c r="P113" s="14"/>
      <c r="Q113" s="14"/>
      <c r="R113" s="16"/>
      <c r="S113" s="16"/>
      <c r="T113" s="16"/>
      <c r="U113" s="16"/>
      <c r="V113" s="16"/>
      <c r="W113" s="16"/>
      <c r="X113" s="16"/>
      <c r="Y113" s="15"/>
      <c r="Z113" s="16"/>
      <c r="AA113" s="16"/>
      <c r="AB113" s="16"/>
      <c r="AC113" s="16"/>
      <c r="AD113" s="16"/>
      <c r="AE113" s="16"/>
      <c r="AF113" s="16"/>
      <c r="AG113" s="16"/>
      <c r="AH113" s="16"/>
      <c r="AI113" s="16"/>
      <c r="AJ113" s="16"/>
      <c r="AK113" s="16"/>
      <c r="AL113" s="16"/>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row>
    <row r="114" spans="1:86">
      <c r="A114" s="16"/>
      <c r="B114" s="16"/>
      <c r="C114" s="16"/>
      <c r="D114" s="16"/>
      <c r="E114" s="16"/>
      <c r="F114" s="16"/>
      <c r="G114" s="14"/>
      <c r="H114" s="14"/>
      <c r="I114" s="14"/>
      <c r="J114" s="14"/>
      <c r="K114" s="14"/>
      <c r="L114" s="14"/>
      <c r="M114" s="14"/>
      <c r="N114" s="14"/>
      <c r="O114" s="14"/>
      <c r="P114" s="14"/>
      <c r="Q114" s="14"/>
      <c r="R114" s="16"/>
      <c r="S114" s="16"/>
      <c r="T114" s="16"/>
      <c r="U114" s="16"/>
      <c r="V114" s="16"/>
      <c r="W114" s="16"/>
      <c r="X114" s="16"/>
      <c r="Y114" s="15"/>
      <c r="Z114" s="16"/>
      <c r="AA114" s="16"/>
      <c r="AB114" s="16"/>
      <c r="AC114" s="16"/>
      <c r="AD114" s="16"/>
      <c r="AE114" s="16"/>
      <c r="AF114" s="16"/>
      <c r="AG114" s="16"/>
      <c r="AH114" s="16"/>
      <c r="AI114" s="16"/>
      <c r="AJ114" s="16"/>
      <c r="AK114" s="16"/>
      <c r="AL114" s="16"/>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row>
    <row r="115" spans="1:86">
      <c r="A115" s="16"/>
      <c r="B115" s="16"/>
      <c r="C115" s="16"/>
      <c r="D115" s="16"/>
      <c r="E115" s="16"/>
      <c r="F115" s="16"/>
      <c r="G115" s="14"/>
      <c r="H115" s="14"/>
      <c r="I115" s="14"/>
      <c r="J115" s="14"/>
      <c r="K115" s="14"/>
      <c r="L115" s="14"/>
      <c r="M115" s="14"/>
      <c r="N115" s="14"/>
      <c r="O115" s="14"/>
      <c r="P115" s="14"/>
      <c r="Q115" s="14"/>
      <c r="R115" s="16"/>
      <c r="S115" s="16"/>
      <c r="T115" s="16"/>
      <c r="U115" s="16"/>
      <c r="V115" s="16"/>
      <c r="W115" s="16"/>
      <c r="X115" s="16"/>
      <c r="Y115" s="15"/>
      <c r="Z115" s="16"/>
      <c r="AA115" s="16"/>
      <c r="AB115" s="16"/>
      <c r="AC115" s="16"/>
      <c r="AD115" s="16"/>
      <c r="AE115" s="16"/>
      <c r="AF115" s="16"/>
      <c r="AG115" s="16"/>
      <c r="AH115" s="16"/>
      <c r="AI115" s="16"/>
      <c r="AJ115" s="16"/>
      <c r="AK115" s="16"/>
      <c r="AL115" s="16"/>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row>
    <row r="116" spans="1:86">
      <c r="A116" s="16"/>
      <c r="B116" s="16"/>
      <c r="C116" s="16"/>
      <c r="D116" s="16"/>
      <c r="E116" s="16"/>
      <c r="F116" s="16"/>
      <c r="G116" s="14"/>
      <c r="H116" s="14"/>
      <c r="I116" s="14"/>
      <c r="J116" s="14"/>
      <c r="K116" s="14"/>
      <c r="L116" s="14"/>
      <c r="M116" s="14"/>
      <c r="N116" s="14"/>
      <c r="O116" s="14"/>
      <c r="P116" s="14"/>
      <c r="Q116" s="14"/>
      <c r="R116" s="16"/>
      <c r="S116" s="16"/>
      <c r="T116" s="16"/>
      <c r="U116" s="16"/>
      <c r="V116" s="16"/>
      <c r="W116" s="16"/>
      <c r="X116" s="16"/>
      <c r="Y116" s="15"/>
      <c r="Z116" s="16"/>
      <c r="AA116" s="16"/>
      <c r="AB116" s="16"/>
      <c r="AC116" s="16"/>
      <c r="AD116" s="16"/>
      <c r="AE116" s="16"/>
      <c r="AF116" s="16"/>
      <c r="AG116" s="16"/>
      <c r="AH116" s="16"/>
      <c r="AI116" s="16"/>
      <c r="AJ116" s="16"/>
      <c r="AK116" s="16"/>
      <c r="AL116" s="16"/>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row>
    <row r="117" spans="1:86">
      <c r="A117" s="16"/>
      <c r="B117" s="16"/>
      <c r="C117" s="16"/>
      <c r="D117" s="16"/>
      <c r="E117" s="16"/>
      <c r="F117" s="16"/>
      <c r="G117" s="14"/>
      <c r="H117" s="14"/>
      <c r="I117" s="14"/>
      <c r="J117" s="14"/>
      <c r="K117" s="14"/>
      <c r="L117" s="14"/>
      <c r="M117" s="14"/>
      <c r="N117" s="14"/>
      <c r="O117" s="14"/>
      <c r="P117" s="14"/>
      <c r="Q117" s="14"/>
      <c r="R117" s="16"/>
      <c r="S117" s="16"/>
      <c r="T117" s="16"/>
      <c r="U117" s="16"/>
      <c r="V117" s="16"/>
      <c r="W117" s="16"/>
      <c r="X117" s="16"/>
      <c r="Y117" s="15"/>
      <c r="Z117" s="16"/>
      <c r="AA117" s="16"/>
      <c r="AB117" s="16"/>
      <c r="AC117" s="16"/>
      <c r="AD117" s="16"/>
      <c r="AE117" s="16"/>
      <c r="AF117" s="16"/>
      <c r="AG117" s="16"/>
      <c r="AH117" s="16"/>
      <c r="AI117" s="16"/>
      <c r="AJ117" s="16"/>
      <c r="AK117" s="16"/>
      <c r="AL117" s="16"/>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row>
    <row r="118" spans="1:86">
      <c r="A118" s="16"/>
      <c r="B118" s="16"/>
      <c r="C118" s="16"/>
      <c r="D118" s="16"/>
      <c r="E118" s="16"/>
      <c r="F118" s="16"/>
      <c r="G118" s="14"/>
      <c r="H118" s="14"/>
      <c r="I118" s="14"/>
      <c r="J118" s="14"/>
      <c r="K118" s="14"/>
      <c r="L118" s="14"/>
      <c r="M118" s="14"/>
      <c r="N118" s="14"/>
      <c r="O118" s="14"/>
      <c r="P118" s="14"/>
      <c r="Q118" s="14"/>
      <c r="R118" s="16"/>
      <c r="S118" s="16"/>
      <c r="T118" s="16"/>
      <c r="U118" s="16"/>
      <c r="V118" s="16"/>
      <c r="W118" s="16"/>
      <c r="X118" s="16"/>
      <c r="Y118" s="15"/>
      <c r="Z118" s="16"/>
      <c r="AA118" s="16"/>
      <c r="AB118" s="16"/>
      <c r="AC118" s="16"/>
      <c r="AD118" s="16"/>
      <c r="AE118" s="16"/>
      <c r="AF118" s="16"/>
      <c r="AG118" s="16"/>
      <c r="AH118" s="16"/>
      <c r="AI118" s="16"/>
      <c r="AJ118" s="16"/>
      <c r="AK118" s="16"/>
      <c r="AL118" s="16"/>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row>
    <row r="119" spans="1:86">
      <c r="A119" s="16"/>
      <c r="B119" s="16"/>
      <c r="C119" s="16"/>
      <c r="D119" s="16"/>
      <c r="E119" s="16"/>
      <c r="F119" s="16"/>
      <c r="G119" s="14"/>
      <c r="H119" s="14"/>
      <c r="I119" s="14"/>
      <c r="J119" s="14"/>
      <c r="K119" s="14"/>
      <c r="L119" s="14"/>
      <c r="M119" s="14"/>
      <c r="N119" s="14"/>
      <c r="O119" s="14"/>
      <c r="P119" s="14"/>
      <c r="Q119" s="14"/>
      <c r="R119" s="16"/>
      <c r="S119" s="16"/>
      <c r="T119" s="16"/>
      <c r="U119" s="16"/>
      <c r="V119" s="16"/>
      <c r="W119" s="16"/>
      <c r="X119" s="16"/>
      <c r="Y119" s="15"/>
      <c r="Z119" s="16"/>
      <c r="AA119" s="16"/>
      <c r="AB119" s="16"/>
      <c r="AC119" s="16"/>
      <c r="AD119" s="16"/>
      <c r="AE119" s="16"/>
      <c r="AF119" s="16"/>
      <c r="AG119" s="16"/>
      <c r="AH119" s="16"/>
      <c r="AI119" s="16"/>
      <c r="AJ119" s="16"/>
      <c r="AK119" s="16"/>
      <c r="AL119" s="16"/>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row>
    <row r="120" spans="1:86">
      <c r="A120" s="16"/>
      <c r="B120" s="16"/>
      <c r="C120" s="16"/>
      <c r="D120" s="16"/>
      <c r="E120" s="16"/>
      <c r="F120" s="16"/>
      <c r="G120" s="14"/>
      <c r="H120" s="14"/>
      <c r="I120" s="14"/>
      <c r="J120" s="14"/>
      <c r="K120" s="14"/>
      <c r="L120" s="14"/>
      <c r="M120" s="14"/>
      <c r="N120" s="14"/>
      <c r="O120" s="14"/>
      <c r="P120" s="14"/>
      <c r="Q120" s="14"/>
      <c r="R120" s="16"/>
      <c r="S120" s="16"/>
      <c r="T120" s="16"/>
      <c r="U120" s="16"/>
      <c r="V120" s="16"/>
      <c r="W120" s="16"/>
      <c r="X120" s="16"/>
      <c r="Y120" s="15"/>
      <c r="Z120" s="16"/>
      <c r="AA120" s="16"/>
      <c r="AB120" s="16"/>
      <c r="AC120" s="16"/>
      <c r="AD120" s="16"/>
      <c r="AE120" s="16"/>
      <c r="AF120" s="16"/>
      <c r="AG120" s="16"/>
      <c r="AH120" s="16"/>
      <c r="AI120" s="16"/>
      <c r="AJ120" s="16"/>
      <c r="AK120" s="16"/>
      <c r="AL120" s="16"/>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row>
    <row r="121" spans="1:86">
      <c r="A121" s="16"/>
      <c r="B121" s="16"/>
      <c r="C121" s="16"/>
      <c r="D121" s="16"/>
      <c r="E121" s="16"/>
      <c r="F121" s="16"/>
      <c r="G121" s="14"/>
      <c r="H121" s="14"/>
      <c r="I121" s="14"/>
      <c r="J121" s="14"/>
      <c r="K121" s="14"/>
      <c r="L121" s="14"/>
      <c r="M121" s="14"/>
      <c r="N121" s="14"/>
      <c r="O121" s="14"/>
      <c r="P121" s="14"/>
      <c r="Q121" s="14"/>
      <c r="R121" s="16"/>
      <c r="S121" s="16"/>
      <c r="T121" s="16"/>
      <c r="U121" s="16"/>
      <c r="V121" s="16"/>
      <c r="W121" s="16"/>
      <c r="X121" s="16"/>
      <c r="Y121" s="15"/>
      <c r="Z121" s="16"/>
      <c r="AA121" s="16"/>
      <c r="AB121" s="16"/>
      <c r="AC121" s="16"/>
      <c r="AD121" s="16"/>
      <c r="AE121" s="16"/>
      <c r="AF121" s="16"/>
      <c r="AG121" s="16"/>
      <c r="AH121" s="16"/>
      <c r="AI121" s="16"/>
      <c r="AJ121" s="16"/>
      <c r="AK121" s="16"/>
      <c r="AL121" s="16"/>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row>
    <row r="122" spans="1:86">
      <c r="A122" s="16"/>
      <c r="B122" s="16"/>
      <c r="C122" s="16"/>
      <c r="D122" s="16"/>
      <c r="E122" s="16"/>
      <c r="F122" s="16"/>
      <c r="G122" s="14"/>
      <c r="H122" s="14"/>
      <c r="I122" s="14"/>
      <c r="J122" s="14"/>
      <c r="K122" s="14"/>
      <c r="L122" s="14"/>
      <c r="M122" s="14"/>
      <c r="N122" s="14"/>
      <c r="O122" s="14"/>
      <c r="P122" s="14"/>
      <c r="Q122" s="14"/>
      <c r="R122" s="16"/>
      <c r="S122" s="16"/>
      <c r="T122" s="16"/>
      <c r="U122" s="16"/>
      <c r="V122" s="16"/>
      <c r="W122" s="16"/>
      <c r="X122" s="16"/>
      <c r="Y122" s="15"/>
      <c r="Z122" s="16"/>
      <c r="AA122" s="16"/>
      <c r="AB122" s="16"/>
      <c r="AC122" s="16"/>
      <c r="AD122" s="16"/>
      <c r="AE122" s="16"/>
      <c r="AF122" s="16"/>
      <c r="AG122" s="16"/>
      <c r="AH122" s="16"/>
      <c r="AI122" s="16"/>
      <c r="AJ122" s="16"/>
      <c r="AK122" s="16"/>
      <c r="AL122" s="16"/>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row>
    <row r="123" spans="1:86">
      <c r="A123" s="16"/>
      <c r="B123" s="16"/>
      <c r="C123" s="16"/>
      <c r="D123" s="16"/>
      <c r="E123" s="16"/>
      <c r="F123" s="16"/>
      <c r="G123" s="14"/>
      <c r="H123" s="14"/>
      <c r="I123" s="14"/>
      <c r="J123" s="14"/>
      <c r="K123" s="14"/>
      <c r="L123" s="14"/>
      <c r="M123" s="14"/>
      <c r="N123" s="14"/>
      <c r="O123" s="14"/>
      <c r="P123" s="14"/>
      <c r="Q123" s="14"/>
      <c r="R123" s="16"/>
      <c r="S123" s="16"/>
      <c r="T123" s="16"/>
      <c r="U123" s="16"/>
      <c r="V123" s="16"/>
      <c r="W123" s="16"/>
      <c r="X123" s="16"/>
      <c r="Y123" s="15"/>
      <c r="Z123" s="16"/>
      <c r="AA123" s="16"/>
      <c r="AB123" s="16"/>
      <c r="AC123" s="16"/>
      <c r="AD123" s="16"/>
      <c r="AE123" s="16"/>
      <c r="AF123" s="16"/>
      <c r="AG123" s="16"/>
      <c r="AH123" s="16"/>
      <c r="AI123" s="16"/>
      <c r="AJ123" s="16"/>
      <c r="AK123" s="16"/>
      <c r="AL123" s="16"/>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row>
    <row r="124" spans="1:86">
      <c r="A124" s="16"/>
      <c r="B124" s="16"/>
      <c r="C124" s="16"/>
      <c r="D124" s="16"/>
      <c r="E124" s="16"/>
      <c r="F124" s="16"/>
      <c r="G124" s="14"/>
      <c r="H124" s="14"/>
      <c r="I124" s="14"/>
      <c r="J124" s="14"/>
      <c r="K124" s="14"/>
      <c r="L124" s="14"/>
      <c r="M124" s="14"/>
      <c r="N124" s="14"/>
      <c r="O124" s="14"/>
      <c r="P124" s="14"/>
      <c r="Q124" s="14"/>
      <c r="R124" s="16"/>
      <c r="S124" s="16"/>
      <c r="T124" s="16"/>
      <c r="U124" s="16"/>
      <c r="V124" s="16"/>
      <c r="W124" s="16"/>
      <c r="X124" s="16"/>
      <c r="Y124" s="15"/>
      <c r="Z124" s="16"/>
      <c r="AA124" s="16"/>
      <c r="AB124" s="16"/>
      <c r="AC124" s="16"/>
      <c r="AD124" s="16"/>
      <c r="AE124" s="16"/>
      <c r="AF124" s="16"/>
      <c r="AG124" s="16"/>
      <c r="AH124" s="16"/>
      <c r="AI124" s="16"/>
      <c r="AJ124" s="16"/>
      <c r="AK124" s="16"/>
      <c r="AL124" s="16"/>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row>
    <row r="125" spans="1:86">
      <c r="A125" s="16"/>
      <c r="B125" s="16"/>
      <c r="C125" s="16"/>
      <c r="D125" s="16"/>
      <c r="E125" s="16"/>
      <c r="F125" s="16"/>
      <c r="G125" s="14"/>
      <c r="H125" s="14"/>
      <c r="I125" s="14"/>
      <c r="J125" s="14"/>
      <c r="K125" s="14"/>
      <c r="L125" s="14"/>
      <c r="M125" s="14"/>
      <c r="N125" s="14"/>
      <c r="O125" s="14"/>
      <c r="P125" s="14"/>
      <c r="Q125" s="14"/>
      <c r="R125" s="16"/>
      <c r="S125" s="16"/>
      <c r="T125" s="16"/>
      <c r="U125" s="16"/>
      <c r="V125" s="16"/>
      <c r="W125" s="16"/>
      <c r="X125" s="16"/>
      <c r="Y125" s="15"/>
      <c r="Z125" s="16"/>
      <c r="AA125" s="16"/>
      <c r="AB125" s="16"/>
      <c r="AC125" s="16"/>
      <c r="AD125" s="16"/>
      <c r="AE125" s="16"/>
      <c r="AF125" s="16"/>
      <c r="AG125" s="16"/>
      <c r="AH125" s="16"/>
      <c r="AI125" s="16"/>
      <c r="AJ125" s="16"/>
      <c r="AK125" s="16"/>
      <c r="AL125" s="16"/>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row>
    <row r="126" spans="1:86">
      <c r="A126" s="16"/>
      <c r="B126" s="16"/>
      <c r="C126" s="16"/>
      <c r="D126" s="16"/>
      <c r="E126" s="16"/>
      <c r="F126" s="16"/>
      <c r="G126" s="14"/>
      <c r="H126" s="14"/>
      <c r="I126" s="14"/>
      <c r="J126" s="14"/>
      <c r="K126" s="14"/>
      <c r="L126" s="14"/>
      <c r="M126" s="14"/>
      <c r="N126" s="14"/>
      <c r="O126" s="14"/>
      <c r="P126" s="14"/>
      <c r="Q126" s="14"/>
      <c r="R126" s="16"/>
      <c r="S126" s="16"/>
      <c r="T126" s="16"/>
      <c r="U126" s="16"/>
      <c r="V126" s="16"/>
      <c r="W126" s="16"/>
      <c r="X126" s="16"/>
      <c r="Y126" s="15"/>
      <c r="Z126" s="16"/>
      <c r="AA126" s="16"/>
      <c r="AB126" s="16"/>
      <c r="AC126" s="16"/>
      <c r="AD126" s="16"/>
      <c r="AE126" s="16"/>
      <c r="AF126" s="16"/>
      <c r="AG126" s="16"/>
      <c r="AH126" s="16"/>
      <c r="AI126" s="16"/>
      <c r="AJ126" s="16"/>
      <c r="AK126" s="16"/>
      <c r="AL126" s="16"/>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row>
    <row r="127" spans="1:86">
      <c r="A127" s="16"/>
      <c r="B127" s="16"/>
      <c r="C127" s="16"/>
      <c r="D127" s="16"/>
      <c r="E127" s="16"/>
      <c r="F127" s="16"/>
      <c r="G127" s="14"/>
      <c r="H127" s="14"/>
      <c r="I127" s="14"/>
      <c r="J127" s="14"/>
      <c r="K127" s="14"/>
      <c r="L127" s="14"/>
      <c r="M127" s="14"/>
      <c r="N127" s="14"/>
      <c r="O127" s="14"/>
      <c r="P127" s="14"/>
      <c r="Q127" s="14"/>
      <c r="R127" s="16"/>
      <c r="S127" s="16"/>
      <c r="T127" s="16"/>
      <c r="U127" s="16"/>
      <c r="V127" s="16"/>
      <c r="W127" s="16"/>
      <c r="X127" s="16"/>
      <c r="Y127" s="15"/>
      <c r="Z127" s="16"/>
      <c r="AA127" s="16"/>
      <c r="AB127" s="16"/>
      <c r="AC127" s="16"/>
      <c r="AD127" s="16"/>
      <c r="AE127" s="16"/>
      <c r="AF127" s="16"/>
      <c r="AG127" s="16"/>
      <c r="AH127" s="16"/>
      <c r="AI127" s="16"/>
      <c r="AJ127" s="16"/>
      <c r="AK127" s="16"/>
      <c r="AL127" s="16"/>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row>
    <row r="128" spans="1:86">
      <c r="A128" s="16"/>
      <c r="B128" s="16"/>
      <c r="C128" s="16"/>
      <c r="D128" s="16"/>
      <c r="E128" s="16"/>
      <c r="F128" s="16"/>
      <c r="G128" s="14"/>
      <c r="H128" s="14"/>
      <c r="I128" s="14"/>
      <c r="J128" s="14"/>
      <c r="K128" s="14"/>
      <c r="L128" s="14"/>
      <c r="M128" s="14"/>
      <c r="N128" s="14"/>
      <c r="O128" s="14"/>
      <c r="P128" s="14"/>
      <c r="Q128" s="14"/>
      <c r="R128" s="16"/>
      <c r="S128" s="16"/>
      <c r="T128" s="16"/>
      <c r="U128" s="16"/>
      <c r="V128" s="16"/>
      <c r="W128" s="16"/>
      <c r="X128" s="16"/>
      <c r="Y128" s="15"/>
      <c r="Z128" s="16"/>
      <c r="AA128" s="16"/>
      <c r="AB128" s="16"/>
      <c r="AC128" s="16"/>
      <c r="AD128" s="16"/>
      <c r="AE128" s="16"/>
      <c r="AF128" s="16"/>
      <c r="AG128" s="16"/>
      <c r="AH128" s="16"/>
      <c r="AI128" s="16"/>
      <c r="AJ128" s="16"/>
      <c r="AK128" s="16"/>
      <c r="AL128" s="16"/>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row>
    <row r="129" spans="1:86">
      <c r="A129" s="16"/>
      <c r="B129" s="16"/>
      <c r="C129" s="16"/>
      <c r="D129" s="16"/>
      <c r="E129" s="16"/>
      <c r="F129" s="16"/>
      <c r="G129" s="14"/>
      <c r="H129" s="14"/>
      <c r="I129" s="14"/>
      <c r="J129" s="14"/>
      <c r="K129" s="14"/>
      <c r="L129" s="14"/>
      <c r="M129" s="14"/>
      <c r="N129" s="14"/>
      <c r="O129" s="14"/>
      <c r="P129" s="14"/>
      <c r="Q129" s="14"/>
      <c r="R129" s="16"/>
      <c r="S129" s="16"/>
      <c r="T129" s="16"/>
      <c r="U129" s="16"/>
      <c r="V129" s="16"/>
      <c r="W129" s="16"/>
      <c r="X129" s="16"/>
      <c r="Y129" s="15"/>
      <c r="Z129" s="16"/>
      <c r="AA129" s="16"/>
      <c r="AB129" s="16"/>
      <c r="AC129" s="16"/>
      <c r="AD129" s="16"/>
      <c r="AE129" s="16"/>
      <c r="AF129" s="16"/>
      <c r="AG129" s="16"/>
      <c r="AH129" s="16"/>
      <c r="AI129" s="16"/>
      <c r="AJ129" s="16"/>
      <c r="AK129" s="16"/>
      <c r="AL129" s="16"/>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row>
    <row r="130" spans="1:86">
      <c r="A130" s="16"/>
      <c r="B130" s="16"/>
      <c r="C130" s="16"/>
      <c r="D130" s="16"/>
      <c r="E130" s="16"/>
      <c r="F130" s="16"/>
      <c r="G130" s="14"/>
      <c r="H130" s="14"/>
      <c r="I130" s="14"/>
      <c r="J130" s="14"/>
      <c r="K130" s="14"/>
      <c r="L130" s="14"/>
      <c r="M130" s="14"/>
      <c r="N130" s="14"/>
      <c r="O130" s="14"/>
      <c r="P130" s="14"/>
      <c r="Q130" s="14"/>
      <c r="R130" s="16"/>
      <c r="S130" s="16"/>
      <c r="T130" s="16"/>
      <c r="U130" s="16"/>
      <c r="V130" s="16"/>
      <c r="W130" s="16"/>
      <c r="X130" s="16"/>
      <c r="Y130" s="15"/>
      <c r="Z130" s="16"/>
      <c r="AA130" s="16"/>
      <c r="AB130" s="16"/>
      <c r="AC130" s="16"/>
      <c r="AD130" s="16"/>
      <c r="AE130" s="16"/>
      <c r="AF130" s="16"/>
      <c r="AG130" s="16"/>
      <c r="AH130" s="16"/>
      <c r="AI130" s="16"/>
      <c r="AJ130" s="16"/>
      <c r="AK130" s="16"/>
      <c r="AL130" s="16"/>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row>
    <row r="131" spans="1:86">
      <c r="A131" s="16"/>
      <c r="B131" s="16"/>
      <c r="C131" s="16"/>
      <c r="D131" s="16"/>
      <c r="E131" s="16"/>
      <c r="F131" s="16"/>
      <c r="G131" s="14"/>
      <c r="H131" s="14"/>
      <c r="I131" s="14"/>
      <c r="J131" s="14"/>
      <c r="K131" s="14"/>
      <c r="L131" s="14"/>
      <c r="M131" s="14"/>
      <c r="N131" s="14"/>
      <c r="O131" s="14"/>
      <c r="P131" s="14"/>
      <c r="Q131" s="14"/>
      <c r="R131" s="16"/>
      <c r="S131" s="16"/>
      <c r="T131" s="16"/>
      <c r="U131" s="16"/>
      <c r="V131" s="16"/>
      <c r="W131" s="16"/>
      <c r="X131" s="16"/>
      <c r="Y131" s="15"/>
      <c r="Z131" s="16"/>
      <c r="AA131" s="16"/>
      <c r="AB131" s="16"/>
      <c r="AC131" s="16"/>
      <c r="AD131" s="16"/>
      <c r="AE131" s="16"/>
      <c r="AF131" s="16"/>
      <c r="AG131" s="16"/>
      <c r="AH131" s="16"/>
      <c r="AI131" s="16"/>
      <c r="AJ131" s="16"/>
      <c r="AK131" s="16"/>
      <c r="AL131" s="16"/>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row>
    <row r="132" spans="1:86">
      <c r="A132" s="16"/>
      <c r="B132" s="16"/>
      <c r="C132" s="16"/>
      <c r="D132" s="16"/>
      <c r="E132" s="16"/>
      <c r="F132" s="16"/>
      <c r="G132" s="14"/>
      <c r="H132" s="14"/>
      <c r="I132" s="14"/>
      <c r="J132" s="14"/>
      <c r="K132" s="14"/>
      <c r="L132" s="14"/>
      <c r="M132" s="14"/>
      <c r="N132" s="14"/>
      <c r="O132" s="14"/>
      <c r="P132" s="14"/>
      <c r="Q132" s="14"/>
      <c r="R132" s="16"/>
      <c r="S132" s="16"/>
      <c r="T132" s="16"/>
      <c r="U132" s="16"/>
      <c r="V132" s="16"/>
      <c r="W132" s="16"/>
      <c r="X132" s="16"/>
      <c r="Y132" s="15"/>
      <c r="Z132" s="16"/>
      <c r="AA132" s="16"/>
      <c r="AB132" s="16"/>
      <c r="AC132" s="16"/>
      <c r="AD132" s="16"/>
      <c r="AE132" s="16"/>
      <c r="AF132" s="16"/>
      <c r="AG132" s="16"/>
      <c r="AH132" s="16"/>
      <c r="AI132" s="16"/>
      <c r="AJ132" s="16"/>
      <c r="AK132" s="16"/>
      <c r="AL132" s="16"/>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row>
    <row r="133" spans="1:86">
      <c r="A133" s="16"/>
      <c r="B133" s="16"/>
      <c r="C133" s="16"/>
      <c r="D133" s="16"/>
      <c r="E133" s="16"/>
      <c r="F133" s="16"/>
      <c r="G133" s="14"/>
      <c r="H133" s="14"/>
      <c r="I133" s="14"/>
      <c r="J133" s="14"/>
      <c r="K133" s="14"/>
      <c r="L133" s="14"/>
      <c r="M133" s="14"/>
      <c r="N133" s="14"/>
      <c r="O133" s="14"/>
      <c r="P133" s="14"/>
      <c r="Q133" s="14"/>
      <c r="R133" s="16"/>
      <c r="S133" s="16"/>
      <c r="T133" s="16"/>
      <c r="U133" s="16"/>
      <c r="V133" s="16"/>
      <c r="W133" s="16"/>
      <c r="X133" s="16"/>
      <c r="Y133" s="15"/>
      <c r="Z133" s="16"/>
      <c r="AA133" s="16"/>
      <c r="AB133" s="16"/>
      <c r="AC133" s="16"/>
      <c r="AD133" s="16"/>
      <c r="AE133" s="16"/>
      <c r="AF133" s="16"/>
      <c r="AG133" s="16"/>
      <c r="AH133" s="16"/>
      <c r="AI133" s="16"/>
      <c r="AJ133" s="16"/>
      <c r="AK133" s="16"/>
      <c r="AL133" s="16"/>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row>
    <row r="134" spans="1:86">
      <c r="A134" s="16"/>
      <c r="B134" s="16"/>
      <c r="C134" s="16"/>
      <c r="D134" s="16"/>
      <c r="E134" s="16"/>
      <c r="F134" s="16"/>
      <c r="G134" s="14"/>
      <c r="H134" s="14"/>
      <c r="I134" s="14"/>
      <c r="J134" s="14"/>
      <c r="K134" s="14"/>
      <c r="L134" s="14"/>
      <c r="M134" s="14"/>
      <c r="N134" s="14"/>
      <c r="O134" s="14"/>
      <c r="P134" s="14"/>
      <c r="Q134" s="14"/>
      <c r="R134" s="16"/>
      <c r="S134" s="16"/>
      <c r="T134" s="16"/>
      <c r="U134" s="16"/>
      <c r="V134" s="16"/>
      <c r="W134" s="16"/>
      <c r="X134" s="16"/>
      <c r="Y134" s="15"/>
      <c r="Z134" s="16"/>
      <c r="AA134" s="16"/>
      <c r="AB134" s="16"/>
      <c r="AC134" s="16"/>
      <c r="AD134" s="16"/>
      <c r="AE134" s="16"/>
      <c r="AF134" s="16"/>
      <c r="AG134" s="16"/>
      <c r="AH134" s="16"/>
      <c r="AI134" s="16"/>
      <c r="AJ134" s="16"/>
      <c r="AK134" s="16"/>
      <c r="AL134" s="16"/>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row>
    <row r="135" spans="1:86">
      <c r="A135" s="16"/>
      <c r="B135" s="16"/>
      <c r="C135" s="16"/>
      <c r="D135" s="16"/>
      <c r="E135" s="16"/>
      <c r="F135" s="16"/>
      <c r="G135" s="14"/>
      <c r="H135" s="14"/>
      <c r="I135" s="14"/>
      <c r="J135" s="14"/>
      <c r="K135" s="14"/>
      <c r="L135" s="14"/>
      <c r="M135" s="14"/>
      <c r="N135" s="14"/>
      <c r="O135" s="14"/>
      <c r="P135" s="14"/>
      <c r="Q135" s="14"/>
      <c r="R135" s="16"/>
      <c r="S135" s="16"/>
      <c r="T135" s="16"/>
      <c r="U135" s="16"/>
      <c r="V135" s="16"/>
      <c r="W135" s="16"/>
      <c r="X135" s="16"/>
      <c r="Y135" s="15"/>
      <c r="Z135" s="16"/>
      <c r="AA135" s="16"/>
      <c r="AB135" s="16"/>
      <c r="AC135" s="16"/>
      <c r="AD135" s="16"/>
      <c r="AE135" s="16"/>
      <c r="AF135" s="16"/>
      <c r="AG135" s="16"/>
      <c r="AH135" s="16"/>
      <c r="AI135" s="16"/>
      <c r="AJ135" s="16"/>
      <c r="AK135" s="16"/>
      <c r="AL135" s="16"/>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row>
    <row r="136" spans="1:86">
      <c r="A136" s="16"/>
      <c r="B136" s="16"/>
      <c r="C136" s="16"/>
      <c r="D136" s="16"/>
      <c r="E136" s="16"/>
      <c r="F136" s="16"/>
      <c r="G136" s="14"/>
      <c r="H136" s="14"/>
      <c r="I136" s="14"/>
      <c r="J136" s="14"/>
      <c r="K136" s="14"/>
      <c r="L136" s="14"/>
      <c r="M136" s="14"/>
      <c r="N136" s="14"/>
      <c r="O136" s="14"/>
      <c r="P136" s="14"/>
      <c r="Q136" s="14"/>
      <c r="R136" s="16"/>
      <c r="S136" s="16"/>
      <c r="T136" s="16"/>
      <c r="U136" s="16"/>
      <c r="V136" s="16"/>
      <c r="W136" s="16"/>
      <c r="X136" s="16"/>
      <c r="Y136" s="15"/>
      <c r="Z136" s="16"/>
      <c r="AA136" s="16"/>
      <c r="AB136" s="16"/>
      <c r="AC136" s="16"/>
      <c r="AD136" s="16"/>
      <c r="AE136" s="16"/>
      <c r="AF136" s="16"/>
      <c r="AG136" s="16"/>
      <c r="AH136" s="16"/>
      <c r="AI136" s="16"/>
      <c r="AJ136" s="16"/>
      <c r="AK136" s="16"/>
      <c r="AL136" s="16"/>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row>
    <row r="137" spans="1:86">
      <c r="A137" s="16"/>
      <c r="B137" s="16"/>
      <c r="C137" s="16"/>
      <c r="D137" s="16"/>
      <c r="E137" s="16"/>
      <c r="F137" s="16"/>
      <c r="G137" s="14"/>
      <c r="H137" s="14"/>
      <c r="I137" s="14"/>
      <c r="J137" s="14"/>
      <c r="K137" s="14"/>
      <c r="L137" s="14"/>
      <c r="M137" s="14"/>
      <c r="N137" s="14"/>
      <c r="O137" s="14"/>
      <c r="P137" s="14"/>
      <c r="Q137" s="14"/>
      <c r="R137" s="16"/>
      <c r="S137" s="16"/>
      <c r="T137" s="16"/>
      <c r="U137" s="16"/>
      <c r="V137" s="16"/>
      <c r="W137" s="16"/>
      <c r="X137" s="16"/>
      <c r="Y137" s="15"/>
      <c r="Z137" s="16"/>
      <c r="AA137" s="16"/>
      <c r="AB137" s="16"/>
      <c r="AC137" s="16"/>
      <c r="AD137" s="16"/>
      <c r="AE137" s="16"/>
      <c r="AF137" s="16"/>
      <c r="AG137" s="16"/>
      <c r="AH137" s="16"/>
      <c r="AI137" s="16"/>
      <c r="AJ137" s="16"/>
      <c r="AK137" s="16"/>
      <c r="AL137" s="16"/>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row>
    <row r="138" spans="1:86">
      <c r="A138" s="16"/>
      <c r="B138" s="16"/>
      <c r="C138" s="16"/>
      <c r="D138" s="16"/>
      <c r="E138" s="16"/>
      <c r="F138" s="16"/>
      <c r="G138" s="14"/>
      <c r="H138" s="14"/>
      <c r="I138" s="14"/>
      <c r="J138" s="14"/>
      <c r="K138" s="14"/>
      <c r="L138" s="14"/>
      <c r="M138" s="14"/>
      <c r="N138" s="14"/>
      <c r="O138" s="14"/>
      <c r="P138" s="14"/>
      <c r="Q138" s="14"/>
      <c r="R138" s="16"/>
      <c r="S138" s="16"/>
      <c r="T138" s="16"/>
      <c r="U138" s="16"/>
      <c r="V138" s="16"/>
      <c r="W138" s="16"/>
      <c r="X138" s="16"/>
      <c r="Y138" s="15"/>
      <c r="Z138" s="16"/>
      <c r="AA138" s="16"/>
      <c r="AB138" s="16"/>
      <c r="AC138" s="16"/>
      <c r="AD138" s="16"/>
      <c r="AE138" s="16"/>
      <c r="AF138" s="16"/>
      <c r="AG138" s="16"/>
      <c r="AH138" s="16"/>
      <c r="AI138" s="16"/>
      <c r="AJ138" s="16"/>
      <c r="AK138" s="16"/>
      <c r="AL138" s="16"/>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row>
    <row r="139" spans="1:86">
      <c r="A139" s="16"/>
      <c r="B139" s="16"/>
      <c r="C139" s="16"/>
      <c r="D139" s="16"/>
      <c r="E139" s="16"/>
      <c r="F139" s="16"/>
      <c r="G139" s="14"/>
      <c r="H139" s="14"/>
      <c r="I139" s="14"/>
      <c r="J139" s="14"/>
      <c r="K139" s="14"/>
      <c r="L139" s="14"/>
      <c r="M139" s="14"/>
      <c r="N139" s="14"/>
      <c r="O139" s="14"/>
      <c r="P139" s="14"/>
      <c r="Q139" s="14"/>
      <c r="R139" s="16"/>
      <c r="S139" s="16"/>
      <c r="T139" s="16"/>
      <c r="U139" s="16"/>
      <c r="V139" s="16"/>
      <c r="W139" s="16"/>
      <c r="X139" s="16"/>
      <c r="Y139" s="15"/>
      <c r="Z139" s="16"/>
      <c r="AA139" s="16"/>
      <c r="AB139" s="16"/>
      <c r="AC139" s="16"/>
      <c r="AD139" s="16"/>
      <c r="AE139" s="16"/>
      <c r="AF139" s="16"/>
      <c r="AG139" s="16"/>
      <c r="AH139" s="16"/>
      <c r="AI139" s="16"/>
      <c r="AJ139" s="16"/>
      <c r="AK139" s="16"/>
      <c r="AL139" s="16"/>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row>
    <row r="140" spans="1:86">
      <c r="A140" s="16"/>
      <c r="B140" s="16"/>
      <c r="C140" s="16"/>
      <c r="D140" s="16"/>
      <c r="E140" s="16"/>
      <c r="F140" s="16"/>
      <c r="G140" s="14"/>
      <c r="H140" s="14"/>
      <c r="I140" s="14"/>
      <c r="J140" s="14"/>
      <c r="K140" s="14"/>
      <c r="L140" s="14"/>
      <c r="M140" s="14"/>
      <c r="N140" s="14"/>
      <c r="O140" s="14"/>
      <c r="P140" s="14"/>
      <c r="Q140" s="14"/>
      <c r="R140" s="16"/>
      <c r="S140" s="16"/>
      <c r="T140" s="16"/>
      <c r="U140" s="16"/>
      <c r="V140" s="16"/>
      <c r="W140" s="16"/>
      <c r="X140" s="16"/>
      <c r="Y140" s="15"/>
      <c r="Z140" s="16"/>
      <c r="AA140" s="16"/>
      <c r="AB140" s="16"/>
      <c r="AC140" s="16"/>
      <c r="AD140" s="16"/>
      <c r="AE140" s="16"/>
      <c r="AF140" s="16"/>
      <c r="AG140" s="16"/>
      <c r="AH140" s="16"/>
      <c r="AI140" s="16"/>
      <c r="AJ140" s="16"/>
      <c r="AK140" s="16"/>
      <c r="AL140" s="16"/>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row>
    <row r="141" spans="1:86">
      <c r="A141" s="16"/>
      <c r="B141" s="16"/>
      <c r="C141" s="16"/>
      <c r="D141" s="16"/>
      <c r="E141" s="16"/>
      <c r="F141" s="16"/>
      <c r="G141" s="14"/>
      <c r="H141" s="14"/>
      <c r="I141" s="14"/>
      <c r="J141" s="14"/>
      <c r="K141" s="14"/>
      <c r="L141" s="14"/>
      <c r="M141" s="14"/>
      <c r="N141" s="14"/>
      <c r="O141" s="14"/>
      <c r="P141" s="14"/>
      <c r="Q141" s="14"/>
      <c r="R141" s="16"/>
      <c r="S141" s="16"/>
      <c r="T141" s="16"/>
      <c r="U141" s="16"/>
      <c r="V141" s="16"/>
      <c r="W141" s="16"/>
      <c r="X141" s="16"/>
      <c r="Y141" s="15"/>
      <c r="Z141" s="16"/>
      <c r="AA141" s="16"/>
      <c r="AB141" s="16"/>
      <c r="AC141" s="16"/>
      <c r="AD141" s="16"/>
      <c r="AE141" s="16"/>
      <c r="AF141" s="16"/>
      <c r="AG141" s="16"/>
      <c r="AH141" s="16"/>
      <c r="AI141" s="16"/>
      <c r="AJ141" s="16"/>
      <c r="AK141" s="16"/>
      <c r="AL141" s="16"/>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row>
    <row r="142" spans="1:86">
      <c r="A142" s="16"/>
      <c r="B142" s="16"/>
      <c r="C142" s="16"/>
      <c r="D142" s="16"/>
      <c r="E142" s="16"/>
      <c r="F142" s="16"/>
      <c r="G142" s="14"/>
      <c r="H142" s="14"/>
      <c r="I142" s="14"/>
      <c r="J142" s="14"/>
      <c r="K142" s="14"/>
      <c r="L142" s="14"/>
      <c r="M142" s="14"/>
      <c r="N142" s="14"/>
      <c r="O142" s="14"/>
      <c r="P142" s="14"/>
      <c r="Q142" s="14"/>
      <c r="R142" s="16"/>
      <c r="S142" s="16"/>
      <c r="T142" s="16"/>
      <c r="U142" s="16"/>
      <c r="V142" s="16"/>
      <c r="W142" s="16"/>
      <c r="X142" s="16"/>
      <c r="Y142" s="15"/>
      <c r="Z142" s="16"/>
      <c r="AA142" s="16"/>
      <c r="AB142" s="16"/>
      <c r="AC142" s="16"/>
      <c r="AD142" s="16"/>
      <c r="AE142" s="16"/>
      <c r="AF142" s="16"/>
      <c r="AG142" s="16"/>
      <c r="AH142" s="16"/>
      <c r="AI142" s="16"/>
      <c r="AJ142" s="16"/>
      <c r="AK142" s="16"/>
      <c r="AL142" s="16"/>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row>
    <row r="143" spans="1:86">
      <c r="A143" s="16"/>
      <c r="B143" s="16"/>
      <c r="C143" s="16"/>
      <c r="D143" s="16"/>
      <c r="E143" s="16"/>
      <c r="F143" s="16"/>
      <c r="G143" s="14"/>
      <c r="H143" s="14"/>
      <c r="I143" s="14"/>
      <c r="J143" s="14"/>
      <c r="K143" s="14"/>
      <c r="L143" s="14"/>
      <c r="M143" s="14"/>
      <c r="N143" s="14"/>
      <c r="O143" s="14"/>
      <c r="P143" s="14"/>
      <c r="Q143" s="14"/>
      <c r="R143" s="16"/>
      <c r="S143" s="16"/>
      <c r="T143" s="16"/>
      <c r="U143" s="16"/>
      <c r="V143" s="16"/>
      <c r="W143" s="16"/>
      <c r="X143" s="16"/>
      <c r="Y143" s="15"/>
      <c r="Z143" s="16"/>
      <c r="AA143" s="16"/>
      <c r="AB143" s="16"/>
      <c r="AC143" s="16"/>
      <c r="AD143" s="16"/>
      <c r="AE143" s="16"/>
      <c r="AF143" s="16"/>
      <c r="AG143" s="16"/>
      <c r="AH143" s="16"/>
      <c r="AI143" s="16"/>
      <c r="AJ143" s="16"/>
      <c r="AK143" s="16"/>
      <c r="AL143" s="16"/>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row>
    <row r="144" spans="1:86">
      <c r="A144" s="16"/>
      <c r="B144" s="16"/>
      <c r="C144" s="16"/>
      <c r="D144" s="16"/>
      <c r="E144" s="16"/>
      <c r="F144" s="16"/>
      <c r="G144" s="14"/>
      <c r="H144" s="14"/>
      <c r="I144" s="14"/>
      <c r="J144" s="14"/>
      <c r="K144" s="14"/>
      <c r="L144" s="14"/>
      <c r="M144" s="14"/>
      <c r="N144" s="14"/>
      <c r="O144" s="14"/>
      <c r="P144" s="14"/>
      <c r="Q144" s="14"/>
      <c r="R144" s="16"/>
      <c r="S144" s="16"/>
      <c r="T144" s="16"/>
      <c r="U144" s="16"/>
      <c r="V144" s="16"/>
      <c r="W144" s="16"/>
      <c r="X144" s="16"/>
      <c r="Y144" s="15"/>
      <c r="Z144" s="16"/>
      <c r="AA144" s="16"/>
      <c r="AB144" s="16"/>
      <c r="AC144" s="16"/>
      <c r="AD144" s="16"/>
      <c r="AE144" s="16"/>
      <c r="AF144" s="16"/>
      <c r="AG144" s="16"/>
      <c r="AH144" s="16"/>
      <c r="AI144" s="16"/>
      <c r="AJ144" s="16"/>
      <c r="AK144" s="16"/>
      <c r="AL144" s="16"/>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row>
    <row r="145" spans="1:86">
      <c r="A145" s="16"/>
      <c r="B145" s="16"/>
      <c r="C145" s="16"/>
      <c r="D145" s="16"/>
      <c r="E145" s="16"/>
      <c r="F145" s="16"/>
      <c r="G145" s="14"/>
      <c r="H145" s="14"/>
      <c r="I145" s="14"/>
      <c r="J145" s="14"/>
      <c r="K145" s="14"/>
      <c r="L145" s="14"/>
      <c r="M145" s="14"/>
      <c r="N145" s="14"/>
      <c r="O145" s="14"/>
      <c r="P145" s="14"/>
      <c r="Q145" s="14"/>
      <c r="R145" s="16"/>
      <c r="S145" s="16"/>
      <c r="T145" s="16"/>
      <c r="U145" s="16"/>
      <c r="V145" s="16"/>
      <c r="W145" s="16"/>
      <c r="X145" s="16"/>
      <c r="Y145" s="15"/>
      <c r="Z145" s="16"/>
      <c r="AA145" s="16"/>
      <c r="AB145" s="16"/>
      <c r="AC145" s="16"/>
      <c r="AD145" s="16"/>
      <c r="AE145" s="16"/>
      <c r="AF145" s="16"/>
      <c r="AG145" s="16"/>
      <c r="AH145" s="16"/>
      <c r="AI145" s="16"/>
      <c r="AJ145" s="16"/>
      <c r="AK145" s="16"/>
      <c r="AL145" s="16"/>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row>
    <row r="146" spans="1:86">
      <c r="A146" s="16"/>
      <c r="B146" s="16"/>
      <c r="C146" s="16"/>
      <c r="D146" s="16"/>
      <c r="E146" s="16"/>
      <c r="F146" s="16"/>
      <c r="G146" s="14"/>
      <c r="H146" s="14"/>
      <c r="I146" s="14"/>
      <c r="J146" s="14"/>
      <c r="K146" s="14"/>
      <c r="L146" s="14"/>
      <c r="M146" s="14"/>
      <c r="N146" s="14"/>
      <c r="O146" s="14"/>
      <c r="P146" s="14"/>
      <c r="Q146" s="14"/>
      <c r="R146" s="16"/>
      <c r="S146" s="16"/>
      <c r="T146" s="16"/>
      <c r="U146" s="16"/>
      <c r="V146" s="16"/>
      <c r="W146" s="16"/>
      <c r="X146" s="16"/>
      <c r="Y146" s="15"/>
      <c r="Z146" s="16"/>
      <c r="AA146" s="16"/>
      <c r="AB146" s="16"/>
      <c r="AC146" s="16"/>
      <c r="AD146" s="16"/>
      <c r="AE146" s="16"/>
      <c r="AF146" s="16"/>
      <c r="AG146" s="16"/>
      <c r="AH146" s="16"/>
      <c r="AI146" s="16"/>
      <c r="AJ146" s="16"/>
      <c r="AK146" s="16"/>
      <c r="AL146" s="16"/>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row>
    <row r="147" spans="1:86">
      <c r="A147" s="16"/>
      <c r="B147" s="16"/>
      <c r="C147" s="16"/>
      <c r="D147" s="16"/>
      <c r="E147" s="16"/>
      <c r="F147" s="16"/>
      <c r="G147" s="14"/>
      <c r="H147" s="14"/>
      <c r="I147" s="14"/>
      <c r="J147" s="14"/>
      <c r="K147" s="14"/>
      <c r="L147" s="14"/>
      <c r="M147" s="14"/>
      <c r="N147" s="14"/>
      <c r="O147" s="14"/>
      <c r="P147" s="14"/>
      <c r="Q147" s="14"/>
      <c r="R147" s="16"/>
      <c r="S147" s="16"/>
      <c r="T147" s="16"/>
      <c r="U147" s="16"/>
      <c r="V147" s="16"/>
      <c r="W147" s="16"/>
      <c r="X147" s="16"/>
      <c r="Y147" s="15"/>
      <c r="Z147" s="16"/>
      <c r="AA147" s="16"/>
      <c r="AB147" s="16"/>
      <c r="AC147" s="16"/>
      <c r="AD147" s="16"/>
      <c r="AE147" s="16"/>
      <c r="AF147" s="16"/>
      <c r="AG147" s="16"/>
      <c r="AH147" s="16"/>
      <c r="AI147" s="16"/>
      <c r="AJ147" s="16"/>
      <c r="AK147" s="16"/>
      <c r="AL147" s="16"/>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row>
    <row r="148" spans="1:86">
      <c r="A148" s="16"/>
      <c r="B148" s="16"/>
      <c r="C148" s="16"/>
      <c r="D148" s="16"/>
      <c r="E148" s="16"/>
      <c r="F148" s="16"/>
      <c r="G148" s="14"/>
      <c r="H148" s="14"/>
      <c r="I148" s="14"/>
      <c r="J148" s="14"/>
      <c r="K148" s="14"/>
      <c r="L148" s="14"/>
      <c r="M148" s="14"/>
      <c r="N148" s="14"/>
      <c r="O148" s="14"/>
      <c r="P148" s="14"/>
      <c r="Q148" s="14"/>
      <c r="R148" s="16"/>
      <c r="S148" s="16"/>
      <c r="T148" s="16"/>
      <c r="U148" s="16"/>
      <c r="V148" s="16"/>
      <c r="W148" s="16"/>
      <c r="X148" s="16"/>
      <c r="Y148" s="15"/>
      <c r="Z148" s="16"/>
      <c r="AA148" s="16"/>
      <c r="AB148" s="16"/>
      <c r="AC148" s="16"/>
      <c r="AD148" s="16"/>
      <c r="AE148" s="16"/>
      <c r="AF148" s="16"/>
      <c r="AG148" s="16"/>
      <c r="AH148" s="16"/>
      <c r="AI148" s="16"/>
      <c r="AJ148" s="16"/>
      <c r="AK148" s="16"/>
      <c r="AL148" s="16"/>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row>
    <row r="149" spans="1:86">
      <c r="A149" s="16"/>
      <c r="B149" s="16"/>
      <c r="C149" s="16"/>
      <c r="D149" s="16"/>
      <c r="E149" s="16"/>
      <c r="F149" s="16"/>
      <c r="G149" s="14"/>
      <c r="H149" s="14"/>
      <c r="I149" s="14"/>
      <c r="J149" s="14"/>
      <c r="K149" s="14"/>
      <c r="L149" s="14"/>
      <c r="M149" s="14"/>
      <c r="N149" s="14"/>
      <c r="O149" s="14"/>
      <c r="P149" s="14"/>
      <c r="Q149" s="14"/>
      <c r="R149" s="16"/>
      <c r="S149" s="16"/>
      <c r="T149" s="16"/>
      <c r="U149" s="16"/>
      <c r="V149" s="16"/>
      <c r="W149" s="16"/>
      <c r="X149" s="16"/>
      <c r="Y149" s="15"/>
      <c r="Z149" s="16"/>
      <c r="AA149" s="16"/>
      <c r="AB149" s="16"/>
      <c r="AC149" s="16"/>
      <c r="AD149" s="16"/>
      <c r="AE149" s="16"/>
      <c r="AF149" s="16"/>
      <c r="AG149" s="16"/>
      <c r="AH149" s="16"/>
      <c r="AI149" s="16"/>
      <c r="AJ149" s="16"/>
      <c r="AK149" s="16"/>
      <c r="AL149" s="16"/>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row>
    <row r="150" spans="1:86">
      <c r="A150" s="16"/>
      <c r="B150" s="16"/>
      <c r="C150" s="16"/>
      <c r="D150" s="16"/>
      <c r="E150" s="16"/>
      <c r="F150" s="16"/>
      <c r="G150" s="14"/>
      <c r="H150" s="14"/>
      <c r="I150" s="14"/>
      <c r="J150" s="14"/>
      <c r="K150" s="14"/>
      <c r="L150" s="14"/>
      <c r="M150" s="14"/>
      <c r="N150" s="14"/>
      <c r="O150" s="14"/>
      <c r="P150" s="14"/>
      <c r="Q150" s="14"/>
      <c r="R150" s="16"/>
      <c r="S150" s="16"/>
      <c r="T150" s="16"/>
      <c r="U150" s="16"/>
      <c r="V150" s="16"/>
      <c r="W150" s="16"/>
      <c r="X150" s="16"/>
      <c r="Y150" s="15"/>
      <c r="Z150" s="16"/>
      <c r="AA150" s="16"/>
      <c r="AB150" s="16"/>
      <c r="AC150" s="16"/>
      <c r="AD150" s="16"/>
      <c r="AE150" s="16"/>
      <c r="AF150" s="16"/>
      <c r="AG150" s="16"/>
      <c r="AH150" s="16"/>
      <c r="AI150" s="16"/>
      <c r="AJ150" s="16"/>
      <c r="AK150" s="16"/>
      <c r="AL150" s="16"/>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row>
    <row r="151" spans="1:86">
      <c r="A151" s="16"/>
      <c r="B151" s="16"/>
      <c r="C151" s="16"/>
      <c r="D151" s="16"/>
      <c r="E151" s="16"/>
      <c r="F151" s="16"/>
      <c r="G151" s="14"/>
      <c r="H151" s="14"/>
      <c r="I151" s="14"/>
      <c r="J151" s="14"/>
      <c r="K151" s="14"/>
      <c r="L151" s="14"/>
      <c r="M151" s="14"/>
      <c r="N151" s="14"/>
      <c r="O151" s="14"/>
      <c r="P151" s="14"/>
      <c r="Q151" s="14"/>
      <c r="R151" s="16"/>
      <c r="S151" s="16"/>
      <c r="T151" s="16"/>
      <c r="U151" s="16"/>
      <c r="V151" s="16"/>
      <c r="W151" s="16"/>
      <c r="X151" s="16"/>
      <c r="Y151" s="15"/>
      <c r="Z151" s="16"/>
      <c r="AA151" s="16"/>
      <c r="AB151" s="16"/>
      <c r="AC151" s="16"/>
      <c r="AD151" s="16"/>
      <c r="AE151" s="16"/>
      <c r="AF151" s="16"/>
      <c r="AG151" s="16"/>
      <c r="AH151" s="16"/>
      <c r="AI151" s="16"/>
      <c r="AJ151" s="16"/>
      <c r="AK151" s="16"/>
      <c r="AL151" s="16"/>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row>
    <row r="152" spans="1:86">
      <c r="A152" s="16"/>
      <c r="B152" s="16"/>
      <c r="C152" s="16"/>
      <c r="D152" s="16"/>
      <c r="E152" s="16"/>
      <c r="F152" s="16"/>
      <c r="G152" s="14"/>
      <c r="H152" s="14"/>
      <c r="I152" s="14"/>
      <c r="J152" s="14"/>
      <c r="K152" s="14"/>
      <c r="L152" s="14"/>
      <c r="M152" s="14"/>
      <c r="N152" s="14"/>
      <c r="O152" s="14"/>
      <c r="P152" s="14"/>
      <c r="Q152" s="14"/>
      <c r="R152" s="16"/>
      <c r="S152" s="16"/>
      <c r="T152" s="16"/>
      <c r="U152" s="16"/>
      <c r="V152" s="16"/>
      <c r="W152" s="16"/>
      <c r="X152" s="16"/>
      <c r="Y152" s="15"/>
      <c r="Z152" s="16"/>
      <c r="AA152" s="16"/>
      <c r="AB152" s="16"/>
      <c r="AC152" s="16"/>
      <c r="AD152" s="16"/>
      <c r="AE152" s="16"/>
      <c r="AF152" s="16"/>
      <c r="AG152" s="16"/>
      <c r="AH152" s="16"/>
      <c r="AI152" s="16"/>
      <c r="AJ152" s="16"/>
      <c r="AK152" s="16"/>
      <c r="AL152" s="16"/>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row>
    <row r="153" spans="1:86">
      <c r="A153" s="16"/>
      <c r="B153" s="16"/>
      <c r="C153" s="16"/>
      <c r="D153" s="16"/>
      <c r="E153" s="16"/>
      <c r="F153" s="16"/>
      <c r="G153" s="14"/>
      <c r="H153" s="14"/>
      <c r="I153" s="14"/>
      <c r="J153" s="14"/>
      <c r="K153" s="14"/>
      <c r="L153" s="14"/>
      <c r="M153" s="14"/>
      <c r="N153" s="14"/>
      <c r="O153" s="14"/>
      <c r="P153" s="14"/>
      <c r="Q153" s="14"/>
      <c r="R153" s="16"/>
      <c r="S153" s="16"/>
      <c r="T153" s="16"/>
      <c r="U153" s="16"/>
      <c r="V153" s="16"/>
      <c r="W153" s="16"/>
      <c r="X153" s="16"/>
      <c r="Y153" s="15"/>
      <c r="Z153" s="16"/>
      <c r="AA153" s="16"/>
      <c r="AB153" s="16"/>
      <c r="AC153" s="16"/>
      <c r="AD153" s="16"/>
      <c r="AE153" s="16"/>
      <c r="AF153" s="16"/>
      <c r="AG153" s="16"/>
      <c r="AH153" s="16"/>
      <c r="AI153" s="16"/>
      <c r="AJ153" s="16"/>
      <c r="AK153" s="16"/>
      <c r="AL153" s="16"/>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row>
    <row r="154" spans="1:86">
      <c r="A154" s="16"/>
      <c r="B154" s="16"/>
      <c r="C154" s="16"/>
      <c r="D154" s="16"/>
      <c r="E154" s="16"/>
      <c r="F154" s="16"/>
      <c r="G154" s="14"/>
      <c r="H154" s="14"/>
      <c r="I154" s="14"/>
      <c r="J154" s="14"/>
      <c r="K154" s="14"/>
      <c r="L154" s="14"/>
      <c r="M154" s="14"/>
      <c r="N154" s="14"/>
      <c r="O154" s="14"/>
      <c r="P154" s="14"/>
      <c r="Q154" s="14"/>
      <c r="R154" s="16"/>
      <c r="S154" s="16"/>
      <c r="T154" s="16"/>
      <c r="U154" s="16"/>
      <c r="V154" s="16"/>
      <c r="W154" s="16"/>
      <c r="X154" s="16"/>
      <c r="Y154" s="15"/>
      <c r="Z154" s="16"/>
      <c r="AA154" s="16"/>
      <c r="AB154" s="16"/>
      <c r="AC154" s="16"/>
      <c r="AD154" s="16"/>
      <c r="AE154" s="16"/>
      <c r="AF154" s="16"/>
      <c r="AG154" s="16"/>
      <c r="AH154" s="16"/>
      <c r="AI154" s="16"/>
      <c r="AJ154" s="16"/>
      <c r="AK154" s="16"/>
      <c r="AL154" s="16"/>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row>
    <row r="155" spans="1:86">
      <c r="A155" s="16"/>
      <c r="B155" s="16"/>
      <c r="C155" s="16"/>
      <c r="D155" s="16"/>
      <c r="E155" s="16"/>
      <c r="F155" s="16"/>
      <c r="G155" s="14"/>
      <c r="H155" s="14"/>
      <c r="I155" s="14"/>
      <c r="J155" s="14"/>
      <c r="K155" s="14"/>
      <c r="L155" s="14"/>
      <c r="M155" s="14"/>
      <c r="N155" s="14"/>
      <c r="O155" s="14"/>
      <c r="P155" s="14"/>
      <c r="Q155" s="14"/>
      <c r="R155" s="16"/>
      <c r="S155" s="16"/>
      <c r="T155" s="16"/>
      <c r="U155" s="16"/>
      <c r="V155" s="16"/>
      <c r="W155" s="16"/>
      <c r="X155" s="16"/>
      <c r="Y155" s="15"/>
      <c r="Z155" s="16"/>
      <c r="AA155" s="16"/>
      <c r="AB155" s="16"/>
      <c r="AC155" s="16"/>
      <c r="AD155" s="16"/>
      <c r="AE155" s="16"/>
      <c r="AF155" s="16"/>
      <c r="AG155" s="16"/>
      <c r="AH155" s="16"/>
      <c r="AI155" s="16"/>
      <c r="AJ155" s="16"/>
      <c r="AK155" s="16"/>
      <c r="AL155" s="16"/>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row>
    <row r="156" spans="1:86">
      <c r="A156" s="16"/>
      <c r="B156" s="16"/>
      <c r="C156" s="16"/>
      <c r="D156" s="16"/>
      <c r="E156" s="16"/>
      <c r="F156" s="16"/>
      <c r="G156" s="14"/>
      <c r="H156" s="14"/>
      <c r="I156" s="14"/>
      <c r="J156" s="14"/>
      <c r="K156" s="14"/>
      <c r="L156" s="14"/>
      <c r="M156" s="14"/>
      <c r="N156" s="14"/>
      <c r="O156" s="14"/>
      <c r="P156" s="14"/>
      <c r="Q156" s="14"/>
      <c r="R156" s="16"/>
      <c r="S156" s="16"/>
      <c r="T156" s="16"/>
      <c r="U156" s="16"/>
      <c r="V156" s="16"/>
      <c r="W156" s="16"/>
      <c r="X156" s="16"/>
      <c r="Y156" s="15"/>
      <c r="Z156" s="16"/>
      <c r="AA156" s="16"/>
      <c r="AB156" s="16"/>
      <c r="AC156" s="16"/>
      <c r="AD156" s="16"/>
      <c r="AE156" s="16"/>
      <c r="AF156" s="16"/>
      <c r="AG156" s="16"/>
      <c r="AH156" s="16"/>
      <c r="AI156" s="16"/>
      <c r="AJ156" s="16"/>
      <c r="AK156" s="16"/>
      <c r="AL156" s="16"/>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row>
    <row r="157" spans="1:86">
      <c r="A157" s="16"/>
      <c r="B157" s="16"/>
      <c r="C157" s="16"/>
      <c r="D157" s="16"/>
      <c r="E157" s="16"/>
      <c r="F157" s="16"/>
      <c r="G157" s="14"/>
      <c r="H157" s="14"/>
      <c r="I157" s="14"/>
      <c r="J157" s="14"/>
      <c r="K157" s="14"/>
      <c r="L157" s="14"/>
      <c r="M157" s="14"/>
      <c r="N157" s="14"/>
      <c r="O157" s="14"/>
      <c r="P157" s="14"/>
      <c r="Q157" s="14"/>
      <c r="R157" s="16"/>
      <c r="S157" s="16"/>
      <c r="T157" s="16"/>
      <c r="U157" s="16"/>
      <c r="V157" s="16"/>
      <c r="W157" s="16"/>
      <c r="X157" s="16"/>
      <c r="Y157" s="15"/>
      <c r="Z157" s="16"/>
      <c r="AA157" s="16"/>
      <c r="AB157" s="16"/>
      <c r="AC157" s="16"/>
      <c r="AD157" s="16"/>
      <c r="AE157" s="16"/>
      <c r="AF157" s="16"/>
      <c r="AG157" s="16"/>
      <c r="AH157" s="16"/>
      <c r="AI157" s="16"/>
      <c r="AJ157" s="16"/>
      <c r="AK157" s="16"/>
      <c r="AL157" s="16"/>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row>
    <row r="158" spans="1:86">
      <c r="A158" s="16"/>
      <c r="B158" s="16"/>
      <c r="C158" s="16"/>
      <c r="D158" s="16"/>
      <c r="E158" s="16"/>
      <c r="F158" s="16"/>
      <c r="G158" s="14"/>
      <c r="H158" s="14"/>
      <c r="I158" s="14"/>
      <c r="J158" s="14"/>
      <c r="K158" s="14"/>
      <c r="L158" s="14"/>
      <c r="M158" s="14"/>
      <c r="N158" s="14"/>
      <c r="O158" s="14"/>
      <c r="P158" s="14"/>
      <c r="Q158" s="14"/>
      <c r="R158" s="16"/>
      <c r="S158" s="16"/>
      <c r="T158" s="16"/>
      <c r="U158" s="16"/>
      <c r="V158" s="16"/>
      <c r="W158" s="16"/>
      <c r="X158" s="16"/>
      <c r="Y158" s="15"/>
      <c r="Z158" s="16"/>
      <c r="AA158" s="16"/>
      <c r="AB158" s="16"/>
      <c r="AC158" s="16"/>
      <c r="AD158" s="16"/>
      <c r="AE158" s="16"/>
      <c r="AF158" s="16"/>
      <c r="AG158" s="16"/>
      <c r="AH158" s="16"/>
      <c r="AI158" s="16"/>
      <c r="AJ158" s="16"/>
      <c r="AK158" s="16"/>
      <c r="AL158" s="16"/>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row>
    <row r="159" spans="1:86">
      <c r="A159" s="16"/>
      <c r="B159" s="16"/>
      <c r="C159" s="16"/>
      <c r="D159" s="16"/>
      <c r="E159" s="16"/>
      <c r="F159" s="16"/>
      <c r="G159" s="14"/>
      <c r="H159" s="14"/>
      <c r="I159" s="14"/>
      <c r="J159" s="14"/>
      <c r="K159" s="14"/>
      <c r="L159" s="14"/>
      <c r="M159" s="14"/>
      <c r="N159" s="14"/>
      <c r="O159" s="14"/>
      <c r="P159" s="14"/>
      <c r="Q159" s="14"/>
      <c r="R159" s="16"/>
      <c r="S159" s="16"/>
      <c r="T159" s="16"/>
      <c r="U159" s="16"/>
      <c r="V159" s="16"/>
      <c r="W159" s="16"/>
      <c r="X159" s="16"/>
      <c r="Y159" s="15"/>
      <c r="Z159" s="16"/>
      <c r="AA159" s="16"/>
      <c r="AB159" s="16"/>
      <c r="AC159" s="16"/>
      <c r="AD159" s="16"/>
      <c r="AE159" s="16"/>
      <c r="AF159" s="16"/>
      <c r="AG159" s="16"/>
      <c r="AH159" s="16"/>
      <c r="AI159" s="16"/>
      <c r="AJ159" s="16"/>
      <c r="AK159" s="16"/>
      <c r="AL159" s="16"/>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row>
    <row r="160" spans="1:86">
      <c r="A160" s="16"/>
      <c r="B160" s="16"/>
      <c r="C160" s="16"/>
      <c r="D160" s="16"/>
      <c r="E160" s="16"/>
      <c r="F160" s="16"/>
      <c r="G160" s="14"/>
      <c r="H160" s="14"/>
      <c r="I160" s="14"/>
      <c r="J160" s="14"/>
      <c r="K160" s="14"/>
      <c r="L160" s="14"/>
      <c r="M160" s="14"/>
      <c r="N160" s="14"/>
      <c r="O160" s="14"/>
      <c r="P160" s="14"/>
      <c r="Q160" s="14"/>
      <c r="R160" s="16"/>
      <c r="S160" s="16"/>
      <c r="T160" s="16"/>
      <c r="U160" s="16"/>
      <c r="V160" s="16"/>
      <c r="W160" s="16"/>
      <c r="X160" s="16"/>
      <c r="Y160" s="15"/>
      <c r="Z160" s="16"/>
      <c r="AA160" s="16"/>
      <c r="AB160" s="16"/>
      <c r="AC160" s="16"/>
      <c r="AD160" s="16"/>
      <c r="AE160" s="16"/>
      <c r="AF160" s="16"/>
      <c r="AG160" s="16"/>
      <c r="AH160" s="16"/>
      <c r="AI160" s="16"/>
      <c r="AJ160" s="16"/>
      <c r="AK160" s="16"/>
      <c r="AL160" s="16"/>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row>
    <row r="161" spans="1:86">
      <c r="A161" s="16"/>
      <c r="B161" s="16"/>
      <c r="C161" s="16"/>
      <c r="D161" s="16"/>
      <c r="E161" s="16"/>
      <c r="F161" s="16"/>
      <c r="G161" s="14"/>
      <c r="H161" s="14"/>
      <c r="I161" s="14"/>
      <c r="J161" s="14"/>
      <c r="K161" s="14"/>
      <c r="L161" s="14"/>
      <c r="M161" s="14"/>
      <c r="N161" s="14"/>
      <c r="O161" s="14"/>
      <c r="P161" s="14"/>
      <c r="Q161" s="14"/>
      <c r="R161" s="16"/>
      <c r="S161" s="16"/>
      <c r="T161" s="16"/>
      <c r="U161" s="16"/>
      <c r="V161" s="16"/>
      <c r="W161" s="16"/>
      <c r="X161" s="16"/>
      <c r="Y161" s="15"/>
      <c r="Z161" s="16"/>
      <c r="AA161" s="16"/>
      <c r="AB161" s="16"/>
      <c r="AC161" s="16"/>
      <c r="AD161" s="16"/>
      <c r="AE161" s="16"/>
      <c r="AF161" s="16"/>
      <c r="AG161" s="16"/>
      <c r="AH161" s="16"/>
      <c r="AI161" s="16"/>
      <c r="AJ161" s="16"/>
      <c r="AK161" s="16"/>
      <c r="AL161" s="16"/>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row>
    <row r="162" spans="1:86">
      <c r="A162" s="16"/>
      <c r="B162" s="16"/>
      <c r="C162" s="16"/>
      <c r="D162" s="16"/>
      <c r="E162" s="16"/>
      <c r="F162" s="16"/>
      <c r="G162" s="14"/>
      <c r="H162" s="14"/>
      <c r="I162" s="14"/>
      <c r="J162" s="14"/>
      <c r="K162" s="14"/>
      <c r="L162" s="14"/>
      <c r="M162" s="14"/>
      <c r="N162" s="14"/>
      <c r="O162" s="14"/>
      <c r="P162" s="14"/>
      <c r="Q162" s="14"/>
      <c r="R162" s="16"/>
      <c r="S162" s="16"/>
      <c r="T162" s="16"/>
      <c r="U162" s="16"/>
      <c r="V162" s="16"/>
      <c r="W162" s="16"/>
      <c r="X162" s="16"/>
      <c r="Y162" s="15"/>
      <c r="Z162" s="16"/>
      <c r="AA162" s="16"/>
      <c r="AB162" s="16"/>
      <c r="AC162" s="16"/>
      <c r="AD162" s="16"/>
      <c r="AE162" s="16"/>
      <c r="AF162" s="16"/>
      <c r="AG162" s="16"/>
      <c r="AH162" s="16"/>
      <c r="AI162" s="16"/>
      <c r="AJ162" s="16"/>
      <c r="AK162" s="16"/>
      <c r="AL162" s="16"/>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row>
    <row r="163" spans="1:86">
      <c r="A163" s="16"/>
      <c r="B163" s="16"/>
      <c r="C163" s="16"/>
      <c r="D163" s="16"/>
      <c r="E163" s="16"/>
      <c r="F163" s="16"/>
      <c r="G163" s="14"/>
      <c r="H163" s="14"/>
      <c r="I163" s="14"/>
      <c r="J163" s="14"/>
      <c r="K163" s="14"/>
      <c r="L163" s="14"/>
      <c r="M163" s="14"/>
      <c r="N163" s="14"/>
      <c r="O163" s="14"/>
      <c r="P163" s="14"/>
      <c r="Q163" s="14"/>
      <c r="R163" s="16"/>
      <c r="S163" s="16"/>
      <c r="T163" s="16"/>
      <c r="U163" s="16"/>
      <c r="V163" s="16"/>
      <c r="W163" s="16"/>
      <c r="X163" s="16"/>
      <c r="Y163" s="15"/>
      <c r="Z163" s="16"/>
      <c r="AA163" s="16"/>
      <c r="AB163" s="16"/>
      <c r="AC163" s="16"/>
      <c r="AD163" s="16"/>
      <c r="AE163" s="16"/>
      <c r="AF163" s="16"/>
      <c r="AG163" s="16"/>
      <c r="AH163" s="16"/>
      <c r="AI163" s="16"/>
      <c r="AJ163" s="16"/>
      <c r="AK163" s="16"/>
      <c r="AL163" s="16"/>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row>
    <row r="164" spans="1:86">
      <c r="A164" s="16"/>
      <c r="B164" s="16"/>
      <c r="C164" s="16"/>
      <c r="D164" s="16"/>
      <c r="E164" s="16"/>
      <c r="F164" s="16"/>
      <c r="G164" s="14"/>
      <c r="H164" s="14"/>
      <c r="I164" s="14"/>
      <c r="J164" s="14"/>
      <c r="K164" s="14"/>
      <c r="L164" s="14"/>
      <c r="M164" s="14"/>
      <c r="N164" s="14"/>
      <c r="O164" s="14"/>
      <c r="P164" s="14"/>
      <c r="Q164" s="14"/>
      <c r="R164" s="16"/>
      <c r="S164" s="16"/>
      <c r="T164" s="16"/>
      <c r="U164" s="16"/>
      <c r="V164" s="16"/>
      <c r="W164" s="16"/>
      <c r="X164" s="16"/>
      <c r="Y164" s="15"/>
      <c r="Z164" s="16"/>
      <c r="AA164" s="16"/>
      <c r="AB164" s="16"/>
      <c r="AC164" s="16"/>
      <c r="AD164" s="16"/>
      <c r="AE164" s="16"/>
      <c r="AF164" s="16"/>
      <c r="AG164" s="16"/>
      <c r="AH164" s="16"/>
      <c r="AI164" s="16"/>
      <c r="AJ164" s="16"/>
      <c r="AK164" s="16"/>
      <c r="AL164" s="16"/>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row>
    <row r="165" spans="1:86">
      <c r="A165" s="16"/>
      <c r="B165" s="16"/>
      <c r="C165" s="16"/>
      <c r="D165" s="16"/>
      <c r="E165" s="16"/>
      <c r="F165" s="16"/>
      <c r="G165" s="14"/>
      <c r="H165" s="14"/>
      <c r="I165" s="14"/>
      <c r="J165" s="14"/>
      <c r="K165" s="14"/>
      <c r="L165" s="14"/>
      <c r="M165" s="14"/>
      <c r="N165" s="14"/>
      <c r="O165" s="14"/>
      <c r="P165" s="14"/>
      <c r="Q165" s="14"/>
      <c r="R165" s="16"/>
      <c r="S165" s="16"/>
      <c r="T165" s="16"/>
      <c r="U165" s="16"/>
      <c r="V165" s="16"/>
      <c r="W165" s="16"/>
      <c r="X165" s="16"/>
      <c r="Y165" s="15"/>
      <c r="Z165" s="16"/>
      <c r="AA165" s="16"/>
      <c r="AB165" s="16"/>
      <c r="AC165" s="16"/>
      <c r="AD165" s="16"/>
      <c r="AE165" s="16"/>
      <c r="AF165" s="16"/>
      <c r="AG165" s="16"/>
      <c r="AH165" s="16"/>
      <c r="AI165" s="16"/>
      <c r="AJ165" s="16"/>
      <c r="AK165" s="16"/>
      <c r="AL165" s="16"/>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row>
    <row r="166" spans="1:86">
      <c r="A166" s="16"/>
      <c r="B166" s="16"/>
      <c r="C166" s="16"/>
      <c r="D166" s="16"/>
      <c r="E166" s="16"/>
      <c r="F166" s="16"/>
      <c r="G166" s="14"/>
      <c r="H166" s="14"/>
      <c r="I166" s="14"/>
      <c r="J166" s="14"/>
      <c r="K166" s="14"/>
      <c r="L166" s="14"/>
      <c r="M166" s="14"/>
      <c r="N166" s="14"/>
      <c r="O166" s="14"/>
      <c r="P166" s="14"/>
      <c r="Q166" s="14"/>
      <c r="R166" s="16"/>
      <c r="S166" s="16"/>
      <c r="T166" s="16"/>
      <c r="U166" s="16"/>
      <c r="V166" s="16"/>
      <c r="W166" s="16"/>
      <c r="X166" s="16"/>
      <c r="Y166" s="15"/>
      <c r="Z166" s="16"/>
      <c r="AA166" s="16"/>
      <c r="AB166" s="16"/>
      <c r="AC166" s="16"/>
      <c r="AD166" s="16"/>
      <c r="AE166" s="16"/>
      <c r="AF166" s="16"/>
      <c r="AG166" s="16"/>
      <c r="AH166" s="16"/>
      <c r="AI166" s="16"/>
      <c r="AJ166" s="16"/>
      <c r="AK166" s="16"/>
      <c r="AL166" s="16"/>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row>
    <row r="167" spans="1:86">
      <c r="A167" s="16"/>
      <c r="B167" s="16"/>
      <c r="C167" s="16"/>
      <c r="D167" s="16"/>
      <c r="E167" s="16"/>
      <c r="F167" s="16"/>
      <c r="G167" s="14"/>
      <c r="H167" s="14"/>
      <c r="I167" s="14"/>
      <c r="J167" s="14"/>
      <c r="K167" s="14"/>
      <c r="L167" s="14"/>
      <c r="M167" s="14"/>
      <c r="N167" s="14"/>
      <c r="O167" s="14"/>
      <c r="P167" s="14"/>
      <c r="Q167" s="14"/>
      <c r="R167" s="16"/>
      <c r="S167" s="16"/>
      <c r="T167" s="16"/>
      <c r="U167" s="16"/>
      <c r="V167" s="16"/>
      <c r="W167" s="16"/>
      <c r="X167" s="16"/>
      <c r="Y167" s="15"/>
      <c r="Z167" s="16"/>
      <c r="AA167" s="16"/>
      <c r="AB167" s="16"/>
      <c r="AC167" s="16"/>
      <c r="AD167" s="16"/>
      <c r="AE167" s="16"/>
      <c r="AF167" s="16"/>
      <c r="AG167" s="16"/>
      <c r="AH167" s="16"/>
      <c r="AI167" s="16"/>
      <c r="AJ167" s="16"/>
      <c r="AK167" s="16"/>
      <c r="AL167" s="16"/>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row>
    <row r="168" spans="1:86">
      <c r="A168" s="16"/>
      <c r="B168" s="16"/>
      <c r="C168" s="16"/>
      <c r="D168" s="16"/>
      <c r="E168" s="16"/>
      <c r="F168" s="16"/>
      <c r="G168" s="14"/>
      <c r="H168" s="14"/>
      <c r="I168" s="14"/>
      <c r="J168" s="14"/>
      <c r="K168" s="14"/>
      <c r="L168" s="14"/>
      <c r="M168" s="14"/>
      <c r="N168" s="14"/>
      <c r="O168" s="14"/>
      <c r="P168" s="14"/>
      <c r="Q168" s="14"/>
      <c r="R168" s="16"/>
      <c r="S168" s="16"/>
      <c r="T168" s="16"/>
      <c r="U168" s="16"/>
      <c r="V168" s="16"/>
      <c r="W168" s="16"/>
      <c r="X168" s="16"/>
      <c r="Y168" s="15"/>
      <c r="Z168" s="16"/>
      <c r="AA168" s="16"/>
      <c r="AB168" s="16"/>
      <c r="AC168" s="16"/>
      <c r="AD168" s="16"/>
      <c r="AE168" s="16"/>
      <c r="AF168" s="16"/>
      <c r="AG168" s="16"/>
      <c r="AH168" s="16"/>
      <c r="AI168" s="16"/>
      <c r="AJ168" s="16"/>
      <c r="AK168" s="16"/>
      <c r="AL168" s="16"/>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row>
    <row r="169" spans="1:86">
      <c r="A169" s="16"/>
      <c r="B169" s="16"/>
      <c r="C169" s="16"/>
      <c r="D169" s="16"/>
      <c r="E169" s="16"/>
      <c r="F169" s="16"/>
      <c r="G169" s="14"/>
      <c r="H169" s="14"/>
      <c r="I169" s="14"/>
      <c r="J169" s="14"/>
      <c r="K169" s="14"/>
      <c r="L169" s="14"/>
      <c r="M169" s="14"/>
      <c r="N169" s="14"/>
      <c r="O169" s="14"/>
      <c r="P169" s="14"/>
      <c r="Q169" s="14"/>
      <c r="R169" s="16"/>
      <c r="S169" s="16"/>
      <c r="T169" s="16"/>
      <c r="U169" s="16"/>
      <c r="V169" s="16"/>
      <c r="W169" s="16"/>
      <c r="X169" s="16"/>
      <c r="Y169" s="15"/>
      <c r="Z169" s="16"/>
      <c r="AA169" s="16"/>
      <c r="AB169" s="16"/>
      <c r="AC169" s="16"/>
      <c r="AD169" s="16"/>
      <c r="AE169" s="16"/>
      <c r="AF169" s="16"/>
      <c r="AG169" s="16"/>
      <c r="AH169" s="16"/>
      <c r="AI169" s="16"/>
      <c r="AJ169" s="16"/>
      <c r="AK169" s="16"/>
      <c r="AL169" s="16"/>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row>
    <row r="170" spans="1:86">
      <c r="A170" s="16"/>
      <c r="B170" s="16"/>
      <c r="C170" s="16"/>
      <c r="D170" s="16"/>
      <c r="E170" s="16"/>
      <c r="F170" s="16"/>
      <c r="G170" s="14"/>
      <c r="H170" s="14"/>
      <c r="I170" s="14"/>
      <c r="J170" s="14"/>
      <c r="K170" s="14"/>
      <c r="L170" s="14"/>
      <c r="M170" s="14"/>
      <c r="N170" s="14"/>
      <c r="O170" s="14"/>
      <c r="P170" s="14"/>
      <c r="Q170" s="14"/>
      <c r="R170" s="16"/>
      <c r="S170" s="16"/>
      <c r="T170" s="16"/>
      <c r="U170" s="16"/>
      <c r="V170" s="16"/>
      <c r="W170" s="16"/>
      <c r="X170" s="16"/>
      <c r="Y170" s="15"/>
      <c r="Z170" s="16"/>
      <c r="AA170" s="16"/>
      <c r="AB170" s="16"/>
      <c r="AC170" s="16"/>
      <c r="AD170" s="16"/>
      <c r="AE170" s="16"/>
      <c r="AF170" s="16"/>
      <c r="AG170" s="16"/>
      <c r="AH170" s="16"/>
      <c r="AI170" s="16"/>
      <c r="AJ170" s="16"/>
      <c r="AK170" s="16"/>
      <c r="AL170" s="16"/>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row>
    <row r="171" spans="1:86">
      <c r="A171" s="16"/>
      <c r="B171" s="16"/>
      <c r="C171" s="16"/>
      <c r="D171" s="16"/>
      <c r="E171" s="16"/>
      <c r="F171" s="16"/>
      <c r="G171" s="14"/>
      <c r="H171" s="14"/>
      <c r="I171" s="14"/>
      <c r="J171" s="14"/>
      <c r="K171" s="14"/>
      <c r="L171" s="14"/>
      <c r="M171" s="14"/>
      <c r="N171" s="14"/>
      <c r="O171" s="14"/>
      <c r="P171" s="14"/>
      <c r="Q171" s="14"/>
      <c r="R171" s="16"/>
      <c r="S171" s="16"/>
      <c r="T171" s="16"/>
      <c r="U171" s="16"/>
      <c r="V171" s="16"/>
      <c r="W171" s="16"/>
      <c r="X171" s="16"/>
      <c r="Y171" s="15"/>
      <c r="Z171" s="16"/>
      <c r="AA171" s="16"/>
      <c r="AB171" s="16"/>
      <c r="AC171" s="16"/>
      <c r="AD171" s="16"/>
      <c r="AE171" s="16"/>
      <c r="AF171" s="16"/>
      <c r="AG171" s="16"/>
      <c r="AH171" s="16"/>
      <c r="AI171" s="16"/>
      <c r="AJ171" s="16"/>
      <c r="AK171" s="16"/>
      <c r="AL171" s="16"/>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row>
    <row r="172" spans="1:86">
      <c r="A172" s="16"/>
      <c r="B172" s="16"/>
      <c r="C172" s="16"/>
      <c r="D172" s="16"/>
      <c r="E172" s="16"/>
      <c r="F172" s="16"/>
      <c r="G172" s="14"/>
      <c r="H172" s="14"/>
      <c r="I172" s="14"/>
      <c r="J172" s="14"/>
      <c r="K172" s="14"/>
      <c r="L172" s="14"/>
      <c r="M172" s="14"/>
      <c r="N172" s="14"/>
      <c r="O172" s="14"/>
      <c r="P172" s="14"/>
      <c r="Q172" s="14"/>
      <c r="R172" s="16"/>
      <c r="S172" s="16"/>
      <c r="T172" s="16"/>
      <c r="U172" s="16"/>
      <c r="V172" s="16"/>
      <c r="W172" s="16"/>
      <c r="X172" s="16"/>
      <c r="Y172" s="15"/>
      <c r="Z172" s="16"/>
      <c r="AA172" s="16"/>
      <c r="AB172" s="16"/>
      <c r="AC172" s="16"/>
      <c r="AD172" s="16"/>
      <c r="AE172" s="16"/>
      <c r="AF172" s="16"/>
      <c r="AG172" s="16"/>
      <c r="AH172" s="16"/>
      <c r="AI172" s="16"/>
      <c r="AJ172" s="16"/>
      <c r="AK172" s="16"/>
      <c r="AL172" s="16"/>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row>
    <row r="173" spans="1:86">
      <c r="A173" s="16"/>
      <c r="B173" s="16"/>
      <c r="C173" s="16"/>
      <c r="D173" s="16"/>
      <c r="E173" s="16"/>
      <c r="F173" s="16"/>
      <c r="G173" s="14"/>
      <c r="H173" s="14"/>
      <c r="I173" s="14"/>
      <c r="J173" s="14"/>
      <c r="K173" s="14"/>
      <c r="L173" s="14"/>
      <c r="M173" s="14"/>
      <c r="N173" s="14"/>
      <c r="O173" s="14"/>
      <c r="P173" s="14"/>
      <c r="Q173" s="14"/>
      <c r="R173" s="16"/>
      <c r="S173" s="16"/>
      <c r="T173" s="16"/>
      <c r="U173" s="16"/>
      <c r="V173" s="16"/>
      <c r="W173" s="16"/>
      <c r="X173" s="16"/>
      <c r="Y173" s="15"/>
      <c r="Z173" s="16"/>
      <c r="AA173" s="16"/>
      <c r="AB173" s="16"/>
      <c r="AC173" s="16"/>
      <c r="AD173" s="16"/>
      <c r="AE173" s="16"/>
      <c r="AF173" s="16"/>
      <c r="AG173" s="16"/>
      <c r="AH173" s="16"/>
      <c r="AI173" s="16"/>
      <c r="AJ173" s="16"/>
      <c r="AK173" s="16"/>
      <c r="AL173" s="16"/>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row>
    <row r="174" spans="1:86">
      <c r="A174" s="16"/>
      <c r="B174" s="16"/>
      <c r="C174" s="16"/>
      <c r="D174" s="16"/>
      <c r="E174" s="16"/>
      <c r="F174" s="16"/>
      <c r="G174" s="14"/>
      <c r="H174" s="14"/>
      <c r="I174" s="14"/>
      <c r="J174" s="14"/>
      <c r="K174" s="14"/>
      <c r="L174" s="14"/>
      <c r="M174" s="14"/>
      <c r="N174" s="14"/>
      <c r="O174" s="14"/>
      <c r="P174" s="14"/>
      <c r="Q174" s="14"/>
      <c r="R174" s="16"/>
      <c r="S174" s="16"/>
      <c r="T174" s="16"/>
      <c r="U174" s="16"/>
      <c r="V174" s="16"/>
      <c r="W174" s="16"/>
      <c r="X174" s="16"/>
      <c r="Y174" s="15"/>
      <c r="Z174" s="16"/>
      <c r="AA174" s="16"/>
      <c r="AB174" s="16"/>
      <c r="AC174" s="16"/>
      <c r="AD174" s="16"/>
      <c r="AE174" s="16"/>
      <c r="AF174" s="16"/>
      <c r="AG174" s="16"/>
      <c r="AH174" s="16"/>
      <c r="AI174" s="16"/>
      <c r="AJ174" s="16"/>
      <c r="AK174" s="16"/>
      <c r="AL174" s="16"/>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row>
    <row r="175" spans="1:86">
      <c r="A175" s="16"/>
      <c r="B175" s="16"/>
      <c r="C175" s="16"/>
      <c r="D175" s="16"/>
      <c r="E175" s="16"/>
      <c r="F175" s="16"/>
      <c r="G175" s="14"/>
      <c r="H175" s="14"/>
      <c r="I175" s="14"/>
      <c r="J175" s="14"/>
      <c r="K175" s="14"/>
      <c r="L175" s="14"/>
      <c r="M175" s="14"/>
      <c r="N175" s="14"/>
      <c r="O175" s="14"/>
      <c r="P175" s="14"/>
      <c r="Q175" s="14"/>
      <c r="R175" s="16"/>
      <c r="S175" s="16"/>
      <c r="T175" s="16"/>
      <c r="U175" s="16"/>
      <c r="V175" s="16"/>
      <c r="W175" s="16"/>
      <c r="X175" s="16"/>
      <c r="Y175" s="15"/>
      <c r="Z175" s="16"/>
      <c r="AA175" s="16"/>
      <c r="AB175" s="16"/>
      <c r="AC175" s="16"/>
      <c r="AD175" s="16"/>
      <c r="AE175" s="16"/>
      <c r="AF175" s="16"/>
      <c r="AG175" s="16"/>
      <c r="AH175" s="16"/>
      <c r="AI175" s="16"/>
      <c r="AJ175" s="16"/>
      <c r="AK175" s="16"/>
      <c r="AL175" s="16"/>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row>
    <row r="176" spans="1:86">
      <c r="A176" s="16"/>
      <c r="B176" s="16"/>
      <c r="C176" s="16"/>
      <c r="D176" s="16"/>
      <c r="E176" s="16"/>
      <c r="F176" s="16"/>
      <c r="G176" s="14"/>
      <c r="H176" s="14"/>
      <c r="I176" s="14"/>
      <c r="J176" s="14"/>
      <c r="K176" s="14"/>
      <c r="L176" s="14"/>
      <c r="M176" s="14"/>
      <c r="N176" s="14"/>
      <c r="O176" s="14"/>
      <c r="P176" s="14"/>
      <c r="Q176" s="14"/>
      <c r="R176" s="16"/>
      <c r="S176" s="16"/>
      <c r="T176" s="16"/>
      <c r="U176" s="16"/>
      <c r="V176" s="16"/>
      <c r="W176" s="16"/>
      <c r="X176" s="16"/>
      <c r="Y176" s="15"/>
      <c r="Z176" s="16"/>
      <c r="AA176" s="16"/>
      <c r="AB176" s="16"/>
      <c r="AC176" s="16"/>
      <c r="AD176" s="16"/>
      <c r="AE176" s="16"/>
      <c r="AF176" s="16"/>
      <c r="AG176" s="16"/>
      <c r="AH176" s="16"/>
      <c r="AI176" s="16"/>
      <c r="AJ176" s="16"/>
      <c r="AK176" s="16"/>
      <c r="AL176" s="16"/>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row>
    <row r="177" spans="1:86">
      <c r="A177" s="16"/>
      <c r="B177" s="16"/>
      <c r="C177" s="16"/>
      <c r="D177" s="16"/>
      <c r="E177" s="16"/>
      <c r="F177" s="16"/>
      <c r="G177" s="14"/>
      <c r="H177" s="14"/>
      <c r="I177" s="14"/>
      <c r="J177" s="14"/>
      <c r="K177" s="14"/>
      <c r="L177" s="14"/>
      <c r="M177" s="14"/>
      <c r="N177" s="14"/>
      <c r="O177" s="14"/>
      <c r="P177" s="14"/>
      <c r="Q177" s="14"/>
      <c r="R177" s="16"/>
      <c r="S177" s="16"/>
      <c r="T177" s="16"/>
      <c r="U177" s="16"/>
      <c r="V177" s="16"/>
      <c r="W177" s="16"/>
      <c r="X177" s="16"/>
      <c r="Y177" s="15"/>
      <c r="Z177" s="16"/>
      <c r="AA177" s="16"/>
      <c r="AB177" s="16"/>
      <c r="AC177" s="16"/>
      <c r="AD177" s="16"/>
      <c r="AE177" s="16"/>
      <c r="AF177" s="16"/>
      <c r="AG177" s="16"/>
      <c r="AH177" s="16"/>
      <c r="AI177" s="16"/>
      <c r="AJ177" s="16"/>
      <c r="AK177" s="16"/>
      <c r="AL177" s="16"/>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row>
    <row r="178" spans="1:86">
      <c r="A178" s="16"/>
      <c r="B178" s="16"/>
      <c r="C178" s="16"/>
      <c r="D178" s="16"/>
      <c r="E178" s="16"/>
      <c r="F178" s="16"/>
      <c r="G178" s="14"/>
      <c r="H178" s="14"/>
      <c r="I178" s="14"/>
      <c r="J178" s="14"/>
      <c r="K178" s="14"/>
      <c r="L178" s="14"/>
      <c r="M178" s="14"/>
      <c r="N178" s="14"/>
      <c r="O178" s="14"/>
      <c r="P178" s="14"/>
      <c r="Q178" s="14"/>
      <c r="R178" s="16"/>
      <c r="S178" s="16"/>
      <c r="T178" s="16"/>
      <c r="U178" s="16"/>
      <c r="V178" s="16"/>
      <c r="W178" s="16"/>
      <c r="X178" s="16"/>
      <c r="Y178" s="15"/>
      <c r="Z178" s="16"/>
      <c r="AA178" s="16"/>
      <c r="AB178" s="16"/>
      <c r="AC178" s="16"/>
      <c r="AD178" s="16"/>
      <c r="AE178" s="16"/>
      <c r="AF178" s="16"/>
      <c r="AG178" s="16"/>
      <c r="AH178" s="16"/>
      <c r="AI178" s="16"/>
      <c r="AJ178" s="16"/>
      <c r="AK178" s="16"/>
      <c r="AL178" s="16"/>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row>
    <row r="179" spans="1:86">
      <c r="A179" s="16"/>
      <c r="B179" s="16"/>
      <c r="C179" s="16"/>
      <c r="D179" s="16"/>
      <c r="E179" s="16"/>
      <c r="F179" s="16"/>
      <c r="G179" s="14"/>
      <c r="H179" s="14"/>
      <c r="I179" s="14"/>
      <c r="J179" s="14"/>
      <c r="K179" s="14"/>
      <c r="L179" s="14"/>
      <c r="M179" s="14"/>
      <c r="N179" s="14"/>
      <c r="O179" s="14"/>
      <c r="P179" s="14"/>
      <c r="Q179" s="14"/>
      <c r="R179" s="16"/>
      <c r="S179" s="16"/>
      <c r="T179" s="16"/>
      <c r="U179" s="16"/>
      <c r="V179" s="16"/>
      <c r="W179" s="16"/>
      <c r="X179" s="16"/>
      <c r="Y179" s="15"/>
      <c r="Z179" s="16"/>
      <c r="AA179" s="16"/>
      <c r="AB179" s="16"/>
      <c r="AC179" s="16"/>
      <c r="AD179" s="16"/>
      <c r="AE179" s="16"/>
      <c r="AF179" s="16"/>
      <c r="AG179" s="16"/>
      <c r="AH179" s="16"/>
      <c r="AI179" s="16"/>
      <c r="AJ179" s="16"/>
      <c r="AK179" s="16"/>
      <c r="AL179" s="16"/>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row>
    <row r="180" spans="1:86">
      <c r="A180" s="16"/>
      <c r="B180" s="16"/>
      <c r="C180" s="16"/>
      <c r="D180" s="16"/>
      <c r="E180" s="16"/>
      <c r="F180" s="16"/>
      <c r="G180" s="14"/>
      <c r="H180" s="14"/>
      <c r="I180" s="14"/>
      <c r="J180" s="14"/>
      <c r="K180" s="14"/>
      <c r="L180" s="14"/>
      <c r="M180" s="14"/>
      <c r="N180" s="14"/>
      <c r="O180" s="14"/>
      <c r="P180" s="14"/>
      <c r="Q180" s="14"/>
      <c r="R180" s="16"/>
      <c r="S180" s="16"/>
      <c r="T180" s="16"/>
      <c r="U180" s="16"/>
      <c r="V180" s="16"/>
      <c r="W180" s="16"/>
      <c r="X180" s="16"/>
      <c r="Y180" s="15"/>
      <c r="Z180" s="16"/>
      <c r="AA180" s="16"/>
      <c r="AB180" s="16"/>
      <c r="AC180" s="16"/>
      <c r="AD180" s="16"/>
      <c r="AE180" s="16"/>
      <c r="AF180" s="16"/>
      <c r="AG180" s="16"/>
      <c r="AH180" s="16"/>
      <c r="AI180" s="16"/>
      <c r="AJ180" s="16"/>
      <c r="AK180" s="16"/>
      <c r="AL180" s="16"/>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row>
    <row r="181" spans="1:86">
      <c r="A181" s="16"/>
      <c r="B181" s="16"/>
      <c r="C181" s="16"/>
      <c r="D181" s="16"/>
      <c r="E181" s="16"/>
      <c r="F181" s="16"/>
      <c r="G181" s="14"/>
      <c r="H181" s="14"/>
      <c r="I181" s="14"/>
      <c r="J181" s="14"/>
      <c r="K181" s="14"/>
      <c r="L181" s="14"/>
      <c r="M181" s="14"/>
      <c r="N181" s="14"/>
      <c r="O181" s="14"/>
      <c r="P181" s="14"/>
      <c r="Q181" s="14"/>
      <c r="R181" s="16"/>
      <c r="S181" s="16"/>
      <c r="T181" s="16"/>
      <c r="U181" s="16"/>
      <c r="V181" s="16"/>
      <c r="W181" s="16"/>
      <c r="X181" s="16"/>
      <c r="Y181" s="15"/>
      <c r="Z181" s="16"/>
      <c r="AA181" s="16"/>
      <c r="AB181" s="16"/>
      <c r="AC181" s="16"/>
      <c r="AD181" s="16"/>
      <c r="AE181" s="16"/>
      <c r="AF181" s="16"/>
      <c r="AG181" s="16"/>
      <c r="AH181" s="16"/>
      <c r="AI181" s="16"/>
      <c r="AJ181" s="16"/>
      <c r="AK181" s="16"/>
      <c r="AL181" s="16"/>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row>
    <row r="182" spans="1:86">
      <c r="A182" s="16"/>
      <c r="B182" s="16"/>
      <c r="C182" s="16"/>
      <c r="D182" s="16"/>
      <c r="E182" s="16"/>
      <c r="F182" s="16"/>
      <c r="G182" s="14"/>
      <c r="H182" s="14"/>
      <c r="I182" s="14"/>
      <c r="J182" s="14"/>
      <c r="K182" s="14"/>
      <c r="L182" s="14"/>
      <c r="M182" s="14"/>
      <c r="N182" s="14"/>
      <c r="O182" s="14"/>
      <c r="P182" s="14"/>
      <c r="Q182" s="14"/>
      <c r="R182" s="16"/>
      <c r="S182" s="16"/>
      <c r="T182" s="16"/>
      <c r="U182" s="16"/>
      <c r="V182" s="16"/>
      <c r="W182" s="16"/>
      <c r="X182" s="16"/>
      <c r="Y182" s="15"/>
      <c r="Z182" s="16"/>
      <c r="AA182" s="16"/>
      <c r="AB182" s="16"/>
      <c r="AC182" s="16"/>
      <c r="AD182" s="16"/>
      <c r="AE182" s="16"/>
      <c r="AF182" s="16"/>
      <c r="AG182" s="16"/>
      <c r="AH182" s="16"/>
      <c r="AI182" s="16"/>
      <c r="AJ182" s="16"/>
      <c r="AK182" s="16"/>
      <c r="AL182" s="16"/>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row>
    <row r="183" spans="1:86">
      <c r="A183" s="16"/>
      <c r="B183" s="16"/>
      <c r="C183" s="16"/>
      <c r="D183" s="16"/>
      <c r="E183" s="16"/>
      <c r="F183" s="16"/>
      <c r="G183" s="14"/>
      <c r="H183" s="14"/>
      <c r="I183" s="14"/>
      <c r="J183" s="14"/>
      <c r="K183" s="14"/>
      <c r="L183" s="14"/>
      <c r="M183" s="14"/>
      <c r="N183" s="14"/>
      <c r="O183" s="14"/>
      <c r="P183" s="14"/>
      <c r="Q183" s="14"/>
      <c r="R183" s="16"/>
      <c r="S183" s="16"/>
      <c r="T183" s="16"/>
      <c r="U183" s="16"/>
      <c r="V183" s="16"/>
      <c r="W183" s="16"/>
      <c r="X183" s="16"/>
      <c r="Y183" s="15"/>
      <c r="Z183" s="16"/>
      <c r="AA183" s="16"/>
      <c r="AB183" s="16"/>
      <c r="AC183" s="16"/>
      <c r="AD183" s="16"/>
      <c r="AE183" s="16"/>
      <c r="AF183" s="16"/>
      <c r="AG183" s="16"/>
      <c r="AH183" s="16"/>
      <c r="AI183" s="16"/>
      <c r="AJ183" s="16"/>
      <c r="AK183" s="16"/>
      <c r="AL183" s="16"/>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row>
    <row r="184" spans="1:86">
      <c r="A184" s="16"/>
      <c r="B184" s="16"/>
      <c r="C184" s="16"/>
      <c r="D184" s="16"/>
      <c r="E184" s="16"/>
      <c r="F184" s="16"/>
      <c r="G184" s="14"/>
      <c r="H184" s="14"/>
      <c r="I184" s="14"/>
      <c r="J184" s="14"/>
      <c r="K184" s="14"/>
      <c r="L184" s="14"/>
      <c r="M184" s="14"/>
      <c r="N184" s="14"/>
      <c r="O184" s="14"/>
      <c r="P184" s="14"/>
      <c r="Q184" s="14"/>
      <c r="R184" s="16"/>
      <c r="S184" s="16"/>
      <c r="T184" s="16"/>
      <c r="U184" s="16"/>
      <c r="V184" s="16"/>
      <c r="W184" s="16"/>
      <c r="X184" s="16"/>
      <c r="Y184" s="15"/>
      <c r="Z184" s="16"/>
      <c r="AA184" s="16"/>
      <c r="AB184" s="16"/>
      <c r="AC184" s="16"/>
      <c r="AD184" s="16"/>
      <c r="AE184" s="16"/>
      <c r="AF184" s="16"/>
      <c r="AG184" s="16"/>
      <c r="AH184" s="16"/>
      <c r="AI184" s="16"/>
      <c r="AJ184" s="16"/>
      <c r="AK184" s="16"/>
      <c r="AL184" s="16"/>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row>
    <row r="185" spans="1:86">
      <c r="A185" s="16"/>
      <c r="B185" s="16"/>
      <c r="C185" s="16"/>
      <c r="D185" s="16"/>
      <c r="E185" s="16"/>
      <c r="F185" s="16"/>
      <c r="G185" s="14"/>
      <c r="H185" s="14"/>
      <c r="I185" s="14"/>
      <c r="J185" s="14"/>
      <c r="K185" s="14"/>
      <c r="L185" s="14"/>
      <c r="M185" s="14"/>
      <c r="N185" s="14"/>
      <c r="O185" s="14"/>
      <c r="P185" s="14"/>
      <c r="Q185" s="14"/>
      <c r="R185" s="16"/>
      <c r="S185" s="16"/>
      <c r="T185" s="16"/>
      <c r="U185" s="16"/>
      <c r="V185" s="16"/>
      <c r="W185" s="16"/>
      <c r="X185" s="16"/>
      <c r="Y185" s="15"/>
      <c r="Z185" s="16"/>
      <c r="AA185" s="16"/>
      <c r="AB185" s="16"/>
      <c r="AC185" s="16"/>
      <c r="AD185" s="16"/>
      <c r="AE185" s="16"/>
      <c r="AF185" s="16"/>
      <c r="AG185" s="16"/>
      <c r="AH185" s="16"/>
      <c r="AI185" s="16"/>
      <c r="AJ185" s="16"/>
      <c r="AK185" s="16"/>
      <c r="AL185" s="16"/>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row>
    <row r="186" spans="1:86">
      <c r="A186" s="16"/>
      <c r="B186" s="16"/>
      <c r="C186" s="16"/>
      <c r="D186" s="16"/>
      <c r="E186" s="16"/>
      <c r="F186" s="16"/>
      <c r="G186" s="14"/>
      <c r="H186" s="14"/>
      <c r="I186" s="14"/>
      <c r="J186" s="14"/>
      <c r="K186" s="14"/>
      <c r="L186" s="14"/>
      <c r="M186" s="14"/>
      <c r="N186" s="14"/>
      <c r="O186" s="14"/>
      <c r="P186" s="14"/>
      <c r="Q186" s="14"/>
      <c r="R186" s="16"/>
      <c r="S186" s="16"/>
      <c r="T186" s="16"/>
      <c r="U186" s="16"/>
      <c r="V186" s="16"/>
      <c r="W186" s="16"/>
      <c r="X186" s="16"/>
      <c r="Y186" s="15"/>
      <c r="Z186" s="16"/>
      <c r="AA186" s="16"/>
      <c r="AB186" s="16"/>
      <c r="AC186" s="16"/>
      <c r="AD186" s="16"/>
      <c r="AE186" s="16"/>
      <c r="AF186" s="16"/>
      <c r="AG186" s="16"/>
      <c r="AH186" s="16"/>
      <c r="AI186" s="16"/>
      <c r="AJ186" s="16"/>
      <c r="AK186" s="16"/>
      <c r="AL186" s="16"/>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row>
    <row r="187" spans="1:86">
      <c r="A187" s="16"/>
      <c r="B187" s="16"/>
      <c r="C187" s="16"/>
      <c r="D187" s="16"/>
      <c r="E187" s="16"/>
      <c r="F187" s="16"/>
      <c r="G187" s="14"/>
      <c r="H187" s="14"/>
      <c r="I187" s="14"/>
      <c r="J187" s="14"/>
      <c r="K187" s="14"/>
      <c r="L187" s="14"/>
      <c r="M187" s="14"/>
      <c r="N187" s="14"/>
      <c r="O187" s="14"/>
      <c r="P187" s="14"/>
      <c r="Q187" s="14"/>
      <c r="R187" s="16"/>
      <c r="S187" s="16"/>
      <c r="T187" s="16"/>
      <c r="U187" s="16"/>
      <c r="V187" s="16"/>
      <c r="W187" s="16"/>
      <c r="X187" s="16"/>
      <c r="Y187" s="15"/>
      <c r="Z187" s="16"/>
      <c r="AA187" s="16"/>
      <c r="AB187" s="16"/>
      <c r="AC187" s="16"/>
      <c r="AD187" s="16"/>
      <c r="AE187" s="16"/>
      <c r="AF187" s="16"/>
      <c r="AG187" s="16"/>
      <c r="AH187" s="16"/>
      <c r="AI187" s="16"/>
      <c r="AJ187" s="16"/>
      <c r="AK187" s="16"/>
      <c r="AL187" s="16"/>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row>
    <row r="188" spans="1:86">
      <c r="A188" s="16"/>
      <c r="B188" s="16"/>
      <c r="C188" s="16"/>
      <c r="D188" s="16"/>
      <c r="E188" s="16"/>
      <c r="F188" s="16"/>
      <c r="G188" s="14"/>
      <c r="H188" s="14"/>
      <c r="I188" s="14"/>
      <c r="J188" s="14"/>
      <c r="K188" s="14"/>
      <c r="L188" s="14"/>
      <c r="M188" s="14"/>
      <c r="N188" s="14"/>
      <c r="O188" s="14"/>
      <c r="P188" s="14"/>
      <c r="Q188" s="14"/>
      <c r="R188" s="16"/>
      <c r="S188" s="16"/>
      <c r="T188" s="16"/>
      <c r="U188" s="16"/>
      <c r="V188" s="16"/>
      <c r="W188" s="16"/>
      <c r="X188" s="16"/>
      <c r="Y188" s="15"/>
      <c r="Z188" s="16"/>
      <c r="AA188" s="16"/>
      <c r="AB188" s="16"/>
      <c r="AC188" s="16"/>
      <c r="AD188" s="16"/>
      <c r="AE188" s="16"/>
      <c r="AF188" s="16"/>
      <c r="AG188" s="16"/>
      <c r="AH188" s="16"/>
      <c r="AI188" s="16"/>
      <c r="AJ188" s="16"/>
      <c r="AK188" s="16"/>
      <c r="AL188" s="16"/>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row>
    <row r="189" spans="1:86">
      <c r="A189" s="16"/>
      <c r="B189" s="16"/>
      <c r="C189" s="16"/>
      <c r="D189" s="16"/>
      <c r="E189" s="16"/>
      <c r="F189" s="16"/>
      <c r="G189" s="14"/>
      <c r="H189" s="14"/>
      <c r="I189" s="14"/>
      <c r="J189" s="14"/>
      <c r="K189" s="14"/>
      <c r="L189" s="14"/>
      <c r="M189" s="14"/>
      <c r="N189" s="14"/>
      <c r="O189" s="14"/>
      <c r="P189" s="14"/>
      <c r="Q189" s="14"/>
      <c r="R189" s="16"/>
      <c r="S189" s="16"/>
      <c r="T189" s="16"/>
      <c r="U189" s="16"/>
      <c r="V189" s="16"/>
      <c r="W189" s="16"/>
      <c r="X189" s="16"/>
      <c r="Y189" s="15"/>
      <c r="Z189" s="16"/>
      <c r="AA189" s="16"/>
      <c r="AB189" s="16"/>
      <c r="AC189" s="16"/>
      <c r="AD189" s="16"/>
      <c r="AE189" s="16"/>
      <c r="AF189" s="16"/>
      <c r="AG189" s="16"/>
      <c r="AH189" s="16"/>
      <c r="AI189" s="16"/>
      <c r="AJ189" s="16"/>
      <c r="AK189" s="16"/>
      <c r="AL189" s="16"/>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row>
    <row r="190" spans="1:86">
      <c r="A190" s="16"/>
      <c r="B190" s="16"/>
      <c r="C190" s="16"/>
      <c r="D190" s="16"/>
      <c r="E190" s="16"/>
      <c r="F190" s="16"/>
      <c r="G190" s="14"/>
      <c r="H190" s="14"/>
      <c r="I190" s="14"/>
      <c r="J190" s="14"/>
      <c r="K190" s="14"/>
      <c r="L190" s="14"/>
      <c r="M190" s="14"/>
      <c r="N190" s="14"/>
      <c r="O190" s="14"/>
      <c r="P190" s="14"/>
      <c r="Q190" s="14"/>
      <c r="R190" s="16"/>
      <c r="S190" s="16"/>
      <c r="T190" s="16"/>
      <c r="U190" s="16"/>
      <c r="V190" s="16"/>
      <c r="W190" s="16"/>
      <c r="X190" s="16"/>
      <c r="Y190" s="15"/>
      <c r="Z190" s="16"/>
      <c r="AA190" s="16"/>
      <c r="AB190" s="16"/>
      <c r="AC190" s="16"/>
      <c r="AD190" s="16"/>
      <c r="AE190" s="16"/>
      <c r="AF190" s="16"/>
      <c r="AG190" s="16"/>
      <c r="AH190" s="16"/>
      <c r="AI190" s="16"/>
      <c r="AJ190" s="16"/>
      <c r="AK190" s="16"/>
      <c r="AL190" s="16"/>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row>
    <row r="191" spans="1:86">
      <c r="A191" s="16"/>
      <c r="B191" s="16"/>
      <c r="C191" s="16"/>
      <c r="D191" s="16"/>
      <c r="E191" s="16"/>
      <c r="F191" s="16"/>
      <c r="G191" s="14"/>
      <c r="H191" s="14"/>
      <c r="I191" s="14"/>
      <c r="J191" s="14"/>
      <c r="K191" s="14"/>
      <c r="L191" s="14"/>
      <c r="M191" s="14"/>
      <c r="N191" s="14"/>
      <c r="O191" s="14"/>
      <c r="P191" s="14"/>
      <c r="Q191" s="14"/>
      <c r="R191" s="16"/>
      <c r="S191" s="16"/>
      <c r="T191" s="16"/>
      <c r="U191" s="16"/>
      <c r="V191" s="16"/>
      <c r="W191" s="16"/>
      <c r="X191" s="16"/>
      <c r="Y191" s="15"/>
      <c r="Z191" s="16"/>
      <c r="AA191" s="16"/>
      <c r="AB191" s="16"/>
      <c r="AC191" s="16"/>
      <c r="AD191" s="16"/>
      <c r="AE191" s="16"/>
      <c r="AF191" s="16"/>
      <c r="AG191" s="16"/>
      <c r="AH191" s="16"/>
      <c r="AI191" s="16"/>
      <c r="AJ191" s="16"/>
      <c r="AK191" s="16"/>
      <c r="AL191" s="16"/>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row>
    <row r="192" spans="1:86">
      <c r="A192" s="16"/>
      <c r="B192" s="16"/>
      <c r="C192" s="16"/>
      <c r="D192" s="16"/>
      <c r="E192" s="16"/>
      <c r="F192" s="16"/>
      <c r="G192" s="14"/>
      <c r="H192" s="14"/>
      <c r="I192" s="14"/>
      <c r="J192" s="14"/>
      <c r="K192" s="14"/>
      <c r="L192" s="14"/>
      <c r="M192" s="14"/>
      <c r="N192" s="14"/>
      <c r="O192" s="14"/>
      <c r="P192" s="14"/>
      <c r="Q192" s="14"/>
      <c r="R192" s="16"/>
      <c r="S192" s="16"/>
      <c r="T192" s="16"/>
      <c r="U192" s="16"/>
      <c r="V192" s="16"/>
      <c r="W192" s="16"/>
      <c r="X192" s="16"/>
      <c r="Y192" s="15"/>
      <c r="Z192" s="16"/>
      <c r="AA192" s="16"/>
      <c r="AB192" s="16"/>
      <c r="AC192" s="16"/>
      <c r="AD192" s="16"/>
      <c r="AE192" s="16"/>
      <c r="AF192" s="16"/>
      <c r="AG192" s="16"/>
      <c r="AH192" s="16"/>
      <c r="AI192" s="16"/>
      <c r="AJ192" s="16"/>
      <c r="AK192" s="16"/>
      <c r="AL192" s="16"/>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row>
    <row r="193" spans="1:86">
      <c r="A193" s="16"/>
      <c r="B193" s="16"/>
      <c r="C193" s="16"/>
      <c r="D193" s="16"/>
      <c r="E193" s="16"/>
      <c r="F193" s="16"/>
      <c r="G193" s="14"/>
      <c r="H193" s="14"/>
      <c r="I193" s="14"/>
      <c r="J193" s="14"/>
      <c r="K193" s="14"/>
      <c r="L193" s="14"/>
      <c r="M193" s="14"/>
      <c r="N193" s="14"/>
      <c r="O193" s="14"/>
      <c r="P193" s="14"/>
      <c r="Q193" s="14"/>
      <c r="R193" s="16"/>
      <c r="S193" s="16"/>
      <c r="T193" s="16"/>
      <c r="U193" s="16"/>
      <c r="V193" s="16"/>
      <c r="W193" s="16"/>
      <c r="X193" s="16"/>
      <c r="Y193" s="15"/>
      <c r="Z193" s="16"/>
      <c r="AA193" s="16"/>
      <c r="AB193" s="16"/>
      <c r="AC193" s="16"/>
      <c r="AD193" s="16"/>
      <c r="AE193" s="16"/>
      <c r="AF193" s="16"/>
      <c r="AG193" s="16"/>
      <c r="AH193" s="16"/>
      <c r="AI193" s="16"/>
      <c r="AJ193" s="16"/>
      <c r="AK193" s="16"/>
      <c r="AL193" s="16"/>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row>
    <row r="194" spans="1:86">
      <c r="A194" s="16"/>
      <c r="B194" s="16"/>
      <c r="C194" s="16"/>
      <c r="D194" s="16"/>
      <c r="E194" s="16"/>
      <c r="F194" s="16"/>
      <c r="G194" s="14"/>
      <c r="H194" s="14"/>
      <c r="I194" s="14"/>
      <c r="J194" s="14"/>
      <c r="K194" s="14"/>
      <c r="L194" s="14"/>
      <c r="M194" s="14"/>
      <c r="N194" s="14"/>
      <c r="O194" s="14"/>
      <c r="P194" s="14"/>
      <c r="Q194" s="14"/>
      <c r="R194" s="16"/>
      <c r="S194" s="16"/>
      <c r="T194" s="16"/>
      <c r="U194" s="16"/>
      <c r="V194" s="16"/>
      <c r="W194" s="16"/>
      <c r="X194" s="16"/>
      <c r="Y194" s="15"/>
      <c r="Z194" s="16"/>
      <c r="AA194" s="16"/>
      <c r="AB194" s="16"/>
      <c r="AC194" s="16"/>
      <c r="AD194" s="16"/>
      <c r="AE194" s="16"/>
      <c r="AF194" s="16"/>
      <c r="AG194" s="16"/>
      <c r="AH194" s="16"/>
      <c r="AI194" s="16"/>
      <c r="AJ194" s="16"/>
      <c r="AK194" s="16"/>
      <c r="AL194" s="16"/>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row>
    <row r="195" spans="1:86">
      <c r="A195" s="16"/>
      <c r="B195" s="16"/>
      <c r="C195" s="16"/>
      <c r="D195" s="16"/>
      <c r="E195" s="16"/>
      <c r="F195" s="16"/>
      <c r="G195" s="14"/>
      <c r="H195" s="14"/>
      <c r="I195" s="14"/>
      <c r="J195" s="14"/>
      <c r="K195" s="14"/>
      <c r="L195" s="14"/>
      <c r="M195" s="14"/>
      <c r="N195" s="14"/>
      <c r="O195" s="14"/>
      <c r="P195" s="14"/>
      <c r="Q195" s="14"/>
      <c r="R195" s="16"/>
      <c r="S195" s="16"/>
      <c r="T195" s="16"/>
      <c r="U195" s="16"/>
      <c r="V195" s="16"/>
      <c r="W195" s="16"/>
      <c r="X195" s="16"/>
      <c r="Y195" s="15"/>
      <c r="Z195" s="16"/>
      <c r="AA195" s="16"/>
      <c r="AB195" s="16"/>
      <c r="AC195" s="16"/>
      <c r="AD195" s="16"/>
      <c r="AE195" s="16"/>
      <c r="AF195" s="16"/>
      <c r="AG195" s="16"/>
      <c r="AH195" s="16"/>
      <c r="AI195" s="16"/>
      <c r="AJ195" s="16"/>
      <c r="AK195" s="16"/>
      <c r="AL195" s="16"/>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row>
    <row r="196" spans="1:86">
      <c r="A196" s="16"/>
      <c r="B196" s="16"/>
      <c r="C196" s="16"/>
      <c r="D196" s="16"/>
      <c r="E196" s="16"/>
      <c r="F196" s="16"/>
      <c r="G196" s="14"/>
      <c r="H196" s="14"/>
      <c r="I196" s="14"/>
      <c r="J196" s="14"/>
      <c r="K196" s="14"/>
      <c r="L196" s="14"/>
      <c r="M196" s="14"/>
      <c r="N196" s="14"/>
      <c r="O196" s="14"/>
      <c r="P196" s="14"/>
      <c r="Q196" s="14"/>
      <c r="R196" s="16"/>
      <c r="S196" s="16"/>
      <c r="T196" s="16"/>
      <c r="U196" s="16"/>
      <c r="V196" s="16"/>
      <c r="W196" s="16"/>
      <c r="X196" s="16"/>
      <c r="Y196" s="15"/>
      <c r="Z196" s="16"/>
      <c r="AA196" s="16"/>
      <c r="AB196" s="16"/>
      <c r="AC196" s="16"/>
      <c r="AD196" s="16"/>
      <c r="AE196" s="16"/>
      <c r="AF196" s="16"/>
      <c r="AG196" s="16"/>
      <c r="AH196" s="16"/>
      <c r="AI196" s="16"/>
      <c r="AJ196" s="16"/>
      <c r="AK196" s="16"/>
      <c r="AL196" s="16"/>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row>
    <row r="197" spans="1:86">
      <c r="A197" s="16"/>
      <c r="B197" s="16"/>
      <c r="C197" s="16"/>
      <c r="D197" s="16"/>
      <c r="E197" s="16"/>
      <c r="F197" s="16"/>
      <c r="G197" s="14"/>
      <c r="H197" s="14"/>
      <c r="I197" s="14"/>
      <c r="J197" s="14"/>
      <c r="K197" s="14"/>
      <c r="L197" s="14"/>
      <c r="M197" s="14"/>
      <c r="N197" s="14"/>
      <c r="O197" s="14"/>
      <c r="P197" s="14"/>
      <c r="Q197" s="14"/>
      <c r="R197" s="16"/>
      <c r="S197" s="16"/>
      <c r="T197" s="16"/>
      <c r="U197" s="16"/>
      <c r="V197" s="16"/>
      <c r="W197" s="16"/>
      <c r="X197" s="16"/>
      <c r="Y197" s="15"/>
      <c r="Z197" s="16"/>
      <c r="AA197" s="16"/>
      <c r="AB197" s="16"/>
      <c r="AC197" s="16"/>
      <c r="AD197" s="16"/>
      <c r="AE197" s="16"/>
      <c r="AF197" s="16"/>
      <c r="AG197" s="16"/>
      <c r="AH197" s="16"/>
      <c r="AI197" s="16"/>
      <c r="AJ197" s="16"/>
      <c r="AK197" s="16"/>
      <c r="AL197" s="16"/>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row>
    <row r="198" spans="1:86">
      <c r="A198" s="16"/>
      <c r="B198" s="16"/>
      <c r="C198" s="16"/>
      <c r="D198" s="16"/>
      <c r="E198" s="16"/>
      <c r="F198" s="16"/>
      <c r="G198" s="14"/>
      <c r="H198" s="14"/>
      <c r="I198" s="14"/>
      <c r="J198" s="14"/>
      <c r="K198" s="14"/>
      <c r="L198" s="14"/>
      <c r="M198" s="14"/>
      <c r="N198" s="14"/>
      <c r="O198" s="14"/>
      <c r="P198" s="14"/>
      <c r="Q198" s="14"/>
      <c r="R198" s="16"/>
      <c r="S198" s="16"/>
      <c r="T198" s="16"/>
      <c r="U198" s="16"/>
      <c r="V198" s="16"/>
      <c r="W198" s="16"/>
      <c r="X198" s="16"/>
      <c r="Y198" s="15"/>
      <c r="Z198" s="16"/>
      <c r="AA198" s="16"/>
      <c r="AB198" s="16"/>
      <c r="AC198" s="16"/>
      <c r="AD198" s="16"/>
      <c r="AE198" s="16"/>
      <c r="AF198" s="16"/>
      <c r="AG198" s="16"/>
      <c r="AH198" s="16"/>
      <c r="AI198" s="16"/>
      <c r="AJ198" s="16"/>
      <c r="AK198" s="16"/>
      <c r="AL198" s="16"/>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row>
    <row r="199" spans="1:86">
      <c r="A199" s="16"/>
      <c r="B199" s="16"/>
      <c r="C199" s="16"/>
      <c r="D199" s="16"/>
      <c r="E199" s="16"/>
      <c r="F199" s="16"/>
      <c r="G199" s="14"/>
      <c r="H199" s="14"/>
      <c r="I199" s="14"/>
      <c r="J199" s="14"/>
      <c r="K199" s="14"/>
      <c r="L199" s="14"/>
      <c r="M199" s="14"/>
      <c r="N199" s="14"/>
      <c r="O199" s="14"/>
      <c r="P199" s="14"/>
      <c r="Q199" s="14"/>
      <c r="R199" s="16"/>
      <c r="S199" s="16"/>
      <c r="T199" s="16"/>
      <c r="U199" s="16"/>
      <c r="V199" s="16"/>
      <c r="W199" s="16"/>
      <c r="X199" s="16"/>
      <c r="Y199" s="15"/>
      <c r="Z199" s="16"/>
      <c r="AA199" s="16"/>
      <c r="AB199" s="16"/>
      <c r="AC199" s="16"/>
      <c r="AD199" s="16"/>
      <c r="AE199" s="16"/>
      <c r="AF199" s="16"/>
      <c r="AG199" s="16"/>
      <c r="AH199" s="16"/>
      <c r="AI199" s="16"/>
      <c r="AJ199" s="16"/>
      <c r="AK199" s="16"/>
      <c r="AL199" s="16"/>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row>
    <row r="200" spans="1:86">
      <c r="A200" s="16"/>
      <c r="B200" s="16"/>
      <c r="C200" s="16"/>
      <c r="D200" s="16"/>
      <c r="E200" s="16"/>
      <c r="F200" s="16"/>
      <c r="G200" s="14"/>
      <c r="H200" s="14"/>
      <c r="I200" s="14"/>
      <c r="J200" s="14"/>
      <c r="K200" s="14"/>
      <c r="L200" s="14"/>
      <c r="M200" s="14"/>
      <c r="N200" s="14"/>
      <c r="O200" s="14"/>
      <c r="P200" s="14"/>
      <c r="Q200" s="14"/>
      <c r="R200" s="16"/>
      <c r="S200" s="16"/>
      <c r="T200" s="16"/>
      <c r="U200" s="16"/>
      <c r="V200" s="16"/>
      <c r="W200" s="16"/>
      <c r="X200" s="16"/>
      <c r="Y200" s="15"/>
      <c r="Z200" s="16"/>
      <c r="AA200" s="16"/>
      <c r="AB200" s="16"/>
      <c r="AC200" s="16"/>
      <c r="AD200" s="16"/>
      <c r="AE200" s="16"/>
      <c r="AF200" s="16"/>
      <c r="AG200" s="16"/>
      <c r="AH200" s="16"/>
      <c r="AI200" s="16"/>
      <c r="AJ200" s="16"/>
      <c r="AK200" s="16"/>
      <c r="AL200" s="16"/>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row>
    <row r="201" spans="1:86">
      <c r="A201" s="16"/>
      <c r="B201" s="16"/>
      <c r="C201" s="16"/>
      <c r="D201" s="16"/>
      <c r="E201" s="16"/>
      <c r="F201" s="16"/>
      <c r="G201" s="14"/>
      <c r="H201" s="14"/>
      <c r="I201" s="14"/>
      <c r="J201" s="14"/>
      <c r="K201" s="14"/>
      <c r="L201" s="14"/>
      <c r="M201" s="14"/>
      <c r="N201" s="14"/>
      <c r="O201" s="14"/>
      <c r="P201" s="14"/>
      <c r="Q201" s="14"/>
      <c r="R201" s="16"/>
      <c r="S201" s="16"/>
      <c r="T201" s="16"/>
      <c r="U201" s="16"/>
      <c r="V201" s="16"/>
      <c r="W201" s="16"/>
      <c r="X201" s="16"/>
      <c r="Y201" s="15"/>
      <c r="Z201" s="16"/>
      <c r="AA201" s="16"/>
      <c r="AB201" s="16"/>
      <c r="AC201" s="16"/>
      <c r="AD201" s="16"/>
      <c r="AE201" s="16"/>
      <c r="AF201" s="16"/>
      <c r="AG201" s="16"/>
      <c r="AH201" s="16"/>
      <c r="AI201" s="16"/>
      <c r="AJ201" s="16"/>
      <c r="AK201" s="16"/>
      <c r="AL201" s="16"/>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row>
    <row r="202" spans="1:86">
      <c r="A202" s="16"/>
      <c r="B202" s="16"/>
      <c r="C202" s="16"/>
      <c r="D202" s="16"/>
      <c r="E202" s="16"/>
      <c r="F202" s="16"/>
      <c r="G202" s="14"/>
      <c r="H202" s="14"/>
      <c r="I202" s="14"/>
      <c r="J202" s="14"/>
      <c r="K202" s="14"/>
      <c r="L202" s="14"/>
      <c r="M202" s="14"/>
      <c r="N202" s="14"/>
      <c r="O202" s="14"/>
      <c r="P202" s="14"/>
      <c r="Q202" s="14"/>
      <c r="R202" s="16"/>
      <c r="S202" s="16"/>
      <c r="T202" s="16"/>
      <c r="U202" s="16"/>
      <c r="V202" s="16"/>
      <c r="W202" s="16"/>
      <c r="X202" s="16"/>
      <c r="Y202" s="15"/>
      <c r="Z202" s="16"/>
      <c r="AA202" s="16"/>
      <c r="AB202" s="16"/>
      <c r="AC202" s="16"/>
      <c r="AD202" s="16"/>
      <c r="AE202" s="16"/>
      <c r="AF202" s="16"/>
      <c r="AG202" s="16"/>
      <c r="AH202" s="16"/>
      <c r="AI202" s="16"/>
      <c r="AJ202" s="16"/>
      <c r="AK202" s="16"/>
      <c r="AL202" s="16"/>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row>
    <row r="203" spans="1:86">
      <c r="A203" s="16"/>
      <c r="B203" s="16"/>
      <c r="C203" s="16"/>
      <c r="D203" s="16"/>
      <c r="E203" s="16"/>
      <c r="F203" s="16"/>
      <c r="G203" s="14"/>
      <c r="H203" s="14"/>
      <c r="I203" s="14"/>
      <c r="J203" s="14"/>
      <c r="K203" s="14"/>
      <c r="L203" s="14"/>
      <c r="M203" s="14"/>
      <c r="N203" s="14"/>
      <c r="O203" s="14"/>
      <c r="P203" s="14"/>
      <c r="Q203" s="14"/>
      <c r="R203" s="16"/>
      <c r="S203" s="16"/>
      <c r="T203" s="16"/>
      <c r="U203" s="16"/>
      <c r="V203" s="16"/>
      <c r="W203" s="16"/>
      <c r="X203" s="16"/>
      <c r="Y203" s="15"/>
      <c r="Z203" s="16"/>
      <c r="AA203" s="16"/>
      <c r="AB203" s="16"/>
      <c r="AC203" s="16"/>
      <c r="AD203" s="16"/>
      <c r="AE203" s="16"/>
      <c r="AF203" s="16"/>
      <c r="AG203" s="16"/>
      <c r="AH203" s="16"/>
      <c r="AI203" s="16"/>
      <c r="AJ203" s="16"/>
      <c r="AK203" s="16"/>
      <c r="AL203" s="16"/>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row>
    <row r="204" spans="1:86">
      <c r="A204" s="16"/>
      <c r="B204" s="16"/>
      <c r="C204" s="16"/>
      <c r="D204" s="16"/>
      <c r="E204" s="16"/>
      <c r="F204" s="16"/>
      <c r="G204" s="14"/>
      <c r="H204" s="14"/>
      <c r="I204" s="14"/>
      <c r="J204" s="14"/>
      <c r="K204" s="14"/>
      <c r="L204" s="14"/>
      <c r="M204" s="14"/>
      <c r="N204" s="14"/>
      <c r="O204" s="14"/>
      <c r="P204" s="14"/>
      <c r="Q204" s="14"/>
      <c r="R204" s="16"/>
      <c r="S204" s="16"/>
      <c r="T204" s="16"/>
      <c r="U204" s="16"/>
      <c r="V204" s="16"/>
      <c r="W204" s="16"/>
      <c r="X204" s="16"/>
      <c r="Y204" s="15"/>
      <c r="Z204" s="16"/>
      <c r="AA204" s="16"/>
      <c r="AB204" s="16"/>
      <c r="AC204" s="16"/>
      <c r="AD204" s="16"/>
      <c r="AE204" s="16"/>
      <c r="AF204" s="16"/>
      <c r="AG204" s="16"/>
      <c r="AH204" s="16"/>
      <c r="AI204" s="16"/>
      <c r="AJ204" s="16"/>
      <c r="AK204" s="16"/>
      <c r="AL204" s="16"/>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row>
    <row r="205" spans="1:86">
      <c r="A205" s="16"/>
      <c r="B205" s="16"/>
      <c r="C205" s="16"/>
      <c r="D205" s="16"/>
      <c r="E205" s="16"/>
      <c r="F205" s="16"/>
      <c r="G205" s="14"/>
      <c r="H205" s="14"/>
      <c r="I205" s="14"/>
      <c r="J205" s="14"/>
      <c r="K205" s="14"/>
      <c r="L205" s="14"/>
      <c r="M205" s="14"/>
      <c r="N205" s="14"/>
      <c r="O205" s="14"/>
      <c r="P205" s="14"/>
      <c r="Q205" s="14"/>
      <c r="R205" s="16"/>
      <c r="S205" s="16"/>
      <c r="T205" s="16"/>
      <c r="U205" s="16"/>
      <c r="V205" s="16"/>
      <c r="W205" s="16"/>
      <c r="X205" s="16"/>
      <c r="Y205" s="15"/>
      <c r="Z205" s="16"/>
      <c r="AA205" s="16"/>
      <c r="AB205" s="16"/>
      <c r="AC205" s="16"/>
      <c r="AD205" s="16"/>
      <c r="AE205" s="16"/>
      <c r="AF205" s="16"/>
      <c r="AG205" s="16"/>
      <c r="AH205" s="16"/>
      <c r="AI205" s="16"/>
      <c r="AJ205" s="16"/>
      <c r="AK205" s="16"/>
      <c r="AL205" s="16"/>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row>
    <row r="206" spans="1:86">
      <c r="A206" s="16"/>
      <c r="B206" s="16"/>
      <c r="C206" s="16"/>
      <c r="D206" s="16"/>
      <c r="E206" s="16"/>
      <c r="F206" s="16"/>
      <c r="G206" s="14"/>
      <c r="H206" s="14"/>
      <c r="I206" s="14"/>
      <c r="J206" s="14"/>
      <c r="K206" s="14"/>
      <c r="L206" s="14"/>
      <c r="M206" s="14"/>
      <c r="N206" s="14"/>
      <c r="O206" s="14"/>
      <c r="P206" s="14"/>
      <c r="Q206" s="14"/>
      <c r="R206" s="16"/>
      <c r="S206" s="16"/>
      <c r="T206" s="16"/>
      <c r="U206" s="16"/>
      <c r="V206" s="16"/>
      <c r="W206" s="16"/>
      <c r="X206" s="16"/>
      <c r="Y206" s="15"/>
      <c r="Z206" s="16"/>
      <c r="AA206" s="16"/>
      <c r="AB206" s="16"/>
      <c r="AC206" s="16"/>
      <c r="AD206" s="16"/>
      <c r="AE206" s="16"/>
      <c r="AF206" s="16"/>
      <c r="AG206" s="16"/>
      <c r="AH206" s="16"/>
      <c r="AI206" s="16"/>
      <c r="AJ206" s="16"/>
      <c r="AK206" s="16"/>
      <c r="AL206" s="16"/>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row>
    <row r="207" spans="1:86">
      <c r="A207" s="16"/>
      <c r="B207" s="16"/>
      <c r="C207" s="16"/>
      <c r="D207" s="16"/>
      <c r="E207" s="16"/>
      <c r="F207" s="16"/>
      <c r="G207" s="14"/>
      <c r="H207" s="14"/>
      <c r="I207" s="14"/>
      <c r="J207" s="14"/>
      <c r="K207" s="14"/>
      <c r="L207" s="14"/>
      <c r="M207" s="14"/>
      <c r="N207" s="14"/>
      <c r="O207" s="14"/>
      <c r="P207" s="14"/>
      <c r="Q207" s="14"/>
      <c r="R207" s="16"/>
      <c r="S207" s="16"/>
      <c r="T207" s="16"/>
      <c r="U207" s="16"/>
      <c r="V207" s="16"/>
      <c r="W207" s="16"/>
      <c r="X207" s="16"/>
      <c r="Y207" s="15"/>
      <c r="Z207" s="16"/>
      <c r="AA207" s="16"/>
      <c r="AB207" s="16"/>
      <c r="AC207" s="16"/>
      <c r="AD207" s="16"/>
      <c r="AE207" s="16"/>
      <c r="AF207" s="16"/>
      <c r="AG207" s="16"/>
      <c r="AH207" s="16"/>
      <c r="AI207" s="16"/>
      <c r="AJ207" s="16"/>
      <c r="AK207" s="16"/>
      <c r="AL207" s="16"/>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row>
    <row r="208" spans="1:8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5"/>
      <c r="Z208" s="16"/>
      <c r="AA208" s="16"/>
      <c r="AB208" s="16"/>
      <c r="AC208" s="16"/>
      <c r="AD208" s="16"/>
      <c r="AE208" s="16"/>
      <c r="AF208" s="16"/>
      <c r="AG208" s="16"/>
      <c r="AH208" s="16"/>
      <c r="AI208" s="16"/>
      <c r="AJ208" s="16"/>
      <c r="AK208" s="16"/>
      <c r="AL208" s="16"/>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row>
    <row r="209" spans="1:8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5"/>
      <c r="Z209" s="16"/>
      <c r="AA209" s="16"/>
      <c r="AB209" s="16"/>
      <c r="AC209" s="16"/>
      <c r="AD209" s="16"/>
      <c r="AE209" s="16"/>
      <c r="AF209" s="16"/>
      <c r="AG209" s="16"/>
      <c r="AH209" s="16"/>
      <c r="AI209" s="16"/>
      <c r="AJ209" s="16"/>
      <c r="AK209" s="16"/>
      <c r="AL209" s="16"/>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row>
    <row r="210" spans="1:8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5"/>
      <c r="Z210" s="16"/>
      <c r="AA210" s="16"/>
      <c r="AB210" s="16"/>
      <c r="AC210" s="16"/>
      <c r="AD210" s="16"/>
      <c r="AE210" s="16"/>
      <c r="AF210" s="16"/>
      <c r="AG210" s="16"/>
      <c r="AH210" s="16"/>
      <c r="AI210" s="16"/>
      <c r="AJ210" s="16"/>
      <c r="AK210" s="16"/>
      <c r="AL210" s="16"/>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row>
    <row r="211" spans="1:8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5"/>
      <c r="Z211" s="16"/>
      <c r="AA211" s="16"/>
      <c r="AB211" s="16"/>
      <c r="AC211" s="16"/>
      <c r="AD211" s="16"/>
      <c r="AE211" s="16"/>
      <c r="AF211" s="16"/>
      <c r="AG211" s="16"/>
      <c r="AH211" s="16"/>
      <c r="AI211" s="16"/>
      <c r="AJ211" s="16"/>
      <c r="AK211" s="16"/>
      <c r="AL211" s="16"/>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row>
    <row r="212" spans="1:8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5"/>
      <c r="Z212" s="16"/>
      <c r="AA212" s="16"/>
      <c r="AB212" s="16"/>
      <c r="AC212" s="16"/>
      <c r="AD212" s="16"/>
      <c r="AE212" s="16"/>
      <c r="AF212" s="16"/>
      <c r="AG212" s="16"/>
      <c r="AH212" s="16"/>
      <c r="AI212" s="16"/>
      <c r="AJ212" s="16"/>
      <c r="AK212" s="16"/>
      <c r="AL212" s="16"/>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row>
    <row r="213" spans="1:8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5"/>
      <c r="Z213" s="16"/>
      <c r="AA213" s="16"/>
      <c r="AB213" s="16"/>
      <c r="AC213" s="16"/>
      <c r="AD213" s="16"/>
      <c r="AE213" s="16"/>
      <c r="AF213" s="16"/>
      <c r="AG213" s="16"/>
      <c r="AH213" s="16"/>
      <c r="AI213" s="16"/>
      <c r="AJ213" s="16"/>
      <c r="AK213" s="16"/>
      <c r="AL213" s="16"/>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row>
    <row r="214" spans="1:8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5"/>
      <c r="Z214" s="16"/>
      <c r="AA214" s="16"/>
      <c r="AB214" s="16"/>
      <c r="AC214" s="16"/>
      <c r="AD214" s="16"/>
      <c r="AE214" s="16"/>
      <c r="AF214" s="16"/>
      <c r="AG214" s="16"/>
      <c r="AH214" s="16"/>
      <c r="AI214" s="16"/>
      <c r="AJ214" s="16"/>
      <c r="AK214" s="16"/>
      <c r="AL214" s="16"/>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row>
    <row r="215" spans="1:8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5"/>
      <c r="Z215" s="16"/>
      <c r="AA215" s="16"/>
      <c r="AB215" s="16"/>
      <c r="AC215" s="16"/>
      <c r="AD215" s="16"/>
      <c r="AE215" s="16"/>
      <c r="AF215" s="16"/>
      <c r="AG215" s="16"/>
      <c r="AH215" s="16"/>
      <c r="AI215" s="16"/>
      <c r="AJ215" s="16"/>
      <c r="AK215" s="16"/>
      <c r="AL215" s="16"/>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row>
    <row r="216" spans="1:8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5"/>
      <c r="Z216" s="16"/>
      <c r="AA216" s="16"/>
      <c r="AB216" s="16"/>
      <c r="AC216" s="16"/>
      <c r="AD216" s="16"/>
      <c r="AE216" s="16"/>
      <c r="AF216" s="16"/>
      <c r="AG216" s="16"/>
      <c r="AH216" s="16"/>
      <c r="AI216" s="16"/>
      <c r="AJ216" s="16"/>
      <c r="AK216" s="16"/>
      <c r="AL216" s="16"/>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row>
    <row r="217" spans="1:8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5"/>
      <c r="Z217" s="16"/>
      <c r="AA217" s="16"/>
      <c r="AB217" s="16"/>
      <c r="AC217" s="16"/>
      <c r="AD217" s="16"/>
      <c r="AE217" s="16"/>
      <c r="AF217" s="16"/>
      <c r="AG217" s="16"/>
      <c r="AH217" s="16"/>
      <c r="AI217" s="16"/>
      <c r="AJ217" s="16"/>
      <c r="AK217" s="16"/>
      <c r="AL217" s="16"/>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row>
    <row r="218" spans="1:8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5"/>
      <c r="Z218" s="16"/>
      <c r="AA218" s="16"/>
      <c r="AB218" s="16"/>
      <c r="AC218" s="16"/>
      <c r="AD218" s="16"/>
      <c r="AE218" s="16"/>
      <c r="AF218" s="16"/>
      <c r="AG218" s="16"/>
      <c r="AH218" s="16"/>
      <c r="AI218" s="16"/>
      <c r="AJ218" s="16"/>
      <c r="AK218" s="16"/>
      <c r="AL218" s="16"/>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row>
    <row r="219" spans="1:8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5"/>
      <c r="Z219" s="16"/>
      <c r="AA219" s="16"/>
      <c r="AB219" s="16"/>
      <c r="AC219" s="16"/>
      <c r="AD219" s="16"/>
      <c r="AE219" s="16"/>
      <c r="AF219" s="16"/>
      <c r="AG219" s="16"/>
      <c r="AH219" s="16"/>
      <c r="AI219" s="16"/>
      <c r="AJ219" s="16"/>
      <c r="AK219" s="16"/>
      <c r="AL219" s="16"/>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row>
    <row r="220" spans="1:8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5"/>
      <c r="Z220" s="16"/>
      <c r="AA220" s="16"/>
      <c r="AB220" s="16"/>
      <c r="AC220" s="16"/>
      <c r="AD220" s="16"/>
      <c r="AE220" s="16"/>
      <c r="AF220" s="16"/>
      <c r="AG220" s="16"/>
      <c r="AH220" s="16"/>
      <c r="AI220" s="16"/>
      <c r="AJ220" s="16"/>
      <c r="AK220" s="16"/>
      <c r="AL220" s="16"/>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row>
    <row r="221" spans="1:8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5"/>
      <c r="Z221" s="16"/>
      <c r="AA221" s="16"/>
      <c r="AB221" s="16"/>
      <c r="AC221" s="16"/>
      <c r="AD221" s="16"/>
      <c r="AE221" s="16"/>
      <c r="AF221" s="16"/>
      <c r="AG221" s="16"/>
      <c r="AH221" s="16"/>
      <c r="AI221" s="16"/>
      <c r="AJ221" s="16"/>
      <c r="AK221" s="16"/>
      <c r="AL221" s="16"/>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row>
    <row r="222" spans="1:8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5"/>
      <c r="Z222" s="16"/>
      <c r="AA222" s="16"/>
      <c r="AB222" s="16"/>
      <c r="AC222" s="16"/>
      <c r="AD222" s="16"/>
      <c r="AE222" s="16"/>
      <c r="AF222" s="16"/>
      <c r="AG222" s="16"/>
      <c r="AH222" s="16"/>
      <c r="AI222" s="16"/>
      <c r="AJ222" s="16"/>
      <c r="AK222" s="16"/>
      <c r="AL222" s="16"/>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row>
    <row r="223" spans="1:8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5"/>
      <c r="Z223" s="16"/>
      <c r="AA223" s="16"/>
      <c r="AB223" s="16"/>
      <c r="AC223" s="16"/>
      <c r="AD223" s="16"/>
      <c r="AE223" s="16"/>
      <c r="AF223" s="16"/>
      <c r="AG223" s="16"/>
      <c r="AH223" s="16"/>
      <c r="AI223" s="16"/>
      <c r="AJ223" s="16"/>
      <c r="AK223" s="16"/>
      <c r="AL223" s="16"/>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row>
    <row r="224" spans="1:8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5"/>
      <c r="Z224" s="16"/>
      <c r="AA224" s="16"/>
      <c r="AB224" s="16"/>
      <c r="AC224" s="16"/>
      <c r="AD224" s="16"/>
      <c r="AE224" s="16"/>
      <c r="AF224" s="16"/>
      <c r="AG224" s="16"/>
      <c r="AH224" s="16"/>
      <c r="AI224" s="16"/>
      <c r="AJ224" s="16"/>
      <c r="AK224" s="16"/>
      <c r="AL224" s="16"/>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row>
    <row r="225" spans="1:8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5"/>
      <c r="Z225" s="16"/>
      <c r="AA225" s="16"/>
      <c r="AB225" s="16"/>
      <c r="AC225" s="16"/>
      <c r="AD225" s="16"/>
      <c r="AE225" s="16"/>
      <c r="AF225" s="16"/>
      <c r="AG225" s="16"/>
      <c r="AH225" s="16"/>
      <c r="AI225" s="16"/>
      <c r="AJ225" s="16"/>
      <c r="AK225" s="16"/>
      <c r="AL225" s="16"/>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row>
    <row r="226" spans="1:8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5"/>
      <c r="Z226" s="16"/>
      <c r="AA226" s="16"/>
      <c r="AB226" s="16"/>
      <c r="AC226" s="16"/>
      <c r="AD226" s="16"/>
      <c r="AE226" s="16"/>
      <c r="AF226" s="16"/>
      <c r="AG226" s="16"/>
      <c r="AH226" s="16"/>
      <c r="AI226" s="16"/>
      <c r="AJ226" s="16"/>
      <c r="AK226" s="16"/>
      <c r="AL226" s="16"/>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row>
    <row r="227" spans="1:8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5"/>
      <c r="Z227" s="16"/>
      <c r="AA227" s="16"/>
      <c r="AB227" s="16"/>
      <c r="AC227" s="16"/>
      <c r="AD227" s="16"/>
      <c r="AE227" s="16"/>
      <c r="AF227" s="16"/>
      <c r="AG227" s="16"/>
      <c r="AH227" s="16"/>
      <c r="AI227" s="16"/>
      <c r="AJ227" s="16"/>
      <c r="AK227" s="16"/>
      <c r="AL227" s="16"/>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row>
    <row r="228" spans="1:8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5"/>
      <c r="Z228" s="16"/>
      <c r="AA228" s="16"/>
      <c r="AB228" s="16"/>
      <c r="AC228" s="16"/>
      <c r="AD228" s="16"/>
      <c r="AE228" s="16"/>
      <c r="AF228" s="16"/>
      <c r="AG228" s="16"/>
      <c r="AH228" s="16"/>
      <c r="AI228" s="16"/>
      <c r="AJ228" s="16"/>
      <c r="AK228" s="16"/>
      <c r="AL228" s="16"/>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row>
    <row r="229" spans="1:8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5"/>
      <c r="Z229" s="16"/>
      <c r="AA229" s="16"/>
      <c r="AB229" s="16"/>
      <c r="AC229" s="16"/>
      <c r="AD229" s="16"/>
      <c r="AE229" s="16"/>
      <c r="AF229" s="16"/>
      <c r="AG229" s="16"/>
      <c r="AH229" s="16"/>
      <c r="AI229" s="16"/>
      <c r="AJ229" s="16"/>
      <c r="AK229" s="16"/>
      <c r="AL229" s="16"/>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row>
    <row r="230" spans="1:8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5"/>
      <c r="Z230" s="16"/>
      <c r="AA230" s="16"/>
      <c r="AB230" s="16"/>
      <c r="AC230" s="16"/>
      <c r="AD230" s="16"/>
      <c r="AE230" s="16"/>
      <c r="AF230" s="16"/>
      <c r="AG230" s="16"/>
      <c r="AH230" s="16"/>
      <c r="AI230" s="16"/>
      <c r="AJ230" s="16"/>
      <c r="AK230" s="16"/>
      <c r="AL230" s="16"/>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row>
    <row r="231" spans="1:8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5"/>
      <c r="Z231" s="16"/>
      <c r="AA231" s="16"/>
      <c r="AB231" s="16"/>
      <c r="AC231" s="16"/>
      <c r="AD231" s="16"/>
      <c r="AE231" s="16"/>
      <c r="AF231" s="16"/>
      <c r="AG231" s="16"/>
      <c r="AH231" s="16"/>
      <c r="AI231" s="16"/>
      <c r="AJ231" s="16"/>
      <c r="AK231" s="16"/>
      <c r="AL231" s="16"/>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row>
    <row r="232" spans="1:8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5"/>
      <c r="Z232" s="16"/>
      <c r="AA232" s="16"/>
      <c r="AB232" s="16"/>
      <c r="AC232" s="16"/>
      <c r="AD232" s="16"/>
      <c r="AE232" s="16"/>
      <c r="AF232" s="16"/>
      <c r="AG232" s="16"/>
      <c r="AH232" s="16"/>
      <c r="AI232" s="16"/>
      <c r="AJ232" s="16"/>
      <c r="AK232" s="16"/>
      <c r="AL232" s="16"/>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row>
    <row r="233" spans="1:8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5"/>
      <c r="Z233" s="16"/>
      <c r="AA233" s="16"/>
      <c r="AB233" s="16"/>
      <c r="AC233" s="16"/>
      <c r="AD233" s="16"/>
      <c r="AE233" s="16"/>
      <c r="AF233" s="16"/>
      <c r="AG233" s="16"/>
      <c r="AH233" s="16"/>
      <c r="AI233" s="16"/>
      <c r="AJ233" s="16"/>
      <c r="AK233" s="16"/>
      <c r="AL233" s="16"/>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row>
    <row r="234" spans="1:8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5"/>
      <c r="Z234" s="16"/>
      <c r="AA234" s="16"/>
      <c r="AB234" s="16"/>
      <c r="AC234" s="16"/>
      <c r="AD234" s="16"/>
      <c r="AE234" s="16"/>
      <c r="AF234" s="16"/>
      <c r="AG234" s="16"/>
      <c r="AH234" s="16"/>
      <c r="AI234" s="16"/>
      <c r="AJ234" s="16"/>
      <c r="AK234" s="16"/>
      <c r="AL234" s="16"/>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row>
    <row r="235" spans="1:8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5"/>
      <c r="Z235" s="16"/>
      <c r="AA235" s="16"/>
      <c r="AB235" s="16"/>
      <c r="AC235" s="16"/>
      <c r="AD235" s="16"/>
      <c r="AE235" s="16"/>
      <c r="AF235" s="16"/>
      <c r="AG235" s="16"/>
      <c r="AH235" s="16"/>
      <c r="AI235" s="16"/>
      <c r="AJ235" s="16"/>
      <c r="AK235" s="16"/>
      <c r="AL235" s="16"/>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row>
    <row r="236" spans="1:8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5"/>
      <c r="Z236" s="16"/>
      <c r="AA236" s="16"/>
      <c r="AB236" s="16"/>
      <c r="AC236" s="16"/>
      <c r="AD236" s="16"/>
      <c r="AE236" s="16"/>
      <c r="AF236" s="16"/>
      <c r="AG236" s="16"/>
      <c r="AH236" s="16"/>
      <c r="AI236" s="16"/>
      <c r="AJ236" s="16"/>
      <c r="AK236" s="16"/>
      <c r="AL236" s="16"/>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row>
    <row r="237" spans="1:8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5"/>
      <c r="Z237" s="16"/>
      <c r="AA237" s="16"/>
      <c r="AB237" s="16"/>
      <c r="AC237" s="16"/>
      <c r="AD237" s="16"/>
      <c r="AE237" s="16"/>
      <c r="AF237" s="16"/>
      <c r="AG237" s="16"/>
      <c r="AH237" s="16"/>
      <c r="AI237" s="16"/>
      <c r="AJ237" s="16"/>
      <c r="AK237" s="16"/>
      <c r="AL237" s="16"/>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row>
    <row r="238" spans="1:8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5"/>
      <c r="Z238" s="16"/>
      <c r="AA238" s="16"/>
      <c r="AB238" s="16"/>
      <c r="AC238" s="16"/>
      <c r="AD238" s="16"/>
      <c r="AE238" s="16"/>
      <c r="AF238" s="16"/>
      <c r="AG238" s="16"/>
      <c r="AH238" s="16"/>
      <c r="AI238" s="16"/>
      <c r="AJ238" s="16"/>
      <c r="AK238" s="16"/>
      <c r="AL238" s="16"/>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row>
    <row r="239" spans="1:8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5"/>
      <c r="Z239" s="16"/>
      <c r="AA239" s="16"/>
      <c r="AB239" s="16"/>
      <c r="AC239" s="16"/>
      <c r="AD239" s="16"/>
      <c r="AE239" s="16"/>
      <c r="AF239" s="16"/>
      <c r="AG239" s="16"/>
      <c r="AH239" s="16"/>
      <c r="AI239" s="16"/>
      <c r="AJ239" s="16"/>
      <c r="AK239" s="16"/>
      <c r="AL239" s="16"/>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row>
    <row r="240" spans="1:8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5"/>
      <c r="Z240" s="16"/>
      <c r="AA240" s="16"/>
      <c r="AB240" s="16"/>
      <c r="AC240" s="16"/>
      <c r="AD240" s="16"/>
      <c r="AE240" s="16"/>
      <c r="AF240" s="16"/>
      <c r="AG240" s="16"/>
      <c r="AH240" s="16"/>
      <c r="AI240" s="16"/>
      <c r="AJ240" s="16"/>
      <c r="AK240" s="16"/>
      <c r="AL240" s="16"/>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row>
    <row r="241" spans="1:8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5"/>
      <c r="Z241" s="16"/>
      <c r="AA241" s="16"/>
      <c r="AB241" s="16"/>
      <c r="AC241" s="16"/>
      <c r="AD241" s="16"/>
      <c r="AE241" s="16"/>
      <c r="AF241" s="16"/>
      <c r="AG241" s="16"/>
      <c r="AH241" s="16"/>
      <c r="AI241" s="16"/>
      <c r="AJ241" s="16"/>
      <c r="AK241" s="16"/>
      <c r="AL241" s="16"/>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row>
    <row r="242" spans="1:8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5"/>
      <c r="Z242" s="16"/>
      <c r="AA242" s="16"/>
      <c r="AB242" s="16"/>
      <c r="AC242" s="16"/>
      <c r="AD242" s="16"/>
      <c r="AE242" s="16"/>
      <c r="AF242" s="16"/>
      <c r="AG242" s="16"/>
      <c r="AH242" s="16"/>
      <c r="AI242" s="16"/>
      <c r="AJ242" s="16"/>
      <c r="AK242" s="16"/>
      <c r="AL242" s="16"/>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row>
    <row r="243" spans="1:8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5"/>
      <c r="Z243" s="16"/>
      <c r="AA243" s="16"/>
      <c r="AB243" s="16"/>
      <c r="AC243" s="16"/>
      <c r="AD243" s="16"/>
      <c r="AE243" s="16"/>
      <c r="AF243" s="16"/>
      <c r="AG243" s="16"/>
      <c r="AH243" s="16"/>
      <c r="AI243" s="16"/>
      <c r="AJ243" s="16"/>
      <c r="AK243" s="16"/>
      <c r="AL243" s="16"/>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row>
    <row r="244" spans="1:8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5"/>
      <c r="Z244" s="16"/>
      <c r="AA244" s="16"/>
      <c r="AB244" s="16"/>
      <c r="AC244" s="16"/>
      <c r="AD244" s="16"/>
      <c r="AE244" s="16"/>
      <c r="AF244" s="16"/>
      <c r="AG244" s="16"/>
      <c r="AH244" s="16"/>
      <c r="AI244" s="16"/>
      <c r="AJ244" s="16"/>
      <c r="AK244" s="16"/>
      <c r="AL244" s="16"/>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row>
    <row r="245" spans="1:8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5"/>
      <c r="Z245" s="16"/>
      <c r="AA245" s="16"/>
      <c r="AB245" s="16"/>
      <c r="AC245" s="16"/>
      <c r="AD245" s="16"/>
      <c r="AE245" s="16"/>
      <c r="AF245" s="16"/>
      <c r="AG245" s="16"/>
      <c r="AH245" s="16"/>
      <c r="AI245" s="16"/>
      <c r="AJ245" s="16"/>
      <c r="AK245" s="16"/>
      <c r="AL245" s="16"/>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row>
    <row r="246" spans="1:8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5"/>
      <c r="Z246" s="16"/>
      <c r="AA246" s="16"/>
      <c r="AB246" s="16"/>
      <c r="AC246" s="16"/>
      <c r="AD246" s="16"/>
      <c r="AE246" s="16"/>
      <c r="AF246" s="16"/>
      <c r="AG246" s="16"/>
      <c r="AH246" s="16"/>
      <c r="AI246" s="16"/>
      <c r="AJ246" s="16"/>
      <c r="AK246" s="16"/>
      <c r="AL246" s="16"/>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row>
    <row r="247" spans="1:8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5"/>
      <c r="Z247" s="16"/>
      <c r="AA247" s="16"/>
      <c r="AB247" s="16"/>
      <c r="AC247" s="16"/>
      <c r="AD247" s="16"/>
      <c r="AE247" s="16"/>
      <c r="AF247" s="16"/>
      <c r="AG247" s="16"/>
      <c r="AH247" s="16"/>
      <c r="AI247" s="16"/>
      <c r="AJ247" s="16"/>
      <c r="AK247" s="16"/>
      <c r="AL247" s="16"/>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row>
    <row r="248" spans="1:8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5"/>
      <c r="Z248" s="16"/>
      <c r="AA248" s="16"/>
      <c r="AB248" s="16"/>
      <c r="AC248" s="16"/>
      <c r="AD248" s="16"/>
      <c r="AE248" s="16"/>
      <c r="AF248" s="16"/>
      <c r="AG248" s="16"/>
      <c r="AH248" s="16"/>
      <c r="AI248" s="16"/>
      <c r="AJ248" s="16"/>
      <c r="AK248" s="16"/>
      <c r="AL248" s="16"/>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row>
    <row r="249" spans="1:8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5"/>
      <c r="Z249" s="16"/>
      <c r="AA249" s="16"/>
      <c r="AB249" s="16"/>
      <c r="AC249" s="16"/>
      <c r="AD249" s="16"/>
      <c r="AE249" s="16"/>
      <c r="AF249" s="16"/>
      <c r="AG249" s="16"/>
      <c r="AH249" s="16"/>
      <c r="AI249" s="16"/>
      <c r="AJ249" s="16"/>
      <c r="AK249" s="16"/>
      <c r="AL249" s="16"/>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row>
    <row r="250" spans="1:8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5"/>
      <c r="Z250" s="16"/>
      <c r="AA250" s="16"/>
      <c r="AB250" s="16"/>
      <c r="AC250" s="16"/>
      <c r="AD250" s="16"/>
      <c r="AE250" s="16"/>
      <c r="AF250" s="16"/>
      <c r="AG250" s="16"/>
      <c r="AH250" s="16"/>
      <c r="AI250" s="16"/>
      <c r="AJ250" s="16"/>
      <c r="AK250" s="16"/>
      <c r="AL250" s="16"/>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row>
    <row r="251" spans="1:8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5"/>
      <c r="Z251" s="16"/>
      <c r="AA251" s="16"/>
      <c r="AB251" s="16"/>
      <c r="AC251" s="16"/>
      <c r="AD251" s="16"/>
      <c r="AE251" s="16"/>
      <c r="AF251" s="16"/>
      <c r="AG251" s="16"/>
      <c r="AH251" s="16"/>
      <c r="AI251" s="16"/>
      <c r="AJ251" s="16"/>
      <c r="AK251" s="16"/>
      <c r="AL251" s="16"/>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row>
    <row r="252" spans="1:8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5"/>
      <c r="Z252" s="16"/>
      <c r="AA252" s="16"/>
      <c r="AB252" s="16"/>
      <c r="AC252" s="16"/>
      <c r="AD252" s="16"/>
      <c r="AE252" s="16"/>
      <c r="AF252" s="16"/>
      <c r="AG252" s="16"/>
      <c r="AH252" s="16"/>
      <c r="AI252" s="16"/>
      <c r="AJ252" s="16"/>
      <c r="AK252" s="16"/>
      <c r="AL252" s="16"/>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row>
    <row r="253" spans="1:8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5"/>
      <c r="Z253" s="16"/>
      <c r="AA253" s="16"/>
      <c r="AB253" s="16"/>
      <c r="AC253" s="16"/>
      <c r="AD253" s="16"/>
      <c r="AE253" s="16"/>
      <c r="AF253" s="16"/>
      <c r="AG253" s="16"/>
      <c r="AH253" s="16"/>
      <c r="AI253" s="16"/>
      <c r="AJ253" s="16"/>
      <c r="AK253" s="16"/>
      <c r="AL253" s="16"/>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row>
    <row r="254" spans="1:8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5"/>
      <c r="Z254" s="16"/>
      <c r="AA254" s="16"/>
      <c r="AB254" s="16"/>
      <c r="AC254" s="16"/>
      <c r="AD254" s="16"/>
      <c r="AE254" s="16"/>
      <c r="AF254" s="16"/>
      <c r="AG254" s="16"/>
      <c r="AH254" s="16"/>
      <c r="AI254" s="16"/>
      <c r="AJ254" s="16"/>
      <c r="AK254" s="16"/>
      <c r="AL254" s="16"/>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row>
    <row r="255" spans="1:8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5"/>
      <c r="Z255" s="16"/>
      <c r="AA255" s="16"/>
      <c r="AB255" s="16"/>
      <c r="AC255" s="16"/>
      <c r="AD255" s="16"/>
      <c r="AE255" s="16"/>
      <c r="AF255" s="16"/>
      <c r="AG255" s="16"/>
      <c r="AH255" s="16"/>
      <c r="AI255" s="16"/>
      <c r="AJ255" s="16"/>
      <c r="AK255" s="16"/>
      <c r="AL255" s="16"/>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row>
    <row r="256" spans="1:8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5"/>
      <c r="Z256" s="16"/>
      <c r="AA256" s="16"/>
      <c r="AB256" s="16"/>
      <c r="AC256" s="16"/>
      <c r="AD256" s="16"/>
      <c r="AE256" s="16"/>
      <c r="AF256" s="16"/>
      <c r="AG256" s="16"/>
      <c r="AH256" s="16"/>
      <c r="AI256" s="16"/>
      <c r="AJ256" s="16"/>
      <c r="AK256" s="16"/>
      <c r="AL256" s="16"/>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row>
    <row r="257" spans="1:8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5"/>
      <c r="Z257" s="16"/>
      <c r="AA257" s="16"/>
      <c r="AB257" s="16"/>
      <c r="AC257" s="16"/>
      <c r="AD257" s="16"/>
      <c r="AE257" s="16"/>
      <c r="AF257" s="16"/>
      <c r="AG257" s="16"/>
      <c r="AH257" s="16"/>
      <c r="AI257" s="16"/>
      <c r="AJ257" s="16"/>
      <c r="AK257" s="16"/>
      <c r="AL257" s="16"/>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row>
    <row r="258" spans="1:8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5"/>
      <c r="Z258" s="16"/>
      <c r="AA258" s="16"/>
      <c r="AB258" s="16"/>
      <c r="AC258" s="16"/>
      <c r="AD258" s="16"/>
      <c r="AE258" s="16"/>
      <c r="AF258" s="16"/>
      <c r="AG258" s="16"/>
      <c r="AH258" s="16"/>
      <c r="AI258" s="16"/>
      <c r="AJ258" s="16"/>
      <c r="AK258" s="16"/>
      <c r="AL258" s="16"/>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row>
    <row r="259" spans="1:8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5"/>
      <c r="Z259" s="16"/>
      <c r="AA259" s="16"/>
      <c r="AB259" s="16"/>
      <c r="AC259" s="16"/>
      <c r="AD259" s="16"/>
      <c r="AE259" s="16"/>
      <c r="AF259" s="16"/>
      <c r="AG259" s="16"/>
      <c r="AH259" s="16"/>
      <c r="AI259" s="16"/>
      <c r="AJ259" s="16"/>
      <c r="AK259" s="16"/>
      <c r="AL259" s="16"/>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row>
    <row r="260" spans="1:8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5"/>
      <c r="Z260" s="16"/>
      <c r="AA260" s="16"/>
      <c r="AB260" s="16"/>
      <c r="AC260" s="16"/>
      <c r="AD260" s="16"/>
      <c r="AE260" s="16"/>
      <c r="AF260" s="16"/>
      <c r="AG260" s="16"/>
      <c r="AH260" s="16"/>
      <c r="AI260" s="16"/>
      <c r="AJ260" s="16"/>
      <c r="AK260" s="16"/>
      <c r="AL260" s="16"/>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row>
    <row r="261" spans="1:8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5"/>
      <c r="Z261" s="16"/>
      <c r="AA261" s="16"/>
      <c r="AB261" s="16"/>
      <c r="AC261" s="16"/>
      <c r="AD261" s="16"/>
      <c r="AE261" s="16"/>
      <c r="AF261" s="16"/>
      <c r="AG261" s="16"/>
      <c r="AH261" s="16"/>
      <c r="AI261" s="16"/>
      <c r="AJ261" s="16"/>
      <c r="AK261" s="16"/>
      <c r="AL261" s="16"/>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row>
    <row r="262" spans="1:8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5"/>
      <c r="Z262" s="16"/>
      <c r="AA262" s="16"/>
      <c r="AB262" s="16"/>
      <c r="AC262" s="16"/>
      <c r="AD262" s="16"/>
      <c r="AE262" s="16"/>
      <c r="AF262" s="16"/>
      <c r="AG262" s="16"/>
      <c r="AH262" s="16"/>
      <c r="AI262" s="16"/>
      <c r="AJ262" s="16"/>
      <c r="AK262" s="16"/>
      <c r="AL262" s="16"/>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row>
    <row r="263" spans="1:8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5"/>
      <c r="Z263" s="16"/>
      <c r="AA263" s="16"/>
      <c r="AB263" s="16"/>
      <c r="AC263" s="16"/>
      <c r="AD263" s="16"/>
      <c r="AE263" s="16"/>
      <c r="AF263" s="16"/>
      <c r="AG263" s="16"/>
      <c r="AH263" s="16"/>
      <c r="AI263" s="16"/>
      <c r="AJ263" s="16"/>
      <c r="AK263" s="16"/>
      <c r="AL263" s="16"/>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row>
    <row r="264" spans="1:8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5"/>
      <c r="Z264" s="16"/>
      <c r="AA264" s="16"/>
      <c r="AB264" s="16"/>
      <c r="AC264" s="16"/>
      <c r="AD264" s="16"/>
      <c r="AE264" s="16"/>
      <c r="AF264" s="16"/>
      <c r="AG264" s="16"/>
      <c r="AH264" s="16"/>
      <c r="AI264" s="16"/>
      <c r="AJ264" s="16"/>
      <c r="AK264" s="16"/>
      <c r="AL264" s="16"/>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row>
    <row r="265" spans="1:8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5"/>
      <c r="Z265" s="16"/>
      <c r="AA265" s="16"/>
      <c r="AB265" s="16"/>
      <c r="AC265" s="16"/>
      <c r="AD265" s="16"/>
      <c r="AE265" s="16"/>
      <c r="AF265" s="16"/>
      <c r="AG265" s="16"/>
      <c r="AH265" s="16"/>
      <c r="AI265" s="16"/>
      <c r="AJ265" s="16"/>
      <c r="AK265" s="16"/>
      <c r="AL265" s="16"/>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row>
    <row r="266" spans="1:8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5"/>
      <c r="Z266" s="16"/>
      <c r="AA266" s="16"/>
      <c r="AB266" s="16"/>
      <c r="AC266" s="16"/>
      <c r="AD266" s="16"/>
      <c r="AE266" s="16"/>
      <c r="AF266" s="16"/>
      <c r="AG266" s="16"/>
      <c r="AH266" s="16"/>
      <c r="AI266" s="16"/>
      <c r="AJ266" s="16"/>
      <c r="AK266" s="16"/>
      <c r="AL266" s="16"/>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row>
    <row r="267" spans="1:8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5"/>
      <c r="Z267" s="16"/>
      <c r="AA267" s="16"/>
      <c r="AB267" s="16"/>
      <c r="AC267" s="16"/>
      <c r="AD267" s="16"/>
      <c r="AE267" s="16"/>
      <c r="AF267" s="16"/>
      <c r="AG267" s="16"/>
      <c r="AH267" s="16"/>
      <c r="AI267" s="16"/>
      <c r="AJ267" s="16"/>
      <c r="AK267" s="16"/>
      <c r="AL267" s="16"/>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row>
    <row r="268" spans="1:8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5"/>
      <c r="Z268" s="16"/>
      <c r="AA268" s="16"/>
      <c r="AB268" s="16"/>
      <c r="AC268" s="16"/>
      <c r="AD268" s="16"/>
      <c r="AE268" s="16"/>
      <c r="AF268" s="16"/>
      <c r="AG268" s="16"/>
      <c r="AH268" s="16"/>
      <c r="AI268" s="16"/>
      <c r="AJ268" s="16"/>
      <c r="AK268" s="16"/>
      <c r="AL268" s="16"/>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row>
    <row r="269" spans="1:8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5"/>
      <c r="Z269" s="16"/>
      <c r="AA269" s="16"/>
      <c r="AB269" s="16"/>
      <c r="AC269" s="16"/>
      <c r="AD269" s="16"/>
      <c r="AE269" s="16"/>
      <c r="AF269" s="16"/>
      <c r="AG269" s="16"/>
      <c r="AH269" s="16"/>
      <c r="AI269" s="16"/>
      <c r="AJ269" s="16"/>
      <c r="AK269" s="16"/>
      <c r="AL269" s="16"/>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row>
    <row r="270" spans="1:8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5"/>
      <c r="Z270" s="16"/>
      <c r="AA270" s="16"/>
      <c r="AB270" s="16"/>
      <c r="AC270" s="16"/>
      <c r="AD270" s="16"/>
      <c r="AE270" s="16"/>
      <c r="AF270" s="16"/>
      <c r="AG270" s="16"/>
      <c r="AH270" s="16"/>
      <c r="AI270" s="16"/>
      <c r="AJ270" s="16"/>
      <c r="AK270" s="16"/>
      <c r="AL270" s="16"/>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row>
    <row r="271" spans="1:8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5"/>
      <c r="Z271" s="16"/>
      <c r="AA271" s="16"/>
      <c r="AB271" s="16"/>
      <c r="AC271" s="16"/>
      <c r="AD271" s="16"/>
      <c r="AE271" s="16"/>
      <c r="AF271" s="16"/>
      <c r="AG271" s="16"/>
      <c r="AH271" s="16"/>
      <c r="AI271" s="16"/>
      <c r="AJ271" s="16"/>
      <c r="AK271" s="16"/>
      <c r="AL271" s="16"/>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row>
    <row r="272" spans="1:8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5"/>
      <c r="Z272" s="16"/>
      <c r="AA272" s="16"/>
      <c r="AB272" s="16"/>
      <c r="AC272" s="16"/>
      <c r="AD272" s="16"/>
      <c r="AE272" s="16"/>
      <c r="AF272" s="16"/>
      <c r="AG272" s="16"/>
      <c r="AH272" s="16"/>
      <c r="AI272" s="16"/>
      <c r="AJ272" s="16"/>
      <c r="AK272" s="16"/>
      <c r="AL272" s="16"/>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row>
    <row r="273" spans="1:8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5"/>
      <c r="Z273" s="16"/>
      <c r="AA273" s="16"/>
      <c r="AB273" s="16"/>
      <c r="AC273" s="16"/>
      <c r="AD273" s="16"/>
      <c r="AE273" s="16"/>
      <c r="AF273" s="16"/>
      <c r="AG273" s="16"/>
      <c r="AH273" s="16"/>
      <c r="AI273" s="16"/>
      <c r="AJ273" s="16"/>
      <c r="AK273" s="16"/>
      <c r="AL273" s="16"/>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row>
    <row r="274" spans="1:8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5"/>
      <c r="Z274" s="16"/>
      <c r="AA274" s="16"/>
      <c r="AB274" s="16"/>
      <c r="AC274" s="16"/>
      <c r="AD274" s="16"/>
      <c r="AE274" s="16"/>
      <c r="AF274" s="16"/>
      <c r="AG274" s="16"/>
      <c r="AH274" s="16"/>
      <c r="AI274" s="16"/>
      <c r="AJ274" s="16"/>
      <c r="AK274" s="16"/>
      <c r="AL274" s="16"/>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row>
    <row r="275" spans="1:8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5"/>
      <c r="Z275" s="16"/>
      <c r="AA275" s="16"/>
      <c r="AB275" s="16"/>
      <c r="AC275" s="16"/>
      <c r="AD275" s="16"/>
      <c r="AE275" s="16"/>
      <c r="AF275" s="16"/>
      <c r="AG275" s="16"/>
      <c r="AH275" s="16"/>
      <c r="AI275" s="16"/>
      <c r="AJ275" s="16"/>
      <c r="AK275" s="16"/>
      <c r="AL275" s="16"/>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row>
    <row r="276" spans="1:8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5"/>
      <c r="Z276" s="16"/>
      <c r="AA276" s="16"/>
      <c r="AB276" s="16"/>
      <c r="AC276" s="16"/>
      <c r="AD276" s="16"/>
      <c r="AE276" s="16"/>
      <c r="AF276" s="16"/>
      <c r="AG276" s="16"/>
      <c r="AH276" s="16"/>
      <c r="AI276" s="16"/>
      <c r="AJ276" s="16"/>
      <c r="AK276" s="16"/>
      <c r="AL276" s="16"/>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row>
    <row r="277" spans="1:8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5"/>
      <c r="Z277" s="16"/>
      <c r="AA277" s="16"/>
      <c r="AB277" s="16"/>
      <c r="AC277" s="16"/>
      <c r="AD277" s="16"/>
      <c r="AE277" s="16"/>
      <c r="AF277" s="16"/>
      <c r="AG277" s="16"/>
      <c r="AH277" s="16"/>
      <c r="AI277" s="16"/>
      <c r="AJ277" s="16"/>
      <c r="AK277" s="16"/>
      <c r="AL277" s="16"/>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row>
    <row r="278" spans="1:8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5"/>
      <c r="Z278" s="16"/>
      <c r="AA278" s="16"/>
      <c r="AB278" s="16"/>
      <c r="AC278" s="16"/>
      <c r="AD278" s="16"/>
      <c r="AE278" s="16"/>
      <c r="AF278" s="16"/>
      <c r="AG278" s="16"/>
      <c r="AH278" s="16"/>
      <c r="AI278" s="16"/>
      <c r="AJ278" s="16"/>
      <c r="AK278" s="16"/>
      <c r="AL278" s="16"/>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row>
    <row r="279" spans="1:8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5"/>
      <c r="Z279" s="16"/>
      <c r="AA279" s="16"/>
      <c r="AB279" s="16"/>
      <c r="AC279" s="16"/>
      <c r="AD279" s="16"/>
      <c r="AE279" s="16"/>
      <c r="AF279" s="16"/>
      <c r="AG279" s="16"/>
      <c r="AH279" s="16"/>
      <c r="AI279" s="16"/>
      <c r="AJ279" s="16"/>
      <c r="AK279" s="16"/>
      <c r="AL279" s="16"/>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row>
    <row r="280" spans="1:8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5"/>
      <c r="Z280" s="16"/>
      <c r="AA280" s="16"/>
      <c r="AB280" s="16"/>
      <c r="AC280" s="16"/>
      <c r="AD280" s="16"/>
      <c r="AE280" s="16"/>
      <c r="AF280" s="16"/>
      <c r="AG280" s="16"/>
      <c r="AH280" s="16"/>
      <c r="AI280" s="16"/>
      <c r="AJ280" s="16"/>
      <c r="AK280" s="16"/>
      <c r="AL280" s="16"/>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row>
    <row r="281" spans="1:8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5"/>
      <c r="Z281" s="16"/>
      <c r="AA281" s="16"/>
      <c r="AB281" s="16"/>
      <c r="AC281" s="16"/>
      <c r="AD281" s="16"/>
      <c r="AE281" s="16"/>
      <c r="AF281" s="16"/>
      <c r="AG281" s="16"/>
      <c r="AH281" s="16"/>
      <c r="AI281" s="16"/>
      <c r="AJ281" s="16"/>
      <c r="AK281" s="16"/>
      <c r="AL281" s="16"/>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row>
    <row r="282" spans="1:8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5"/>
      <c r="Z282" s="16"/>
      <c r="AA282" s="16"/>
      <c r="AB282" s="16"/>
      <c r="AC282" s="16"/>
      <c r="AD282" s="16"/>
      <c r="AE282" s="16"/>
      <c r="AF282" s="16"/>
      <c r="AG282" s="16"/>
      <c r="AH282" s="16"/>
      <c r="AI282" s="16"/>
      <c r="AJ282" s="16"/>
      <c r="AK282" s="16"/>
      <c r="AL282" s="16"/>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row>
    <row r="283" spans="1:8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5"/>
      <c r="Z283" s="16"/>
      <c r="AA283" s="16"/>
      <c r="AB283" s="16"/>
      <c r="AC283" s="16"/>
      <c r="AD283" s="16"/>
      <c r="AE283" s="16"/>
      <c r="AF283" s="16"/>
      <c r="AG283" s="16"/>
      <c r="AH283" s="16"/>
      <c r="AI283" s="16"/>
      <c r="AJ283" s="16"/>
      <c r="AK283" s="16"/>
      <c r="AL283" s="16"/>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row>
    <row r="284" spans="1:8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5"/>
      <c r="Z284" s="16"/>
      <c r="AA284" s="16"/>
      <c r="AB284" s="16"/>
      <c r="AC284" s="16"/>
      <c r="AD284" s="16"/>
      <c r="AE284" s="16"/>
      <c r="AF284" s="16"/>
      <c r="AG284" s="16"/>
      <c r="AH284" s="16"/>
      <c r="AI284" s="16"/>
      <c r="AJ284" s="16"/>
      <c r="AK284" s="16"/>
      <c r="AL284" s="16"/>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row>
    <row r="285" spans="1:8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5"/>
      <c r="Z285" s="16"/>
      <c r="AA285" s="16"/>
      <c r="AB285" s="16"/>
      <c r="AC285" s="16"/>
      <c r="AD285" s="16"/>
      <c r="AE285" s="16"/>
      <c r="AF285" s="16"/>
      <c r="AG285" s="16"/>
      <c r="AH285" s="16"/>
      <c r="AI285" s="16"/>
      <c r="AJ285" s="16"/>
      <c r="AK285" s="16"/>
      <c r="AL285" s="16"/>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row>
    <row r="286" spans="1: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5"/>
      <c r="Z286" s="16"/>
      <c r="AA286" s="16"/>
      <c r="AB286" s="16"/>
      <c r="AC286" s="16"/>
      <c r="AD286" s="16"/>
      <c r="AE286" s="16"/>
      <c r="AF286" s="16"/>
      <c r="AG286" s="16"/>
      <c r="AH286" s="16"/>
      <c r="AI286" s="16"/>
      <c r="AJ286" s="16"/>
      <c r="AK286" s="16"/>
      <c r="AL286" s="16"/>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row>
    <row r="287" spans="1:8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5"/>
      <c r="Z287" s="16"/>
      <c r="AA287" s="16"/>
      <c r="AB287" s="16"/>
      <c r="AC287" s="16"/>
      <c r="AD287" s="16"/>
      <c r="AE287" s="16"/>
      <c r="AF287" s="16"/>
      <c r="AG287" s="16"/>
      <c r="AH287" s="16"/>
      <c r="AI287" s="16"/>
      <c r="AJ287" s="16"/>
      <c r="AK287" s="16"/>
      <c r="AL287" s="16"/>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row>
    <row r="288" spans="1:8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5"/>
      <c r="Z288" s="16"/>
      <c r="AA288" s="16"/>
      <c r="AB288" s="16"/>
      <c r="AC288" s="16"/>
      <c r="AD288" s="16"/>
      <c r="AE288" s="16"/>
      <c r="AF288" s="16"/>
      <c r="AG288" s="16"/>
      <c r="AH288" s="16"/>
      <c r="AI288" s="16"/>
      <c r="AJ288" s="16"/>
      <c r="AK288" s="16"/>
      <c r="AL288" s="16"/>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row>
    <row r="289" spans="1:8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5"/>
      <c r="Z289" s="16"/>
      <c r="AA289" s="16"/>
      <c r="AB289" s="16"/>
      <c r="AC289" s="16"/>
      <c r="AD289" s="16"/>
      <c r="AE289" s="16"/>
      <c r="AF289" s="16"/>
      <c r="AG289" s="16"/>
      <c r="AH289" s="16"/>
      <c r="AI289" s="16"/>
      <c r="AJ289" s="16"/>
      <c r="AK289" s="16"/>
      <c r="AL289" s="16"/>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row>
    <row r="290" spans="1:8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5"/>
      <c r="Z290" s="16"/>
      <c r="AA290" s="16"/>
      <c r="AB290" s="16"/>
      <c r="AC290" s="16"/>
      <c r="AD290" s="16"/>
      <c r="AE290" s="16"/>
      <c r="AF290" s="16"/>
      <c r="AG290" s="16"/>
      <c r="AH290" s="16"/>
      <c r="AI290" s="16"/>
      <c r="AJ290" s="16"/>
      <c r="AK290" s="16"/>
      <c r="AL290" s="16"/>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row>
    <row r="291" spans="1:8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5"/>
      <c r="Z291" s="16"/>
      <c r="AA291" s="16"/>
      <c r="AB291" s="16"/>
      <c r="AC291" s="16"/>
      <c r="AD291" s="16"/>
      <c r="AE291" s="16"/>
      <c r="AF291" s="16"/>
      <c r="AG291" s="16"/>
      <c r="AH291" s="16"/>
      <c r="AI291" s="16"/>
      <c r="AJ291" s="16"/>
      <c r="AK291" s="16"/>
      <c r="AL291" s="16"/>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row>
    <row r="292" spans="1:8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5"/>
      <c r="Z292" s="16"/>
      <c r="AA292" s="16"/>
      <c r="AB292" s="16"/>
      <c r="AC292" s="16"/>
      <c r="AD292" s="16"/>
      <c r="AE292" s="16"/>
      <c r="AF292" s="16"/>
      <c r="AG292" s="16"/>
      <c r="AH292" s="16"/>
      <c r="AI292" s="16"/>
      <c r="AJ292" s="16"/>
      <c r="AK292" s="16"/>
      <c r="AL292" s="16"/>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row>
    <row r="293" spans="1:8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5"/>
      <c r="Z293" s="16"/>
      <c r="AA293" s="16"/>
      <c r="AB293" s="16"/>
      <c r="AC293" s="16"/>
      <c r="AD293" s="16"/>
      <c r="AE293" s="16"/>
      <c r="AF293" s="16"/>
      <c r="AG293" s="16"/>
      <c r="AH293" s="16"/>
      <c r="AI293" s="16"/>
      <c r="AJ293" s="16"/>
      <c r="AK293" s="16"/>
      <c r="AL293" s="16"/>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row>
    <row r="294" spans="1:8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5"/>
      <c r="Z294" s="16"/>
      <c r="AA294" s="16"/>
      <c r="AB294" s="16"/>
      <c r="AC294" s="16"/>
      <c r="AD294" s="16"/>
      <c r="AE294" s="16"/>
      <c r="AF294" s="16"/>
      <c r="AG294" s="16"/>
      <c r="AH294" s="16"/>
      <c r="AI294" s="16"/>
      <c r="AJ294" s="16"/>
      <c r="AK294" s="16"/>
      <c r="AL294" s="16"/>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row>
    <row r="295" spans="1:8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5"/>
      <c r="Z295" s="16"/>
      <c r="AA295" s="16"/>
      <c r="AB295" s="16"/>
      <c r="AC295" s="16"/>
      <c r="AD295" s="16"/>
      <c r="AE295" s="16"/>
      <c r="AF295" s="16"/>
      <c r="AG295" s="16"/>
      <c r="AH295" s="16"/>
      <c r="AI295" s="16"/>
      <c r="AJ295" s="16"/>
      <c r="AK295" s="16"/>
      <c r="AL295" s="16"/>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row>
    <row r="296" spans="1:8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5"/>
      <c r="Z296" s="16"/>
      <c r="AA296" s="16"/>
      <c r="AB296" s="16"/>
      <c r="AC296" s="16"/>
      <c r="AD296" s="16"/>
      <c r="AE296" s="16"/>
      <c r="AF296" s="16"/>
      <c r="AG296" s="16"/>
      <c r="AH296" s="16"/>
      <c r="AI296" s="16"/>
      <c r="AJ296" s="16"/>
      <c r="AK296" s="16"/>
      <c r="AL296" s="16"/>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row>
    <row r="297" spans="1:8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5"/>
      <c r="Z297" s="16"/>
      <c r="AA297" s="16"/>
      <c r="AB297" s="16"/>
      <c r="AC297" s="16"/>
      <c r="AD297" s="16"/>
      <c r="AE297" s="16"/>
      <c r="AF297" s="16"/>
      <c r="AG297" s="16"/>
      <c r="AH297" s="16"/>
      <c r="AI297" s="16"/>
      <c r="AJ297" s="16"/>
      <c r="AK297" s="16"/>
      <c r="AL297" s="16"/>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row>
    <row r="298" spans="1:8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5"/>
      <c r="Z298" s="16"/>
      <c r="AA298" s="16"/>
      <c r="AB298" s="16"/>
      <c r="AC298" s="16"/>
      <c r="AD298" s="16"/>
      <c r="AE298" s="16"/>
      <c r="AF298" s="16"/>
      <c r="AG298" s="16"/>
      <c r="AH298" s="16"/>
      <c r="AI298" s="16"/>
      <c r="AJ298" s="16"/>
      <c r="AK298" s="16"/>
      <c r="AL298" s="16"/>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row>
    <row r="299" spans="1:8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5"/>
      <c r="Z299" s="16"/>
      <c r="AA299" s="16"/>
      <c r="AB299" s="16"/>
      <c r="AC299" s="16"/>
      <c r="AD299" s="16"/>
      <c r="AE299" s="16"/>
      <c r="AF299" s="16"/>
      <c r="AG299" s="16"/>
      <c r="AH299" s="16"/>
      <c r="AI299" s="16"/>
      <c r="AJ299" s="16"/>
      <c r="AK299" s="16"/>
      <c r="AL299" s="16"/>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row>
    <row r="300" spans="1:8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5"/>
      <c r="Z300" s="16"/>
      <c r="AA300" s="16"/>
      <c r="AB300" s="16"/>
      <c r="AC300" s="16"/>
      <c r="AD300" s="16"/>
      <c r="AE300" s="16"/>
      <c r="AF300" s="16"/>
      <c r="AG300" s="16"/>
      <c r="AH300" s="16"/>
      <c r="AI300" s="16"/>
      <c r="AJ300" s="16"/>
      <c r="AK300" s="16"/>
      <c r="AL300" s="16"/>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row>
    <row r="301" spans="1:8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5"/>
      <c r="Z301" s="16"/>
      <c r="AA301" s="16"/>
      <c r="AB301" s="16"/>
      <c r="AC301" s="16"/>
      <c r="AD301" s="16"/>
      <c r="AE301" s="16"/>
      <c r="AF301" s="16"/>
      <c r="AG301" s="16"/>
      <c r="AH301" s="16"/>
      <c r="AI301" s="16"/>
      <c r="AJ301" s="16"/>
      <c r="AK301" s="16"/>
      <c r="AL301" s="16"/>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row>
    <row r="302" spans="1:8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5"/>
      <c r="Z302" s="16"/>
      <c r="AA302" s="16"/>
      <c r="AB302" s="16"/>
      <c r="AC302" s="16"/>
      <c r="AD302" s="16"/>
      <c r="AE302" s="16"/>
      <c r="AF302" s="16"/>
      <c r="AG302" s="16"/>
      <c r="AH302" s="16"/>
      <c r="AI302" s="16"/>
      <c r="AJ302" s="16"/>
      <c r="AK302" s="16"/>
      <c r="AL302" s="16"/>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row>
    <row r="303" spans="1:8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5"/>
      <c r="Z303" s="16"/>
      <c r="AA303" s="16"/>
      <c r="AB303" s="16"/>
      <c r="AC303" s="16"/>
      <c r="AD303" s="16"/>
      <c r="AE303" s="16"/>
      <c r="AF303" s="16"/>
      <c r="AG303" s="16"/>
      <c r="AH303" s="16"/>
      <c r="AI303" s="16"/>
      <c r="AJ303" s="16"/>
      <c r="AK303" s="16"/>
      <c r="AL303" s="16"/>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row>
    <row r="304" spans="1:8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5"/>
      <c r="Z304" s="16"/>
      <c r="AA304" s="16"/>
      <c r="AB304" s="16"/>
      <c r="AC304" s="16"/>
      <c r="AD304" s="16"/>
      <c r="AE304" s="16"/>
      <c r="AF304" s="16"/>
      <c r="AG304" s="16"/>
      <c r="AH304" s="16"/>
      <c r="AI304" s="16"/>
      <c r="AJ304" s="16"/>
      <c r="AK304" s="16"/>
      <c r="AL304" s="16"/>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row>
    <row r="305" spans="1:8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5"/>
      <c r="Z305" s="16"/>
      <c r="AA305" s="16"/>
      <c r="AB305" s="16"/>
      <c r="AC305" s="16"/>
      <c r="AD305" s="16"/>
      <c r="AE305" s="16"/>
      <c r="AF305" s="16"/>
      <c r="AG305" s="16"/>
      <c r="AH305" s="16"/>
      <c r="AI305" s="16"/>
      <c r="AJ305" s="16"/>
      <c r="AK305" s="16"/>
      <c r="AL305" s="16"/>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row>
    <row r="306" spans="1:8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5"/>
      <c r="Z306" s="16"/>
      <c r="AA306" s="16"/>
      <c r="AB306" s="16"/>
      <c r="AC306" s="16"/>
      <c r="AD306" s="16"/>
      <c r="AE306" s="16"/>
      <c r="AF306" s="16"/>
      <c r="AG306" s="16"/>
      <c r="AH306" s="16"/>
      <c r="AI306" s="16"/>
      <c r="AJ306" s="16"/>
      <c r="AK306" s="16"/>
      <c r="AL306" s="16"/>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row>
    <row r="307" spans="1:8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5"/>
      <c r="Z307" s="16"/>
      <c r="AA307" s="16"/>
      <c r="AB307" s="16"/>
      <c r="AC307" s="16"/>
      <c r="AD307" s="16"/>
      <c r="AE307" s="16"/>
      <c r="AF307" s="16"/>
      <c r="AG307" s="16"/>
      <c r="AH307" s="16"/>
      <c r="AI307" s="16"/>
      <c r="AJ307" s="16"/>
      <c r="AK307" s="16"/>
      <c r="AL307" s="16"/>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row>
    <row r="308" spans="1:8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5"/>
      <c r="Z308" s="16"/>
      <c r="AA308" s="16"/>
      <c r="AB308" s="16"/>
      <c r="AC308" s="16"/>
      <c r="AD308" s="16"/>
      <c r="AE308" s="16"/>
      <c r="AF308" s="16"/>
      <c r="AG308" s="16"/>
      <c r="AH308" s="16"/>
      <c r="AI308" s="16"/>
      <c r="AJ308" s="16"/>
      <c r="AK308" s="16"/>
      <c r="AL308" s="16"/>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row>
    <row r="309" spans="1:8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5"/>
      <c r="Z309" s="16"/>
      <c r="AA309" s="16"/>
      <c r="AB309" s="16"/>
      <c r="AC309" s="16"/>
      <c r="AD309" s="16"/>
      <c r="AE309" s="16"/>
      <c r="AF309" s="16"/>
      <c r="AG309" s="16"/>
      <c r="AH309" s="16"/>
      <c r="AI309" s="16"/>
      <c r="AJ309" s="16"/>
      <c r="AK309" s="16"/>
      <c r="AL309" s="16"/>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row>
    <row r="310" spans="1:8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5"/>
      <c r="Z310" s="16"/>
      <c r="AA310" s="16"/>
      <c r="AB310" s="16"/>
      <c r="AC310" s="16"/>
      <c r="AD310" s="16"/>
      <c r="AE310" s="16"/>
      <c r="AF310" s="16"/>
      <c r="AG310" s="16"/>
      <c r="AH310" s="16"/>
      <c r="AI310" s="16"/>
      <c r="AJ310" s="16"/>
      <c r="AK310" s="16"/>
      <c r="AL310" s="16"/>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row>
    <row r="311" spans="1:8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5"/>
      <c r="Z311" s="16"/>
      <c r="AA311" s="16"/>
      <c r="AB311" s="16"/>
      <c r="AC311" s="16"/>
      <c r="AD311" s="16"/>
      <c r="AE311" s="16"/>
      <c r="AF311" s="16"/>
      <c r="AG311" s="16"/>
      <c r="AH311" s="16"/>
      <c r="AI311" s="16"/>
      <c r="AJ311" s="16"/>
      <c r="AK311" s="16"/>
      <c r="AL311" s="16"/>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row>
    <row r="312" spans="1:8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5"/>
      <c r="Z312" s="16"/>
      <c r="AA312" s="16"/>
      <c r="AB312" s="16"/>
      <c r="AC312" s="16"/>
      <c r="AD312" s="16"/>
      <c r="AE312" s="16"/>
      <c r="AF312" s="16"/>
      <c r="AG312" s="16"/>
      <c r="AH312" s="16"/>
      <c r="AI312" s="16"/>
      <c r="AJ312" s="16"/>
      <c r="AK312" s="16"/>
      <c r="AL312" s="16"/>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row>
    <row r="313" spans="1:8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5"/>
      <c r="Z313" s="16"/>
      <c r="AA313" s="16"/>
      <c r="AB313" s="16"/>
      <c r="AC313" s="16"/>
      <c r="AD313" s="16"/>
      <c r="AE313" s="16"/>
      <c r="AF313" s="16"/>
      <c r="AG313" s="16"/>
      <c r="AH313" s="16"/>
      <c r="AI313" s="16"/>
      <c r="AJ313" s="16"/>
      <c r="AK313" s="16"/>
      <c r="AL313" s="16"/>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row>
    <row r="314" spans="1:8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5"/>
      <c r="Z314" s="16"/>
      <c r="AA314" s="16"/>
      <c r="AB314" s="16"/>
      <c r="AC314" s="16"/>
      <c r="AD314" s="16"/>
      <c r="AE314" s="16"/>
      <c r="AF314" s="16"/>
      <c r="AG314" s="16"/>
      <c r="AH314" s="16"/>
      <c r="AI314" s="16"/>
      <c r="AJ314" s="16"/>
      <c r="AK314" s="16"/>
      <c r="AL314" s="16"/>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row>
    <row r="315" spans="1:8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5"/>
      <c r="Z315" s="16"/>
      <c r="AA315" s="16"/>
      <c r="AB315" s="16"/>
      <c r="AC315" s="16"/>
      <c r="AD315" s="16"/>
      <c r="AE315" s="16"/>
      <c r="AF315" s="16"/>
      <c r="AG315" s="16"/>
      <c r="AH315" s="16"/>
      <c r="AI315" s="16"/>
      <c r="AJ315" s="16"/>
      <c r="AK315" s="16"/>
      <c r="AL315" s="16"/>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row>
    <row r="316" spans="1:8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5"/>
      <c r="Z316" s="16"/>
      <c r="AA316" s="16"/>
      <c r="AB316" s="16"/>
      <c r="AC316" s="16"/>
      <c r="AD316" s="16"/>
      <c r="AE316" s="16"/>
      <c r="AF316" s="16"/>
      <c r="AG316" s="16"/>
      <c r="AH316" s="16"/>
      <c r="AI316" s="16"/>
      <c r="AJ316" s="16"/>
      <c r="AK316" s="16"/>
      <c r="AL316" s="16"/>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row>
    <row r="317" spans="1:8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5"/>
      <c r="Z317" s="16"/>
      <c r="AA317" s="16"/>
      <c r="AB317" s="16"/>
      <c r="AC317" s="16"/>
      <c r="AD317" s="16"/>
      <c r="AE317" s="16"/>
      <c r="AF317" s="16"/>
      <c r="AG317" s="16"/>
      <c r="AH317" s="16"/>
      <c r="AI317" s="16"/>
      <c r="AJ317" s="16"/>
      <c r="AK317" s="16"/>
      <c r="AL317" s="16"/>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row>
    <row r="318" spans="1:8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5"/>
      <c r="Z318" s="16"/>
      <c r="AA318" s="16"/>
      <c r="AB318" s="16"/>
      <c r="AC318" s="16"/>
      <c r="AD318" s="16"/>
      <c r="AE318" s="16"/>
      <c r="AF318" s="16"/>
      <c r="AG318" s="16"/>
      <c r="AH318" s="16"/>
      <c r="AI318" s="16"/>
      <c r="AJ318" s="16"/>
      <c r="AK318" s="16"/>
      <c r="AL318" s="16"/>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row>
    <row r="319" spans="1:8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5"/>
      <c r="Z319" s="16"/>
      <c r="AA319" s="16"/>
      <c r="AB319" s="16"/>
      <c r="AC319" s="16"/>
      <c r="AD319" s="16"/>
      <c r="AE319" s="16"/>
      <c r="AF319" s="16"/>
      <c r="AG319" s="16"/>
      <c r="AH319" s="16"/>
      <c r="AI319" s="16"/>
      <c r="AJ319" s="16"/>
      <c r="AK319" s="16"/>
      <c r="AL319" s="16"/>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row>
    <row r="320" spans="1:8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5"/>
      <c r="Z320" s="16"/>
      <c r="AA320" s="16"/>
      <c r="AB320" s="16"/>
      <c r="AC320" s="16"/>
      <c r="AD320" s="16"/>
      <c r="AE320" s="16"/>
      <c r="AF320" s="16"/>
      <c r="AG320" s="16"/>
      <c r="AH320" s="16"/>
      <c r="AI320" s="16"/>
      <c r="AJ320" s="16"/>
      <c r="AK320" s="16"/>
      <c r="AL320" s="16"/>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row>
    <row r="321" spans="1:8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5"/>
      <c r="Z321" s="16"/>
      <c r="AA321" s="16"/>
      <c r="AB321" s="16"/>
      <c r="AC321" s="16"/>
      <c r="AD321" s="16"/>
      <c r="AE321" s="16"/>
      <c r="AF321" s="16"/>
      <c r="AG321" s="16"/>
      <c r="AH321" s="16"/>
      <c r="AI321" s="16"/>
      <c r="AJ321" s="16"/>
      <c r="AK321" s="16"/>
      <c r="AL321" s="16"/>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row>
    <row r="322" spans="1:8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5"/>
      <c r="Z322" s="16"/>
      <c r="AA322" s="16"/>
      <c r="AB322" s="16"/>
      <c r="AC322" s="16"/>
      <c r="AD322" s="16"/>
      <c r="AE322" s="16"/>
      <c r="AF322" s="16"/>
      <c r="AG322" s="16"/>
      <c r="AH322" s="16"/>
      <c r="AI322" s="16"/>
      <c r="AJ322" s="16"/>
      <c r="AK322" s="16"/>
      <c r="AL322" s="16"/>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row>
    <row r="323" spans="1:8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5"/>
      <c r="Z323" s="16"/>
      <c r="AA323" s="16"/>
      <c r="AB323" s="16"/>
      <c r="AC323" s="16"/>
      <c r="AD323" s="16"/>
      <c r="AE323" s="16"/>
      <c r="AF323" s="16"/>
      <c r="AG323" s="16"/>
      <c r="AH323" s="16"/>
      <c r="AI323" s="16"/>
      <c r="AJ323" s="16"/>
      <c r="AK323" s="16"/>
      <c r="AL323" s="16"/>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row>
    <row r="324" spans="1:8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5"/>
      <c r="Z324" s="16"/>
      <c r="AA324" s="16"/>
      <c r="AB324" s="16"/>
      <c r="AC324" s="16"/>
      <c r="AD324" s="16"/>
      <c r="AE324" s="16"/>
      <c r="AF324" s="16"/>
      <c r="AG324" s="16"/>
      <c r="AH324" s="16"/>
      <c r="AI324" s="16"/>
      <c r="AJ324" s="16"/>
      <c r="AK324" s="16"/>
      <c r="AL324" s="16"/>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row>
    <row r="325" spans="1:8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5"/>
      <c r="Z325" s="16"/>
      <c r="AA325" s="16"/>
      <c r="AB325" s="16"/>
      <c r="AC325" s="16"/>
      <c r="AD325" s="16"/>
      <c r="AE325" s="16"/>
      <c r="AF325" s="16"/>
      <c r="AG325" s="16"/>
      <c r="AH325" s="16"/>
      <c r="AI325" s="16"/>
      <c r="AJ325" s="16"/>
      <c r="AK325" s="16"/>
      <c r="AL325" s="16"/>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row>
    <row r="326" spans="1:8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5"/>
      <c r="Z326" s="16"/>
      <c r="AA326" s="16"/>
      <c r="AB326" s="16"/>
      <c r="AC326" s="16"/>
      <c r="AD326" s="16"/>
      <c r="AE326" s="16"/>
      <c r="AF326" s="16"/>
      <c r="AG326" s="16"/>
      <c r="AH326" s="16"/>
      <c r="AI326" s="16"/>
      <c r="AJ326" s="16"/>
      <c r="AK326" s="16"/>
      <c r="AL326" s="16"/>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row>
    <row r="327" spans="1:8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5"/>
      <c r="Z327" s="16"/>
      <c r="AA327" s="16"/>
      <c r="AB327" s="16"/>
      <c r="AC327" s="16"/>
      <c r="AD327" s="16"/>
      <c r="AE327" s="16"/>
      <c r="AF327" s="16"/>
      <c r="AG327" s="16"/>
      <c r="AH327" s="16"/>
      <c r="AI327" s="16"/>
      <c r="AJ327" s="16"/>
      <c r="AK327" s="16"/>
      <c r="AL327" s="16"/>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row>
    <row r="328" spans="1:8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5"/>
      <c r="Z328" s="16"/>
      <c r="AA328" s="16"/>
      <c r="AB328" s="16"/>
      <c r="AC328" s="16"/>
      <c r="AD328" s="16"/>
      <c r="AE328" s="16"/>
      <c r="AF328" s="16"/>
      <c r="AG328" s="16"/>
      <c r="AH328" s="16"/>
      <c r="AI328" s="16"/>
      <c r="AJ328" s="16"/>
      <c r="AK328" s="16"/>
      <c r="AL328" s="16"/>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row>
    <row r="329" spans="1:8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5"/>
      <c r="Z329" s="16"/>
      <c r="AA329" s="16"/>
      <c r="AB329" s="16"/>
      <c r="AC329" s="16"/>
      <c r="AD329" s="16"/>
      <c r="AE329" s="16"/>
      <c r="AF329" s="16"/>
      <c r="AG329" s="16"/>
      <c r="AH329" s="16"/>
      <c r="AI329" s="16"/>
      <c r="AJ329" s="16"/>
      <c r="AK329" s="16"/>
      <c r="AL329" s="16"/>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row>
    <row r="330" spans="1:8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5"/>
      <c r="Z330" s="16"/>
      <c r="AA330" s="16"/>
      <c r="AB330" s="16"/>
      <c r="AC330" s="16"/>
      <c r="AD330" s="16"/>
      <c r="AE330" s="16"/>
      <c r="AF330" s="16"/>
      <c r="AG330" s="16"/>
      <c r="AH330" s="16"/>
      <c r="AI330" s="16"/>
      <c r="AJ330" s="16"/>
      <c r="AK330" s="16"/>
      <c r="AL330" s="16"/>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row>
    <row r="331" spans="1:8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5"/>
      <c r="Z331" s="16"/>
      <c r="AA331" s="16"/>
      <c r="AB331" s="16"/>
      <c r="AC331" s="16"/>
      <c r="AD331" s="16"/>
      <c r="AE331" s="16"/>
      <c r="AF331" s="16"/>
      <c r="AG331" s="16"/>
      <c r="AH331" s="16"/>
      <c r="AI331" s="16"/>
      <c r="AJ331" s="16"/>
      <c r="AK331" s="16"/>
      <c r="AL331" s="16"/>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row>
    <row r="332" spans="1:8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5"/>
      <c r="Z332" s="16"/>
      <c r="AA332" s="16"/>
      <c r="AB332" s="16"/>
      <c r="AC332" s="16"/>
      <c r="AD332" s="16"/>
      <c r="AE332" s="16"/>
      <c r="AF332" s="16"/>
      <c r="AG332" s="16"/>
      <c r="AH332" s="16"/>
      <c r="AI332" s="16"/>
      <c r="AJ332" s="16"/>
      <c r="AK332" s="16"/>
      <c r="AL332" s="16"/>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row>
    <row r="333" spans="1:8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5"/>
      <c r="Z333" s="16"/>
      <c r="AA333" s="16"/>
      <c r="AB333" s="16"/>
      <c r="AC333" s="16"/>
      <c r="AD333" s="16"/>
      <c r="AE333" s="16"/>
      <c r="AF333" s="16"/>
      <c r="AG333" s="16"/>
      <c r="AH333" s="16"/>
      <c r="AI333" s="16"/>
      <c r="AJ333" s="16"/>
      <c r="AK333" s="16"/>
      <c r="AL333" s="16"/>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row>
    <row r="334" spans="1:8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5"/>
      <c r="Z334" s="16"/>
      <c r="AA334" s="16"/>
      <c r="AB334" s="16"/>
      <c r="AC334" s="16"/>
      <c r="AD334" s="16"/>
      <c r="AE334" s="16"/>
      <c r="AF334" s="16"/>
      <c r="AG334" s="16"/>
      <c r="AH334" s="16"/>
      <c r="AI334" s="16"/>
      <c r="AJ334" s="16"/>
      <c r="AK334" s="16"/>
      <c r="AL334" s="16"/>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row>
    <row r="335" spans="1:8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5"/>
      <c r="Z335" s="16"/>
      <c r="AA335" s="16"/>
      <c r="AB335" s="16"/>
      <c r="AC335" s="16"/>
      <c r="AD335" s="16"/>
      <c r="AE335" s="16"/>
      <c r="AF335" s="16"/>
      <c r="AG335" s="16"/>
      <c r="AH335" s="16"/>
      <c r="AI335" s="16"/>
      <c r="AJ335" s="16"/>
      <c r="AK335" s="16"/>
      <c r="AL335" s="16"/>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row>
    <row r="336" spans="1:8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5"/>
      <c r="Z336" s="16"/>
      <c r="AA336" s="16"/>
      <c r="AB336" s="16"/>
      <c r="AC336" s="16"/>
      <c r="AD336" s="16"/>
      <c r="AE336" s="16"/>
      <c r="AF336" s="16"/>
      <c r="AG336" s="16"/>
      <c r="AH336" s="16"/>
      <c r="AI336" s="16"/>
      <c r="AJ336" s="16"/>
      <c r="AK336" s="16"/>
      <c r="AL336" s="16"/>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row>
    <row r="337" spans="1:8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5"/>
      <c r="Z337" s="16"/>
      <c r="AA337" s="16"/>
      <c r="AB337" s="16"/>
      <c r="AC337" s="16"/>
      <c r="AD337" s="16"/>
      <c r="AE337" s="16"/>
      <c r="AF337" s="16"/>
      <c r="AG337" s="16"/>
      <c r="AH337" s="16"/>
      <c r="AI337" s="16"/>
      <c r="AJ337" s="16"/>
      <c r="AK337" s="16"/>
      <c r="AL337" s="16"/>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row>
    <row r="338" spans="1:8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5"/>
      <c r="Z338" s="16"/>
      <c r="AA338" s="16"/>
      <c r="AB338" s="16"/>
      <c r="AC338" s="16"/>
      <c r="AD338" s="16"/>
      <c r="AE338" s="16"/>
      <c r="AF338" s="16"/>
      <c r="AG338" s="16"/>
      <c r="AH338" s="16"/>
      <c r="AI338" s="16"/>
      <c r="AJ338" s="16"/>
      <c r="AK338" s="16"/>
      <c r="AL338" s="16"/>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row>
    <row r="339" spans="1:8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5"/>
      <c r="Z339" s="16"/>
      <c r="AA339" s="16"/>
      <c r="AB339" s="16"/>
      <c r="AC339" s="16"/>
      <c r="AD339" s="16"/>
      <c r="AE339" s="16"/>
      <c r="AF339" s="16"/>
      <c r="AG339" s="16"/>
      <c r="AH339" s="16"/>
      <c r="AI339" s="16"/>
      <c r="AJ339" s="16"/>
      <c r="AK339" s="16"/>
      <c r="AL339" s="16"/>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row>
    <row r="340" spans="1:8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5"/>
      <c r="Z340" s="16"/>
      <c r="AA340" s="16"/>
      <c r="AB340" s="16"/>
      <c r="AC340" s="16"/>
      <c r="AD340" s="16"/>
      <c r="AE340" s="16"/>
      <c r="AF340" s="16"/>
      <c r="AG340" s="16"/>
      <c r="AH340" s="16"/>
      <c r="AI340" s="16"/>
      <c r="AJ340" s="16"/>
      <c r="AK340" s="16"/>
      <c r="AL340" s="16"/>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row>
    <row r="341" spans="1:8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5"/>
      <c r="Z341" s="16"/>
      <c r="AA341" s="16"/>
      <c r="AB341" s="16"/>
      <c r="AC341" s="16"/>
      <c r="AD341" s="16"/>
      <c r="AE341" s="16"/>
      <c r="AF341" s="16"/>
      <c r="AG341" s="16"/>
      <c r="AH341" s="16"/>
      <c r="AI341" s="16"/>
      <c r="AJ341" s="16"/>
      <c r="AK341" s="16"/>
      <c r="AL341" s="16"/>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row>
    <row r="342" spans="1:8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5"/>
      <c r="Z342" s="16"/>
      <c r="AA342" s="16"/>
      <c r="AB342" s="16"/>
      <c r="AC342" s="16"/>
      <c r="AD342" s="16"/>
      <c r="AE342" s="16"/>
      <c r="AF342" s="16"/>
      <c r="AG342" s="16"/>
      <c r="AH342" s="16"/>
      <c r="AI342" s="16"/>
      <c r="AJ342" s="16"/>
      <c r="AK342" s="16"/>
      <c r="AL342" s="16"/>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row>
    <row r="343" spans="1:8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5"/>
      <c r="Z343" s="16"/>
      <c r="AA343" s="16"/>
      <c r="AB343" s="16"/>
      <c r="AC343" s="16"/>
      <c r="AD343" s="16"/>
      <c r="AE343" s="16"/>
      <c r="AF343" s="16"/>
      <c r="AG343" s="16"/>
      <c r="AH343" s="16"/>
      <c r="AI343" s="16"/>
      <c r="AJ343" s="16"/>
      <c r="AK343" s="16"/>
      <c r="AL343" s="16"/>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row>
    <row r="344" spans="1:8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5"/>
      <c r="Z344" s="16"/>
      <c r="AA344" s="16"/>
      <c r="AB344" s="16"/>
      <c r="AC344" s="16"/>
      <c r="AD344" s="16"/>
      <c r="AE344" s="16"/>
      <c r="AF344" s="16"/>
      <c r="AG344" s="16"/>
      <c r="AH344" s="16"/>
      <c r="AI344" s="16"/>
      <c r="AJ344" s="16"/>
      <c r="AK344" s="16"/>
      <c r="AL344" s="16"/>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row>
    <row r="345" spans="1:8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5"/>
      <c r="Z345" s="16"/>
      <c r="AA345" s="16"/>
      <c r="AB345" s="16"/>
      <c r="AC345" s="16"/>
      <c r="AD345" s="16"/>
      <c r="AE345" s="16"/>
      <c r="AF345" s="16"/>
      <c r="AG345" s="16"/>
      <c r="AH345" s="16"/>
      <c r="AI345" s="16"/>
      <c r="AJ345" s="16"/>
      <c r="AK345" s="16"/>
      <c r="AL345" s="16"/>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row>
    <row r="346" spans="1:8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5"/>
      <c r="Z346" s="16"/>
      <c r="AA346" s="16"/>
      <c r="AB346" s="16"/>
      <c r="AC346" s="16"/>
      <c r="AD346" s="16"/>
      <c r="AE346" s="16"/>
      <c r="AF346" s="16"/>
      <c r="AG346" s="16"/>
      <c r="AH346" s="16"/>
      <c r="AI346" s="16"/>
      <c r="AJ346" s="16"/>
      <c r="AK346" s="16"/>
      <c r="AL346" s="16"/>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row>
    <row r="347" spans="1:8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5"/>
      <c r="Z347" s="16"/>
      <c r="AA347" s="16"/>
      <c r="AB347" s="16"/>
      <c r="AC347" s="16"/>
      <c r="AD347" s="16"/>
      <c r="AE347" s="16"/>
      <c r="AF347" s="16"/>
      <c r="AG347" s="16"/>
      <c r="AH347" s="16"/>
      <c r="AI347" s="16"/>
      <c r="AJ347" s="16"/>
      <c r="AK347" s="16"/>
      <c r="AL347" s="16"/>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row>
    <row r="348" spans="1:8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5"/>
      <c r="Z348" s="16"/>
      <c r="AA348" s="16"/>
      <c r="AB348" s="16"/>
      <c r="AC348" s="16"/>
      <c r="AD348" s="16"/>
      <c r="AE348" s="16"/>
      <c r="AF348" s="16"/>
      <c r="AG348" s="16"/>
      <c r="AH348" s="16"/>
      <c r="AI348" s="16"/>
      <c r="AJ348" s="16"/>
      <c r="AK348" s="16"/>
      <c r="AL348" s="16"/>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row>
    <row r="349" spans="1:8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5"/>
      <c r="Z349" s="16"/>
      <c r="AA349" s="16"/>
      <c r="AB349" s="16"/>
      <c r="AC349" s="16"/>
      <c r="AD349" s="16"/>
      <c r="AE349" s="16"/>
      <c r="AF349" s="16"/>
      <c r="AG349" s="16"/>
      <c r="AH349" s="16"/>
      <c r="AI349" s="16"/>
      <c r="AJ349" s="16"/>
      <c r="AK349" s="16"/>
      <c r="AL349" s="16"/>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row>
    <row r="350" spans="1:8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5"/>
      <c r="Z350" s="16"/>
      <c r="AA350" s="16"/>
      <c r="AB350" s="16"/>
      <c r="AC350" s="16"/>
      <c r="AD350" s="16"/>
      <c r="AE350" s="16"/>
      <c r="AF350" s="16"/>
      <c r="AG350" s="16"/>
      <c r="AH350" s="16"/>
      <c r="AI350" s="16"/>
      <c r="AJ350" s="16"/>
      <c r="AK350" s="16"/>
      <c r="AL350" s="16"/>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row>
    <row r="351" spans="1:8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5"/>
      <c r="Z351" s="16"/>
      <c r="AA351" s="16"/>
      <c r="AB351" s="16"/>
      <c r="AC351" s="16"/>
      <c r="AD351" s="16"/>
      <c r="AE351" s="16"/>
      <c r="AF351" s="16"/>
      <c r="AG351" s="16"/>
      <c r="AH351" s="16"/>
      <c r="AI351" s="16"/>
      <c r="AJ351" s="16"/>
      <c r="AK351" s="16"/>
      <c r="AL351" s="16"/>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row>
    <row r="352" spans="1:8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5"/>
      <c r="Z352" s="16"/>
      <c r="AA352" s="16"/>
      <c r="AB352" s="16"/>
      <c r="AC352" s="16"/>
      <c r="AD352" s="16"/>
      <c r="AE352" s="16"/>
      <c r="AF352" s="16"/>
      <c r="AG352" s="16"/>
      <c r="AH352" s="16"/>
      <c r="AI352" s="16"/>
      <c r="AJ352" s="16"/>
      <c r="AK352" s="16"/>
      <c r="AL352" s="16"/>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row>
    <row r="353" spans="1:8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5"/>
      <c r="Z353" s="16"/>
      <c r="AA353" s="16"/>
      <c r="AB353" s="16"/>
      <c r="AC353" s="16"/>
      <c r="AD353" s="16"/>
      <c r="AE353" s="16"/>
      <c r="AF353" s="16"/>
      <c r="AG353" s="16"/>
      <c r="AH353" s="16"/>
      <c r="AI353" s="16"/>
      <c r="AJ353" s="16"/>
      <c r="AK353" s="16"/>
      <c r="AL353" s="16"/>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row>
    <row r="354" spans="1:8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5"/>
      <c r="Z354" s="16"/>
      <c r="AA354" s="16"/>
      <c r="AB354" s="16"/>
      <c r="AC354" s="16"/>
      <c r="AD354" s="16"/>
      <c r="AE354" s="16"/>
      <c r="AF354" s="16"/>
      <c r="AG354" s="16"/>
      <c r="AH354" s="16"/>
      <c r="AI354" s="16"/>
      <c r="AJ354" s="16"/>
      <c r="AK354" s="16"/>
      <c r="AL354" s="16"/>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row>
    <row r="355" spans="1:8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5"/>
      <c r="Z355" s="16"/>
      <c r="AA355" s="16"/>
      <c r="AB355" s="16"/>
      <c r="AC355" s="16"/>
      <c r="AD355" s="16"/>
      <c r="AE355" s="16"/>
      <c r="AF355" s="16"/>
      <c r="AG355" s="16"/>
      <c r="AH355" s="16"/>
      <c r="AI355" s="16"/>
      <c r="AJ355" s="16"/>
      <c r="AK355" s="16"/>
      <c r="AL355" s="16"/>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row>
    <row r="356" spans="1:8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5"/>
      <c r="Z356" s="16"/>
      <c r="AA356" s="16"/>
      <c r="AB356" s="16"/>
      <c r="AC356" s="16"/>
      <c r="AD356" s="16"/>
      <c r="AE356" s="16"/>
      <c r="AF356" s="16"/>
      <c r="AG356" s="16"/>
      <c r="AH356" s="16"/>
      <c r="AI356" s="16"/>
      <c r="AJ356" s="16"/>
      <c r="AK356" s="16"/>
      <c r="AL356" s="16"/>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row>
    <row r="357" spans="1:8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5"/>
      <c r="Z357" s="16"/>
      <c r="AA357" s="16"/>
      <c r="AB357" s="16"/>
      <c r="AC357" s="16"/>
      <c r="AD357" s="16"/>
      <c r="AE357" s="16"/>
      <c r="AF357" s="16"/>
      <c r="AG357" s="16"/>
      <c r="AH357" s="16"/>
      <c r="AI357" s="16"/>
      <c r="AJ357" s="16"/>
      <c r="AK357" s="16"/>
      <c r="AL357" s="16"/>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row>
    <row r="358" spans="1:8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5"/>
      <c r="Z358" s="16"/>
      <c r="AA358" s="16"/>
      <c r="AB358" s="16"/>
      <c r="AC358" s="16"/>
      <c r="AD358" s="16"/>
      <c r="AE358" s="16"/>
      <c r="AF358" s="16"/>
      <c r="AG358" s="16"/>
      <c r="AH358" s="16"/>
      <c r="AI358" s="16"/>
      <c r="AJ358" s="16"/>
      <c r="AK358" s="16"/>
      <c r="AL358" s="16"/>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row>
    <row r="359" spans="1:8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5"/>
      <c r="Z359" s="16"/>
      <c r="AA359" s="16"/>
      <c r="AB359" s="16"/>
      <c r="AC359" s="16"/>
      <c r="AD359" s="16"/>
      <c r="AE359" s="16"/>
      <c r="AF359" s="16"/>
      <c r="AG359" s="16"/>
      <c r="AH359" s="16"/>
      <c r="AI359" s="16"/>
      <c r="AJ359" s="16"/>
      <c r="AK359" s="16"/>
      <c r="AL359" s="16"/>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row>
    <row r="360" spans="1:8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5"/>
      <c r="Z360" s="16"/>
      <c r="AA360" s="16"/>
      <c r="AB360" s="16"/>
      <c r="AC360" s="16"/>
      <c r="AD360" s="16"/>
      <c r="AE360" s="16"/>
      <c r="AF360" s="16"/>
      <c r="AG360" s="16"/>
      <c r="AH360" s="16"/>
      <c r="AI360" s="16"/>
      <c r="AJ360" s="16"/>
      <c r="AK360" s="16"/>
      <c r="AL360" s="16"/>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row>
    <row r="361" spans="1:8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5"/>
      <c r="Z361" s="16"/>
      <c r="AA361" s="16"/>
      <c r="AB361" s="16"/>
      <c r="AC361" s="16"/>
      <c r="AD361" s="16"/>
      <c r="AE361" s="16"/>
      <c r="AF361" s="16"/>
      <c r="AG361" s="16"/>
      <c r="AH361" s="16"/>
      <c r="AI361" s="16"/>
      <c r="AJ361" s="16"/>
      <c r="AK361" s="16"/>
      <c r="AL361" s="16"/>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row>
    <row r="362" spans="1:8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5"/>
      <c r="Z362" s="16"/>
      <c r="AA362" s="16"/>
      <c r="AB362" s="16"/>
      <c r="AC362" s="16"/>
      <c r="AD362" s="16"/>
      <c r="AE362" s="16"/>
      <c r="AF362" s="16"/>
      <c r="AG362" s="16"/>
      <c r="AH362" s="16"/>
      <c r="AI362" s="16"/>
      <c r="AJ362" s="16"/>
      <c r="AK362" s="16"/>
      <c r="AL362" s="16"/>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row>
    <row r="363" spans="1:8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5"/>
      <c r="Z363" s="16"/>
      <c r="AA363" s="16"/>
      <c r="AB363" s="16"/>
      <c r="AC363" s="16"/>
      <c r="AD363" s="16"/>
      <c r="AE363" s="16"/>
      <c r="AF363" s="16"/>
      <c r="AG363" s="16"/>
      <c r="AH363" s="16"/>
      <c r="AI363" s="16"/>
      <c r="AJ363" s="16"/>
      <c r="AK363" s="16"/>
      <c r="AL363" s="16"/>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row>
    <row r="364" spans="1:8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5"/>
      <c r="Z364" s="16"/>
      <c r="AA364" s="16"/>
      <c r="AB364" s="16"/>
      <c r="AC364" s="16"/>
      <c r="AD364" s="16"/>
      <c r="AE364" s="16"/>
      <c r="AF364" s="16"/>
      <c r="AG364" s="16"/>
      <c r="AH364" s="16"/>
      <c r="AI364" s="16"/>
      <c r="AJ364" s="16"/>
      <c r="AK364" s="16"/>
      <c r="AL364" s="16"/>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row>
    <row r="365" spans="1:8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5"/>
      <c r="Z365" s="16"/>
      <c r="AA365" s="16"/>
      <c r="AB365" s="16"/>
      <c r="AC365" s="16"/>
      <c r="AD365" s="16"/>
      <c r="AE365" s="16"/>
      <c r="AF365" s="16"/>
      <c r="AG365" s="16"/>
      <c r="AH365" s="16"/>
      <c r="AI365" s="16"/>
      <c r="AJ365" s="16"/>
      <c r="AK365" s="16"/>
      <c r="AL365" s="16"/>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row>
    <row r="366" spans="1:8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5"/>
      <c r="Z366" s="16"/>
      <c r="AA366" s="16"/>
      <c r="AB366" s="16"/>
      <c r="AC366" s="16"/>
      <c r="AD366" s="16"/>
      <c r="AE366" s="16"/>
      <c r="AF366" s="16"/>
      <c r="AG366" s="16"/>
      <c r="AH366" s="16"/>
      <c r="AI366" s="16"/>
      <c r="AJ366" s="16"/>
      <c r="AK366" s="16"/>
      <c r="AL366" s="16"/>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row>
    <row r="367" spans="1:8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5"/>
      <c r="Z367" s="16"/>
      <c r="AA367" s="16"/>
      <c r="AB367" s="16"/>
      <c r="AC367" s="16"/>
      <c r="AD367" s="16"/>
      <c r="AE367" s="16"/>
      <c r="AF367" s="16"/>
      <c r="AG367" s="16"/>
      <c r="AH367" s="16"/>
      <c r="AI367" s="16"/>
      <c r="AJ367" s="16"/>
      <c r="AK367" s="16"/>
      <c r="AL367" s="16"/>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row>
    <row r="368" spans="1:8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5"/>
      <c r="Z368" s="16"/>
      <c r="AA368" s="16"/>
      <c r="AB368" s="16"/>
      <c r="AC368" s="16"/>
      <c r="AD368" s="16"/>
      <c r="AE368" s="16"/>
      <c r="AF368" s="16"/>
      <c r="AG368" s="16"/>
      <c r="AH368" s="16"/>
      <c r="AI368" s="16"/>
      <c r="AJ368" s="16"/>
      <c r="AK368" s="16"/>
      <c r="AL368" s="16"/>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row>
    <row r="369" spans="1:8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5"/>
      <c r="Z369" s="16"/>
      <c r="AA369" s="16"/>
      <c r="AB369" s="16"/>
      <c r="AC369" s="16"/>
      <c r="AD369" s="16"/>
      <c r="AE369" s="16"/>
      <c r="AF369" s="16"/>
      <c r="AG369" s="16"/>
      <c r="AH369" s="16"/>
      <c r="AI369" s="16"/>
      <c r="AJ369" s="16"/>
      <c r="AK369" s="16"/>
      <c r="AL369" s="16"/>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row>
    <row r="370" spans="1:8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5"/>
      <c r="Z370" s="16"/>
      <c r="AA370" s="16"/>
      <c r="AB370" s="16"/>
      <c r="AC370" s="16"/>
      <c r="AD370" s="16"/>
      <c r="AE370" s="16"/>
      <c r="AF370" s="16"/>
      <c r="AG370" s="16"/>
      <c r="AH370" s="16"/>
      <c r="AI370" s="16"/>
      <c r="AJ370" s="16"/>
      <c r="AK370" s="16"/>
      <c r="AL370" s="16"/>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row>
    <row r="371" spans="1:8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5"/>
      <c r="Z371" s="16"/>
      <c r="AA371" s="16"/>
      <c r="AB371" s="16"/>
      <c r="AC371" s="16"/>
      <c r="AD371" s="16"/>
      <c r="AE371" s="16"/>
      <c r="AF371" s="16"/>
      <c r="AG371" s="16"/>
      <c r="AH371" s="16"/>
      <c r="AI371" s="16"/>
      <c r="AJ371" s="16"/>
      <c r="AK371" s="16"/>
      <c r="AL371" s="16"/>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row>
    <row r="372" spans="1:8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Z372" s="16"/>
      <c r="AA372" s="16"/>
      <c r="AB372" s="16"/>
      <c r="AC372" s="16"/>
      <c r="AD372" s="16"/>
      <c r="AE372" s="16"/>
      <c r="AF372" s="16"/>
      <c r="AG372" s="16"/>
      <c r="AH372" s="16"/>
      <c r="AI372" s="16"/>
      <c r="AJ372" s="16"/>
      <c r="AK372" s="16"/>
      <c r="AL372" s="16"/>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row>
    <row r="373" spans="1:8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Z373" s="16"/>
      <c r="AA373" s="16"/>
      <c r="AB373" s="16"/>
      <c r="AC373" s="16"/>
      <c r="AD373" s="16"/>
      <c r="AE373" s="16"/>
      <c r="AF373" s="16"/>
      <c r="AG373" s="16"/>
      <c r="AH373" s="16"/>
      <c r="AI373" s="16"/>
      <c r="AJ373" s="16"/>
      <c r="AK373" s="16"/>
      <c r="AL373" s="16"/>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row>
    <row r="374" spans="1:8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Z374" s="16"/>
      <c r="AA374" s="16"/>
      <c r="AB374" s="16"/>
      <c r="AC374" s="16"/>
      <c r="AD374" s="16"/>
      <c r="AE374" s="16"/>
      <c r="AF374" s="16"/>
      <c r="AG374" s="16"/>
      <c r="AH374" s="16"/>
      <c r="AI374" s="16"/>
      <c r="AJ374" s="16"/>
      <c r="AK374" s="16"/>
      <c r="AL374" s="16"/>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row>
    <row r="375" spans="1:8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Z375" s="16"/>
      <c r="AA375" s="16"/>
      <c r="AB375" s="16"/>
      <c r="AC375" s="16"/>
      <c r="AD375" s="16"/>
      <c r="AE375" s="16"/>
      <c r="AF375" s="16"/>
      <c r="AG375" s="16"/>
      <c r="AH375" s="16"/>
      <c r="AI375" s="16"/>
      <c r="AJ375" s="16"/>
      <c r="AK375" s="16"/>
      <c r="AL375" s="16"/>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row>
    <row r="376" spans="1:8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Z376" s="16"/>
      <c r="AA376" s="16"/>
      <c r="AB376" s="16"/>
      <c r="AC376" s="16"/>
      <c r="AD376" s="16"/>
      <c r="AE376" s="16"/>
      <c r="AF376" s="16"/>
      <c r="AG376" s="16"/>
      <c r="AH376" s="16"/>
      <c r="AI376" s="16"/>
      <c r="AJ376" s="16"/>
      <c r="AK376" s="16"/>
      <c r="AL376" s="16"/>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row>
    <row r="377" spans="1:8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Z377" s="16"/>
      <c r="AA377" s="16"/>
      <c r="AB377" s="16"/>
      <c r="AC377" s="16"/>
      <c r="AD377" s="16"/>
      <c r="AE377" s="16"/>
      <c r="AF377" s="16"/>
      <c r="AG377" s="16"/>
      <c r="AH377" s="16"/>
      <c r="AI377" s="16"/>
      <c r="AJ377" s="16"/>
      <c r="AK377" s="16"/>
      <c r="AL377" s="16"/>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row>
    <row r="378" spans="1:8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Z378" s="16"/>
      <c r="AA378" s="16"/>
      <c r="AB378" s="16"/>
      <c r="AC378" s="16"/>
      <c r="AD378" s="16"/>
      <c r="AE378" s="16"/>
      <c r="AF378" s="16"/>
      <c r="AG378" s="16"/>
      <c r="AH378" s="16"/>
      <c r="AI378" s="16"/>
      <c r="AJ378" s="16"/>
      <c r="AK378" s="16"/>
      <c r="AL378" s="16"/>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row>
    <row r="379" spans="1:8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Z379" s="16"/>
      <c r="AA379" s="16"/>
      <c r="AB379" s="16"/>
      <c r="AC379" s="16"/>
      <c r="AD379" s="16"/>
      <c r="AE379" s="16"/>
      <c r="AF379" s="16"/>
      <c r="AG379" s="16"/>
      <c r="AH379" s="16"/>
      <c r="AI379" s="16"/>
      <c r="AJ379" s="16"/>
      <c r="AK379" s="16"/>
      <c r="AL379" s="16"/>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row>
    <row r="380" spans="1:8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Z380" s="16"/>
      <c r="AA380" s="16"/>
      <c r="AB380" s="16"/>
      <c r="AC380" s="16"/>
      <c r="AD380" s="16"/>
      <c r="AE380" s="16"/>
      <c r="AF380" s="16"/>
      <c r="AG380" s="16"/>
      <c r="AH380" s="16"/>
      <c r="AI380" s="16"/>
      <c r="AJ380" s="16"/>
      <c r="AK380" s="16"/>
      <c r="AL380" s="16"/>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row>
    <row r="381" spans="1:8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Z381" s="16"/>
      <c r="AA381" s="16"/>
      <c r="AB381" s="16"/>
      <c r="AC381" s="16"/>
      <c r="AD381" s="16"/>
      <c r="AE381" s="16"/>
      <c r="AF381" s="16"/>
      <c r="AG381" s="16"/>
      <c r="AH381" s="16"/>
      <c r="AI381" s="16"/>
      <c r="AJ381" s="16"/>
      <c r="AK381" s="16"/>
      <c r="AL381" s="16"/>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row>
    <row r="382" spans="1:8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Z382" s="16"/>
      <c r="AA382" s="16"/>
      <c r="AB382" s="16"/>
      <c r="AC382" s="16"/>
      <c r="AD382" s="16"/>
      <c r="AE382" s="16"/>
      <c r="AF382" s="16"/>
      <c r="AG382" s="16"/>
      <c r="AH382" s="16"/>
      <c r="AI382" s="16"/>
      <c r="AJ382" s="16"/>
      <c r="AK382" s="16"/>
      <c r="AL382" s="16"/>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row>
    <row r="383" spans="1:8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Z383" s="16"/>
      <c r="AA383" s="16"/>
      <c r="AB383" s="16"/>
      <c r="AC383" s="16"/>
      <c r="AD383" s="16"/>
      <c r="AE383" s="16"/>
      <c r="AF383" s="16"/>
      <c r="AG383" s="16"/>
      <c r="AH383" s="16"/>
      <c r="AI383" s="16"/>
      <c r="AJ383" s="16"/>
      <c r="AK383" s="16"/>
      <c r="AL383" s="16"/>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row>
    <row r="384" spans="1:8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Z384" s="16"/>
      <c r="AA384" s="16"/>
      <c r="AB384" s="16"/>
      <c r="AC384" s="16"/>
      <c r="AD384" s="16"/>
      <c r="AE384" s="16"/>
      <c r="AF384" s="16"/>
      <c r="AG384" s="16"/>
      <c r="AH384" s="16"/>
      <c r="AI384" s="16"/>
      <c r="AJ384" s="16"/>
      <c r="AK384" s="16"/>
      <c r="AL384" s="16"/>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row>
    <row r="385" spans="1:8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Z385" s="16"/>
      <c r="AA385" s="16"/>
      <c r="AB385" s="16"/>
      <c r="AC385" s="16"/>
      <c r="AD385" s="16"/>
      <c r="AE385" s="16"/>
      <c r="AF385" s="16"/>
      <c r="AG385" s="16"/>
      <c r="AH385" s="16"/>
      <c r="AI385" s="16"/>
      <c r="AJ385" s="16"/>
      <c r="AK385" s="16"/>
      <c r="AL385" s="16"/>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row>
    <row r="386" spans="1: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Z386" s="16"/>
      <c r="AA386" s="16"/>
      <c r="AB386" s="16"/>
      <c r="AC386" s="16"/>
      <c r="AD386" s="16"/>
      <c r="AE386" s="16"/>
      <c r="AF386" s="16"/>
      <c r="AG386" s="16"/>
      <c r="AH386" s="16"/>
      <c r="AI386" s="16"/>
      <c r="AJ386" s="16"/>
      <c r="AK386" s="16"/>
      <c r="AL386" s="16"/>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row>
    <row r="387" spans="1:8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Z387" s="16"/>
      <c r="AA387" s="16"/>
      <c r="AB387" s="16"/>
      <c r="AC387" s="16"/>
      <c r="AD387" s="16"/>
      <c r="AE387" s="16"/>
      <c r="AF387" s="16"/>
      <c r="AG387" s="16"/>
      <c r="AH387" s="16"/>
      <c r="AI387" s="16"/>
      <c r="AJ387" s="16"/>
      <c r="AK387" s="16"/>
      <c r="AL387" s="16"/>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row>
    <row r="388" spans="1:8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Z388" s="16"/>
      <c r="AA388" s="16"/>
      <c r="AB388" s="16"/>
      <c r="AC388" s="16"/>
      <c r="AD388" s="16"/>
      <c r="AE388" s="16"/>
      <c r="AF388" s="16"/>
      <c r="AG388" s="16"/>
      <c r="AH388" s="16"/>
      <c r="AI388" s="16"/>
      <c r="AJ388" s="16"/>
      <c r="AK388" s="16"/>
      <c r="AL388" s="16"/>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row>
    <row r="389" spans="1:8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Z389" s="16"/>
      <c r="AA389" s="16"/>
      <c r="AB389" s="16"/>
      <c r="AC389" s="16"/>
      <c r="AD389" s="16"/>
      <c r="AE389" s="16"/>
      <c r="AF389" s="16"/>
      <c r="AG389" s="16"/>
      <c r="AH389" s="16"/>
      <c r="AI389" s="16"/>
      <c r="AJ389" s="16"/>
      <c r="AK389" s="16"/>
      <c r="AL389" s="16"/>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row>
    <row r="390" spans="1:8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Z390" s="16"/>
      <c r="AA390" s="16"/>
      <c r="AB390" s="16"/>
      <c r="AC390" s="16"/>
      <c r="AD390" s="16"/>
      <c r="AE390" s="16"/>
      <c r="AF390" s="16"/>
      <c r="AG390" s="16"/>
      <c r="AH390" s="16"/>
      <c r="AI390" s="16"/>
      <c r="AJ390" s="16"/>
      <c r="AK390" s="16"/>
      <c r="AL390" s="16"/>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row>
    <row r="391" spans="1:8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Z391" s="16"/>
      <c r="AA391" s="16"/>
      <c r="AB391" s="16"/>
      <c r="AC391" s="16"/>
      <c r="AD391" s="16"/>
      <c r="AE391" s="16"/>
      <c r="AF391" s="16"/>
      <c r="AG391" s="16"/>
      <c r="AH391" s="16"/>
      <c r="AI391" s="16"/>
      <c r="AJ391" s="16"/>
      <c r="AK391" s="16"/>
      <c r="AL391" s="16"/>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row>
    <row r="392" spans="1:8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Z392" s="16"/>
      <c r="AA392" s="16"/>
      <c r="AB392" s="16"/>
      <c r="AC392" s="16"/>
      <c r="AD392" s="16"/>
      <c r="AE392" s="16"/>
      <c r="AF392" s="16"/>
      <c r="AG392" s="16"/>
      <c r="AH392" s="16"/>
      <c r="AI392" s="16"/>
      <c r="AJ392" s="16"/>
      <c r="AK392" s="16"/>
      <c r="AL392" s="16"/>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row>
    <row r="393" spans="1:8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Z393" s="16"/>
      <c r="AA393" s="16"/>
      <c r="AB393" s="16"/>
      <c r="AC393" s="16"/>
      <c r="AD393" s="16"/>
      <c r="AE393" s="16"/>
      <c r="AF393" s="16"/>
      <c r="AG393" s="16"/>
      <c r="AH393" s="16"/>
      <c r="AI393" s="16"/>
      <c r="AJ393" s="16"/>
      <c r="AK393" s="16"/>
      <c r="AL393" s="16"/>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row>
    <row r="394" spans="1:8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Z394" s="16"/>
      <c r="AA394" s="16"/>
      <c r="AB394" s="16"/>
      <c r="AC394" s="16"/>
      <c r="AD394" s="16"/>
      <c r="AE394" s="16"/>
      <c r="AF394" s="16"/>
      <c r="AG394" s="16"/>
      <c r="AH394" s="16"/>
      <c r="AI394" s="16"/>
      <c r="AJ394" s="16"/>
      <c r="AK394" s="16"/>
      <c r="AL394" s="16"/>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row>
    <row r="395" spans="1:8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Z395" s="16"/>
      <c r="AA395" s="16"/>
      <c r="AB395" s="16"/>
      <c r="AC395" s="16"/>
      <c r="AD395" s="16"/>
      <c r="AE395" s="16"/>
      <c r="AF395" s="16"/>
      <c r="AG395" s="16"/>
      <c r="AH395" s="16"/>
      <c r="AI395" s="16"/>
      <c r="AJ395" s="16"/>
      <c r="AK395" s="16"/>
      <c r="AL395" s="16"/>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row>
    <row r="396" spans="1:8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Z396" s="16"/>
      <c r="AA396" s="16"/>
      <c r="AB396" s="16"/>
      <c r="AC396" s="16"/>
      <c r="AD396" s="16"/>
      <c r="AE396" s="16"/>
      <c r="AF396" s="16"/>
      <c r="AG396" s="16"/>
      <c r="AH396" s="16"/>
      <c r="AI396" s="16"/>
      <c r="AJ396" s="16"/>
      <c r="AK396" s="16"/>
      <c r="AL396" s="16"/>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row>
    <row r="397" spans="1:8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Z397" s="16"/>
      <c r="AA397" s="16"/>
      <c r="AB397" s="16"/>
      <c r="AC397" s="16"/>
      <c r="AD397" s="16"/>
      <c r="AE397" s="16"/>
      <c r="AF397" s="16"/>
      <c r="AG397" s="16"/>
      <c r="AH397" s="16"/>
      <c r="AI397" s="16"/>
      <c r="AJ397" s="16"/>
      <c r="AK397" s="16"/>
      <c r="AL397" s="16"/>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row>
    <row r="398" spans="1:8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Z398" s="16"/>
      <c r="AA398" s="16"/>
      <c r="AB398" s="16"/>
      <c r="AC398" s="16"/>
      <c r="AD398" s="16"/>
      <c r="AE398" s="16"/>
      <c r="AF398" s="16"/>
      <c r="AG398" s="16"/>
      <c r="AH398" s="16"/>
      <c r="AI398" s="16"/>
      <c r="AJ398" s="16"/>
      <c r="AK398" s="16"/>
      <c r="AL398" s="16"/>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row>
    <row r="399" spans="1:8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Z399" s="16"/>
      <c r="AA399" s="16"/>
      <c r="AB399" s="16"/>
      <c r="AC399" s="16"/>
      <c r="AD399" s="16"/>
      <c r="AE399" s="16"/>
      <c r="AF399" s="16"/>
      <c r="AG399" s="16"/>
      <c r="AH399" s="16"/>
      <c r="AI399" s="16"/>
      <c r="AJ399" s="16"/>
      <c r="AK399" s="16"/>
      <c r="AL399" s="16"/>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row>
    <row r="400" spans="1:8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Z400" s="16"/>
      <c r="AA400" s="16"/>
      <c r="AB400" s="16"/>
      <c r="AC400" s="16"/>
      <c r="AD400" s="16"/>
      <c r="AE400" s="16"/>
      <c r="AF400" s="16"/>
      <c r="AG400" s="16"/>
      <c r="AH400" s="16"/>
      <c r="AI400" s="16"/>
      <c r="AJ400" s="16"/>
      <c r="AK400" s="16"/>
      <c r="AL400" s="16"/>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row>
    <row r="401" spans="1:8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Z401" s="16"/>
      <c r="AA401" s="16"/>
      <c r="AB401" s="16"/>
      <c r="AC401" s="16"/>
      <c r="AD401" s="16"/>
      <c r="AE401" s="16"/>
      <c r="AF401" s="16"/>
      <c r="AG401" s="16"/>
      <c r="AH401" s="16"/>
      <c r="AI401" s="16"/>
      <c r="AJ401" s="16"/>
      <c r="AK401" s="16"/>
      <c r="AL401" s="16"/>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row>
    <row r="402" spans="1:8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Z402" s="16"/>
      <c r="AA402" s="16"/>
      <c r="AB402" s="16"/>
      <c r="AC402" s="16"/>
      <c r="AD402" s="16"/>
      <c r="AE402" s="16"/>
      <c r="AF402" s="16"/>
      <c r="AG402" s="16"/>
      <c r="AH402" s="16"/>
      <c r="AI402" s="16"/>
      <c r="AJ402" s="16"/>
      <c r="AK402" s="16"/>
      <c r="AL402" s="16"/>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row>
    <row r="403" spans="1:8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Z403" s="16"/>
      <c r="AA403" s="16"/>
      <c r="AB403" s="16"/>
      <c r="AC403" s="16"/>
      <c r="AD403" s="16"/>
      <c r="AE403" s="16"/>
      <c r="AF403" s="16"/>
      <c r="AG403" s="16"/>
      <c r="AH403" s="16"/>
      <c r="AI403" s="16"/>
      <c r="AJ403" s="16"/>
      <c r="AK403" s="16"/>
      <c r="AL403" s="16"/>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row>
    <row r="404" spans="1:8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Z404" s="16"/>
      <c r="AA404" s="16"/>
      <c r="AB404" s="16"/>
      <c r="AC404" s="16"/>
      <c r="AD404" s="16"/>
      <c r="AE404" s="16"/>
      <c r="AF404" s="16"/>
      <c r="AG404" s="16"/>
      <c r="AH404" s="16"/>
      <c r="AI404" s="16"/>
      <c r="AJ404" s="16"/>
      <c r="AK404" s="16"/>
      <c r="AL404" s="16"/>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row>
    <row r="405" spans="1:8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Z405" s="16"/>
      <c r="AA405" s="16"/>
      <c r="AB405" s="16"/>
      <c r="AC405" s="16"/>
      <c r="AD405" s="16"/>
      <c r="AE405" s="16"/>
      <c r="AF405" s="16"/>
      <c r="AG405" s="16"/>
      <c r="AH405" s="16"/>
      <c r="AI405" s="16"/>
      <c r="AJ405" s="16"/>
      <c r="AK405" s="16"/>
      <c r="AL405" s="16"/>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row>
    <row r="406" spans="1:8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Z406" s="16"/>
      <c r="AA406" s="16"/>
      <c r="AB406" s="16"/>
      <c r="AC406" s="16"/>
      <c r="AD406" s="16"/>
      <c r="AE406" s="16"/>
      <c r="AF406" s="16"/>
      <c r="AG406" s="16"/>
      <c r="AH406" s="16"/>
      <c r="AI406" s="16"/>
      <c r="AJ406" s="16"/>
      <c r="AK406" s="16"/>
      <c r="AL406" s="16"/>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row>
    <row r="407" spans="1:8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Z407" s="16"/>
      <c r="AA407" s="16"/>
      <c r="AB407" s="16"/>
      <c r="AC407" s="16"/>
      <c r="AD407" s="16"/>
      <c r="AE407" s="16"/>
      <c r="AF407" s="16"/>
      <c r="AG407" s="16"/>
      <c r="AH407" s="16"/>
      <c r="AI407" s="16"/>
      <c r="AJ407" s="16"/>
      <c r="AK407" s="16"/>
      <c r="AL407" s="16"/>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row>
    <row r="408" spans="1:8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Z408" s="16"/>
      <c r="AA408" s="16"/>
      <c r="AB408" s="16"/>
      <c r="AC408" s="16"/>
      <c r="AD408" s="16"/>
      <c r="AE408" s="16"/>
      <c r="AF408" s="16"/>
      <c r="AG408" s="16"/>
      <c r="AH408" s="16"/>
      <c r="AI408" s="16"/>
      <c r="AJ408" s="16"/>
      <c r="AK408" s="16"/>
      <c r="AL408" s="16"/>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row>
    <row r="409" spans="1:8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Z409" s="16"/>
      <c r="AA409" s="16"/>
      <c r="AB409" s="16"/>
      <c r="AC409" s="16"/>
      <c r="AD409" s="16"/>
      <c r="AE409" s="16"/>
      <c r="AF409" s="16"/>
      <c r="AG409" s="16"/>
      <c r="AH409" s="16"/>
      <c r="AI409" s="16"/>
      <c r="AJ409" s="16"/>
      <c r="AK409" s="16"/>
      <c r="AL409" s="16"/>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row>
    <row r="410" spans="1:8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Z410" s="16"/>
      <c r="AA410" s="16"/>
      <c r="AB410" s="16"/>
      <c r="AC410" s="16"/>
      <c r="AD410" s="16"/>
      <c r="AE410" s="16"/>
      <c r="AF410" s="16"/>
      <c r="AG410" s="16"/>
      <c r="AH410" s="16"/>
      <c r="AI410" s="16"/>
      <c r="AJ410" s="16"/>
      <c r="AK410" s="16"/>
      <c r="AL410" s="16"/>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row>
    <row r="411" spans="1:8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Z411" s="16"/>
      <c r="AA411" s="16"/>
      <c r="AB411" s="16"/>
      <c r="AC411" s="16"/>
      <c r="AD411" s="16"/>
      <c r="AE411" s="16"/>
      <c r="AF411" s="16"/>
      <c r="AG411" s="16"/>
      <c r="AH411" s="16"/>
      <c r="AI411" s="16"/>
      <c r="AJ411" s="16"/>
      <c r="AK411" s="16"/>
      <c r="AL411" s="16"/>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row>
    <row r="412" spans="1:8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Z412" s="16"/>
      <c r="AA412" s="16"/>
      <c r="AB412" s="16"/>
      <c r="AC412" s="16"/>
      <c r="AD412" s="16"/>
      <c r="AE412" s="16"/>
      <c r="AF412" s="16"/>
      <c r="AG412" s="16"/>
      <c r="AH412" s="16"/>
      <c r="AI412" s="16"/>
      <c r="AJ412" s="16"/>
      <c r="AK412" s="16"/>
      <c r="AL412" s="16"/>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row>
    <row r="413" spans="1:8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Z413" s="16"/>
      <c r="AA413" s="16"/>
      <c r="AB413" s="16"/>
      <c r="AC413" s="16"/>
      <c r="AD413" s="16"/>
      <c r="AE413" s="16"/>
      <c r="AF413" s="16"/>
      <c r="AG413" s="16"/>
      <c r="AH413" s="16"/>
      <c r="AI413" s="16"/>
      <c r="AJ413" s="16"/>
      <c r="AK413" s="16"/>
      <c r="AL413" s="16"/>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row>
    <row r="414" spans="1:8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Z414" s="16"/>
      <c r="AA414" s="16"/>
      <c r="AB414" s="16"/>
      <c r="AC414" s="16"/>
      <c r="AD414" s="16"/>
      <c r="AE414" s="16"/>
      <c r="AF414" s="16"/>
      <c r="AG414" s="16"/>
      <c r="AH414" s="16"/>
      <c r="AI414" s="16"/>
      <c r="AJ414" s="16"/>
      <c r="AK414" s="16"/>
      <c r="AL414" s="16"/>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row>
    <row r="415" spans="1:8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Z415" s="16"/>
      <c r="AA415" s="16"/>
      <c r="AB415" s="16"/>
      <c r="AC415" s="16"/>
      <c r="AD415" s="16"/>
      <c r="AE415" s="16"/>
      <c r="AF415" s="16"/>
      <c r="AG415" s="16"/>
      <c r="AH415" s="16"/>
      <c r="AI415" s="16"/>
      <c r="AJ415" s="16"/>
      <c r="AK415" s="16"/>
      <c r="AL415" s="16"/>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row>
    <row r="416" spans="1:8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Z416" s="16"/>
      <c r="AA416" s="16"/>
      <c r="AB416" s="16"/>
      <c r="AC416" s="16"/>
      <c r="AD416" s="16"/>
      <c r="AE416" s="16"/>
      <c r="AF416" s="16"/>
      <c r="AG416" s="16"/>
      <c r="AH416" s="16"/>
      <c r="AI416" s="16"/>
      <c r="AJ416" s="16"/>
      <c r="AK416" s="16"/>
      <c r="AL416" s="16"/>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row>
    <row r="417" spans="1:8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Z417" s="16"/>
      <c r="AA417" s="16"/>
      <c r="AB417" s="16"/>
      <c r="AC417" s="16"/>
      <c r="AD417" s="16"/>
      <c r="AE417" s="16"/>
      <c r="AF417" s="16"/>
      <c r="AG417" s="16"/>
      <c r="AH417" s="16"/>
      <c r="AI417" s="16"/>
      <c r="AJ417" s="16"/>
      <c r="AK417" s="16"/>
      <c r="AL417" s="16"/>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row>
    <row r="418" spans="1:8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Z418" s="16"/>
      <c r="AA418" s="16"/>
      <c r="AB418" s="16"/>
      <c r="AC418" s="16"/>
      <c r="AD418" s="16"/>
      <c r="AE418" s="16"/>
      <c r="AF418" s="16"/>
      <c r="AG418" s="16"/>
      <c r="AH418" s="16"/>
      <c r="AI418" s="16"/>
      <c r="AJ418" s="16"/>
      <c r="AK418" s="16"/>
      <c r="AL418" s="16"/>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row>
    <row r="419" spans="1:8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Z419" s="16"/>
      <c r="AA419" s="16"/>
      <c r="AB419" s="16"/>
      <c r="AC419" s="16"/>
      <c r="AD419" s="16"/>
      <c r="AE419" s="16"/>
      <c r="AF419" s="16"/>
      <c r="AG419" s="16"/>
      <c r="AH419" s="16"/>
      <c r="AI419" s="16"/>
      <c r="AJ419" s="16"/>
      <c r="AK419" s="16"/>
      <c r="AL419" s="16"/>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row>
    <row r="420" spans="1:8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Z420" s="16"/>
      <c r="AA420" s="16"/>
      <c r="AB420" s="16"/>
      <c r="AC420" s="16"/>
      <c r="AD420" s="16"/>
      <c r="AE420" s="16"/>
      <c r="AF420" s="16"/>
      <c r="AG420" s="16"/>
      <c r="AH420" s="16"/>
      <c r="AI420" s="16"/>
      <c r="AJ420" s="16"/>
      <c r="AK420" s="16"/>
      <c r="AL420" s="16"/>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row>
    <row r="421" spans="1:8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Z421" s="16"/>
      <c r="AA421" s="16"/>
      <c r="AB421" s="16"/>
      <c r="AC421" s="16"/>
      <c r="AD421" s="16"/>
      <c r="AE421" s="16"/>
      <c r="AF421" s="16"/>
      <c r="AG421" s="16"/>
      <c r="AH421" s="16"/>
      <c r="AI421" s="16"/>
      <c r="AJ421" s="16"/>
      <c r="AK421" s="16"/>
      <c r="AL421" s="16"/>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row>
    <row r="422" spans="1:8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Z422" s="16"/>
      <c r="AA422" s="16"/>
      <c r="AB422" s="16"/>
      <c r="AC422" s="16"/>
      <c r="AD422" s="16"/>
      <c r="AE422" s="16"/>
      <c r="AF422" s="16"/>
      <c r="AG422" s="16"/>
      <c r="AH422" s="16"/>
      <c r="AI422" s="16"/>
      <c r="AJ422" s="16"/>
      <c r="AK422" s="16"/>
      <c r="AL422" s="16"/>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row>
    <row r="423" spans="1:8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Z423" s="16"/>
      <c r="AA423" s="16"/>
      <c r="AB423" s="16"/>
      <c r="AC423" s="16"/>
      <c r="AD423" s="16"/>
      <c r="AE423" s="16"/>
      <c r="AF423" s="16"/>
      <c r="AG423" s="16"/>
      <c r="AH423" s="16"/>
      <c r="AI423" s="16"/>
      <c r="AJ423" s="16"/>
      <c r="AK423" s="16"/>
      <c r="AL423" s="16"/>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row>
    <row r="424" spans="1:8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Z424" s="16"/>
      <c r="AA424" s="16"/>
      <c r="AB424" s="16"/>
      <c r="AC424" s="16"/>
      <c r="AD424" s="16"/>
      <c r="AE424" s="16"/>
      <c r="AF424" s="16"/>
      <c r="AG424" s="16"/>
      <c r="AH424" s="16"/>
      <c r="AI424" s="16"/>
      <c r="AJ424" s="16"/>
      <c r="AK424" s="16"/>
      <c r="AL424" s="16"/>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row>
    <row r="425" spans="1:8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Z425" s="16"/>
      <c r="AA425" s="16"/>
      <c r="AB425" s="16"/>
      <c r="AC425" s="16"/>
      <c r="AD425" s="16"/>
      <c r="AE425" s="16"/>
      <c r="AF425" s="16"/>
      <c r="AG425" s="16"/>
      <c r="AH425" s="16"/>
      <c r="AI425" s="16"/>
      <c r="AJ425" s="16"/>
      <c r="AK425" s="16"/>
      <c r="AL425" s="16"/>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row>
    <row r="426" spans="1:8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Z426" s="16"/>
      <c r="AA426" s="16"/>
      <c r="AB426" s="16"/>
      <c r="AC426" s="16"/>
      <c r="AD426" s="16"/>
      <c r="AE426" s="16"/>
      <c r="AF426" s="16"/>
      <c r="AG426" s="16"/>
      <c r="AH426" s="16"/>
      <c r="AI426" s="16"/>
      <c r="AJ426" s="16"/>
      <c r="AK426" s="16"/>
      <c r="AL426" s="16"/>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row>
    <row r="427" spans="1:8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Z427" s="16"/>
      <c r="AA427" s="16"/>
      <c r="AB427" s="16"/>
      <c r="AC427" s="16"/>
      <c r="AD427" s="16"/>
      <c r="AE427" s="16"/>
      <c r="AF427" s="16"/>
      <c r="AG427" s="16"/>
      <c r="AH427" s="16"/>
      <c r="AI427" s="16"/>
      <c r="AJ427" s="16"/>
      <c r="AK427" s="16"/>
      <c r="AL427" s="16"/>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row>
    <row r="428" spans="1:8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Z428" s="16"/>
      <c r="AA428" s="16"/>
      <c r="AB428" s="16"/>
      <c r="AC428" s="16"/>
      <c r="AD428" s="16"/>
      <c r="AE428" s="16"/>
      <c r="AF428" s="16"/>
      <c r="AG428" s="16"/>
      <c r="AH428" s="16"/>
      <c r="AI428" s="16"/>
      <c r="AJ428" s="16"/>
      <c r="AK428" s="16"/>
      <c r="AL428" s="16"/>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row>
    <row r="429" spans="1:8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Z429" s="16"/>
      <c r="AA429" s="16"/>
      <c r="AB429" s="16"/>
      <c r="AC429" s="16"/>
      <c r="AD429" s="16"/>
      <c r="AE429" s="16"/>
      <c r="AF429" s="16"/>
      <c r="AG429" s="16"/>
      <c r="AH429" s="16"/>
      <c r="AI429" s="16"/>
      <c r="AJ429" s="16"/>
      <c r="AK429" s="16"/>
      <c r="AL429" s="16"/>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row>
    <row r="430" spans="1:8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Z430" s="16"/>
      <c r="AA430" s="16"/>
      <c r="AB430" s="16"/>
      <c r="AC430" s="16"/>
      <c r="AD430" s="16"/>
      <c r="AE430" s="16"/>
      <c r="AF430" s="16"/>
      <c r="AG430" s="16"/>
      <c r="AH430" s="16"/>
      <c r="AI430" s="16"/>
      <c r="AJ430" s="16"/>
      <c r="AK430" s="16"/>
      <c r="AL430" s="16"/>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row>
    <row r="431" spans="1:8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Z431" s="16"/>
      <c r="AA431" s="16"/>
      <c r="AB431" s="16"/>
      <c r="AC431" s="16"/>
      <c r="AD431" s="16"/>
      <c r="AE431" s="16"/>
      <c r="AF431" s="16"/>
      <c r="AG431" s="16"/>
      <c r="AH431" s="16"/>
      <c r="AI431" s="16"/>
      <c r="AJ431" s="16"/>
      <c r="AK431" s="16"/>
      <c r="AL431" s="16"/>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row>
    <row r="432" spans="1:8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Z432" s="16"/>
      <c r="AA432" s="16"/>
      <c r="AB432" s="16"/>
      <c r="AC432" s="16"/>
      <c r="AD432" s="16"/>
      <c r="AE432" s="16"/>
      <c r="AF432" s="16"/>
      <c r="AG432" s="16"/>
      <c r="AH432" s="16"/>
      <c r="AI432" s="16"/>
      <c r="AJ432" s="16"/>
      <c r="AK432" s="16"/>
      <c r="AL432" s="16"/>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row>
    <row r="433" spans="1:8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Z433" s="16"/>
      <c r="AA433" s="16"/>
      <c r="AB433" s="16"/>
      <c r="AC433" s="16"/>
      <c r="AD433" s="16"/>
      <c r="AE433" s="16"/>
      <c r="AF433" s="16"/>
      <c r="AG433" s="16"/>
      <c r="AH433" s="16"/>
      <c r="AI433" s="16"/>
      <c r="AJ433" s="16"/>
      <c r="AK433" s="16"/>
      <c r="AL433" s="16"/>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row>
    <row r="434" spans="1:8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Z434" s="16"/>
      <c r="AA434" s="16"/>
      <c r="AB434" s="16"/>
      <c r="AC434" s="16"/>
      <c r="AD434" s="16"/>
      <c r="AE434" s="16"/>
      <c r="AF434" s="16"/>
      <c r="AG434" s="16"/>
      <c r="AH434" s="16"/>
      <c r="AI434" s="16"/>
      <c r="AJ434" s="16"/>
      <c r="AK434" s="16"/>
      <c r="AL434" s="16"/>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row>
    <row r="435" spans="1:8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Z435" s="16"/>
      <c r="AA435" s="16"/>
      <c r="AB435" s="16"/>
      <c r="AC435" s="16"/>
      <c r="AD435" s="16"/>
      <c r="AE435" s="16"/>
      <c r="AF435" s="16"/>
      <c r="AG435" s="16"/>
      <c r="AH435" s="16"/>
      <c r="AI435" s="16"/>
      <c r="AJ435" s="16"/>
      <c r="AK435" s="16"/>
      <c r="AL435" s="16"/>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row>
    <row r="436" spans="1:8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Z436" s="16"/>
      <c r="AA436" s="16"/>
      <c r="AB436" s="16"/>
      <c r="AC436" s="16"/>
      <c r="AD436" s="16"/>
      <c r="AE436" s="16"/>
      <c r="AF436" s="16"/>
      <c r="AG436" s="16"/>
      <c r="AH436" s="16"/>
      <c r="AI436" s="16"/>
      <c r="AJ436" s="16"/>
      <c r="AK436" s="16"/>
      <c r="AL436" s="16"/>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row>
    <row r="437" spans="1:8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Z437" s="16"/>
      <c r="AA437" s="16"/>
      <c r="AB437" s="16"/>
      <c r="AC437" s="16"/>
      <c r="AD437" s="16"/>
      <c r="AE437" s="16"/>
      <c r="AF437" s="16"/>
      <c r="AG437" s="16"/>
      <c r="AH437" s="16"/>
      <c r="AI437" s="16"/>
      <c r="AJ437" s="16"/>
      <c r="AK437" s="16"/>
      <c r="AL437" s="16"/>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row>
    <row r="438" spans="1:8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Z438" s="16"/>
      <c r="AA438" s="16"/>
      <c r="AB438" s="16"/>
      <c r="AC438" s="16"/>
      <c r="AD438" s="16"/>
      <c r="AE438" s="16"/>
      <c r="AF438" s="16"/>
      <c r="AG438" s="16"/>
      <c r="AH438" s="16"/>
      <c r="AI438" s="16"/>
      <c r="AJ438" s="16"/>
      <c r="AK438" s="16"/>
      <c r="AL438" s="16"/>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row>
    <row r="439" spans="1:8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Z439" s="16"/>
      <c r="AA439" s="16"/>
      <c r="AB439" s="16"/>
      <c r="AC439" s="16"/>
      <c r="AD439" s="16"/>
      <c r="AE439" s="16"/>
      <c r="AF439" s="16"/>
      <c r="AG439" s="16"/>
      <c r="AH439" s="16"/>
      <c r="AI439" s="16"/>
      <c r="AJ439" s="16"/>
      <c r="AK439" s="16"/>
      <c r="AL439" s="16"/>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row>
    <row r="440" spans="1:8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Z440" s="16"/>
      <c r="AA440" s="16"/>
      <c r="AB440" s="16"/>
      <c r="AC440" s="16"/>
      <c r="AD440" s="16"/>
      <c r="AE440" s="16"/>
      <c r="AF440" s="16"/>
      <c r="AG440" s="16"/>
      <c r="AH440" s="16"/>
      <c r="AI440" s="16"/>
      <c r="AJ440" s="16"/>
      <c r="AK440" s="16"/>
      <c r="AL440" s="16"/>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row>
    <row r="441" spans="1:8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Z441" s="16"/>
      <c r="AA441" s="16"/>
      <c r="AB441" s="16"/>
      <c r="AC441" s="16"/>
      <c r="AD441" s="16"/>
      <c r="AE441" s="16"/>
      <c r="AF441" s="16"/>
      <c r="AG441" s="16"/>
      <c r="AH441" s="16"/>
      <c r="AI441" s="16"/>
      <c r="AJ441" s="16"/>
      <c r="AK441" s="16"/>
      <c r="AL441" s="16"/>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row>
    <row r="442" spans="1:8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Z442" s="16"/>
      <c r="AA442" s="16"/>
      <c r="AB442" s="16"/>
      <c r="AC442" s="16"/>
      <c r="AD442" s="16"/>
      <c r="AE442" s="16"/>
      <c r="AF442" s="16"/>
      <c r="AG442" s="16"/>
      <c r="AH442" s="16"/>
      <c r="AI442" s="16"/>
      <c r="AJ442" s="16"/>
      <c r="AK442" s="16"/>
      <c r="AL442" s="16"/>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row>
    <row r="443" spans="1:8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Z443" s="16"/>
      <c r="AA443" s="16"/>
      <c r="AB443" s="16"/>
      <c r="AC443" s="16"/>
      <c r="AD443" s="16"/>
      <c r="AE443" s="16"/>
      <c r="AF443" s="16"/>
      <c r="AG443" s="16"/>
      <c r="AH443" s="16"/>
      <c r="AI443" s="16"/>
      <c r="AJ443" s="16"/>
      <c r="AK443" s="16"/>
      <c r="AL443" s="16"/>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row>
    <row r="444" spans="1:8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Z444" s="16"/>
      <c r="AA444" s="16"/>
      <c r="AB444" s="16"/>
      <c r="AC444" s="16"/>
      <c r="AD444" s="16"/>
      <c r="AE444" s="16"/>
      <c r="AF444" s="16"/>
      <c r="AG444" s="16"/>
      <c r="AH444" s="16"/>
      <c r="AI444" s="16"/>
      <c r="AJ444" s="16"/>
      <c r="AK444" s="16"/>
      <c r="AL444" s="16"/>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row>
    <row r="445" spans="1:8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Z445" s="16"/>
      <c r="AA445" s="16"/>
      <c r="AB445" s="16"/>
      <c r="AC445" s="16"/>
      <c r="AD445" s="16"/>
      <c r="AE445" s="16"/>
      <c r="AF445" s="16"/>
      <c r="AG445" s="16"/>
      <c r="AH445" s="16"/>
      <c r="AI445" s="16"/>
      <c r="AJ445" s="16"/>
      <c r="AK445" s="16"/>
      <c r="AL445" s="16"/>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row>
    <row r="446" spans="1:8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Z446" s="16"/>
      <c r="AA446" s="16"/>
      <c r="AB446" s="16"/>
      <c r="AC446" s="16"/>
      <c r="AD446" s="16"/>
      <c r="AE446" s="16"/>
      <c r="AF446" s="16"/>
      <c r="AG446" s="16"/>
      <c r="AH446" s="16"/>
      <c r="AI446" s="16"/>
      <c r="AJ446" s="16"/>
      <c r="AK446" s="16"/>
      <c r="AL446" s="16"/>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row>
    <row r="447" spans="1:8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Z447" s="16"/>
      <c r="AA447" s="16"/>
      <c r="AB447" s="16"/>
      <c r="AC447" s="16"/>
      <c r="AD447" s="16"/>
      <c r="AE447" s="16"/>
      <c r="AF447" s="16"/>
      <c r="AG447" s="16"/>
      <c r="AH447" s="16"/>
      <c r="AI447" s="16"/>
      <c r="AJ447" s="16"/>
      <c r="AK447" s="16"/>
      <c r="AL447" s="16"/>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row>
    <row r="448" spans="1:8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Z448" s="16"/>
      <c r="AA448" s="16"/>
      <c r="AB448" s="16"/>
      <c r="AC448" s="16"/>
      <c r="AD448" s="16"/>
      <c r="AE448" s="16"/>
      <c r="AF448" s="16"/>
      <c r="AG448" s="16"/>
      <c r="AH448" s="16"/>
      <c r="AI448" s="16"/>
      <c r="AJ448" s="16"/>
      <c r="AK448" s="16"/>
      <c r="AL448" s="16"/>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row>
    <row r="449" spans="1:8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Z449" s="16"/>
      <c r="AA449" s="16"/>
      <c r="AB449" s="16"/>
      <c r="AC449" s="16"/>
      <c r="AD449" s="16"/>
      <c r="AE449" s="16"/>
      <c r="AF449" s="16"/>
      <c r="AG449" s="16"/>
      <c r="AH449" s="16"/>
      <c r="AI449" s="16"/>
      <c r="AJ449" s="16"/>
      <c r="AK449" s="16"/>
      <c r="AL449" s="16"/>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row>
    <row r="450" spans="1:8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Z450" s="16"/>
      <c r="AA450" s="16"/>
      <c r="AB450" s="16"/>
      <c r="AC450" s="16"/>
      <c r="AD450" s="16"/>
      <c r="AE450" s="16"/>
      <c r="AF450" s="16"/>
      <c r="AG450" s="16"/>
      <c r="AH450" s="16"/>
      <c r="AI450" s="16"/>
      <c r="AJ450" s="16"/>
      <c r="AK450" s="16"/>
      <c r="AL450" s="16"/>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row>
    <row r="451" spans="1:8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Z451" s="16"/>
      <c r="AA451" s="16"/>
      <c r="AB451" s="16"/>
      <c r="AC451" s="16"/>
      <c r="AD451" s="16"/>
      <c r="AE451" s="16"/>
      <c r="AF451" s="16"/>
      <c r="AG451" s="16"/>
      <c r="AH451" s="16"/>
      <c r="AI451" s="16"/>
      <c r="AJ451" s="16"/>
      <c r="AK451" s="16"/>
      <c r="AL451" s="16"/>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row>
    <row r="452" spans="1:8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Z452" s="16"/>
      <c r="AA452" s="16"/>
      <c r="AB452" s="16"/>
      <c r="AC452" s="16"/>
      <c r="AD452" s="16"/>
      <c r="AE452" s="16"/>
      <c r="AF452" s="16"/>
      <c r="AG452" s="16"/>
      <c r="AH452" s="16"/>
      <c r="AI452" s="16"/>
      <c r="AJ452" s="16"/>
      <c r="AK452" s="16"/>
      <c r="AL452" s="16"/>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row>
    <row r="453" spans="1:8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Z453" s="16"/>
      <c r="AA453" s="16"/>
      <c r="AB453" s="16"/>
      <c r="AC453" s="16"/>
      <c r="AD453" s="16"/>
      <c r="AE453" s="16"/>
      <c r="AF453" s="16"/>
      <c r="AG453" s="16"/>
      <c r="AH453" s="16"/>
      <c r="AI453" s="16"/>
      <c r="AJ453" s="16"/>
      <c r="AK453" s="16"/>
      <c r="AL453" s="16"/>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row>
    <row r="454" spans="1:8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Z454" s="16"/>
      <c r="AA454" s="16"/>
      <c r="AB454" s="16"/>
      <c r="AC454" s="16"/>
      <c r="AD454" s="16"/>
      <c r="AE454" s="16"/>
      <c r="AF454" s="16"/>
      <c r="AG454" s="16"/>
      <c r="AH454" s="16"/>
      <c r="AI454" s="16"/>
      <c r="AJ454" s="16"/>
      <c r="AK454" s="16"/>
      <c r="AL454" s="16"/>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row>
    <row r="455" spans="1:8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Z455" s="16"/>
      <c r="AA455" s="16"/>
      <c r="AB455" s="16"/>
      <c r="AC455" s="16"/>
      <c r="AD455" s="16"/>
      <c r="AE455" s="16"/>
      <c r="AF455" s="16"/>
      <c r="AG455" s="16"/>
      <c r="AH455" s="16"/>
      <c r="AI455" s="16"/>
      <c r="AJ455" s="16"/>
      <c r="AK455" s="16"/>
      <c r="AL455" s="16"/>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row>
    <row r="456" spans="1:8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Z456" s="16"/>
      <c r="AA456" s="16"/>
      <c r="AB456" s="16"/>
      <c r="AC456" s="16"/>
      <c r="AD456" s="16"/>
      <c r="AE456" s="16"/>
      <c r="AF456" s="16"/>
      <c r="AG456" s="16"/>
      <c r="AH456" s="16"/>
      <c r="AI456" s="16"/>
      <c r="AJ456" s="16"/>
      <c r="AK456" s="16"/>
      <c r="AL456" s="16"/>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row>
    <row r="457" spans="1:8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Z457" s="16"/>
      <c r="AA457" s="16"/>
      <c r="AB457" s="16"/>
      <c r="AC457" s="16"/>
      <c r="AD457" s="16"/>
      <c r="AE457" s="16"/>
      <c r="AF457" s="16"/>
      <c r="AG457" s="16"/>
      <c r="AH457" s="16"/>
      <c r="AI457" s="16"/>
      <c r="AJ457" s="16"/>
      <c r="AK457" s="16"/>
      <c r="AL457" s="16"/>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row>
    <row r="458" spans="1:8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Z458" s="16"/>
      <c r="AA458" s="16"/>
      <c r="AB458" s="16"/>
      <c r="AC458" s="16"/>
      <c r="AD458" s="16"/>
      <c r="AE458" s="16"/>
      <c r="AF458" s="16"/>
      <c r="AG458" s="16"/>
      <c r="AH458" s="16"/>
      <c r="AI458" s="16"/>
      <c r="AJ458" s="16"/>
      <c r="AK458" s="16"/>
      <c r="AL458" s="16"/>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row>
    <row r="459" spans="1:8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Z459" s="16"/>
      <c r="AA459" s="16"/>
      <c r="AB459" s="16"/>
      <c r="AC459" s="16"/>
      <c r="AD459" s="16"/>
      <c r="AE459" s="16"/>
      <c r="AF459" s="16"/>
      <c r="AG459" s="16"/>
      <c r="AH459" s="16"/>
      <c r="AI459" s="16"/>
      <c r="AJ459" s="16"/>
      <c r="AK459" s="16"/>
      <c r="AL459" s="16"/>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row>
    <row r="460" spans="1:8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Z460" s="16"/>
      <c r="AA460" s="16"/>
      <c r="AB460" s="16"/>
      <c r="AC460" s="16"/>
      <c r="AD460" s="16"/>
      <c r="AE460" s="16"/>
      <c r="AF460" s="16"/>
      <c r="AG460" s="16"/>
      <c r="AH460" s="16"/>
      <c r="AI460" s="16"/>
      <c r="AJ460" s="16"/>
      <c r="AK460" s="16"/>
      <c r="AL460" s="16"/>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row>
    <row r="461" spans="1:8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Z461" s="16"/>
      <c r="AA461" s="16"/>
      <c r="AB461" s="16"/>
      <c r="AC461" s="16"/>
      <c r="AD461" s="16"/>
      <c r="AE461" s="16"/>
      <c r="AF461" s="16"/>
      <c r="AG461" s="16"/>
      <c r="AH461" s="16"/>
      <c r="AI461" s="16"/>
      <c r="AJ461" s="16"/>
      <c r="AK461" s="16"/>
      <c r="AL461" s="16"/>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row>
    <row r="462" spans="1:8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Z462" s="16"/>
      <c r="AA462" s="16"/>
      <c r="AB462" s="16"/>
      <c r="AC462" s="16"/>
      <c r="AD462" s="16"/>
      <c r="AE462" s="16"/>
      <c r="AF462" s="16"/>
      <c r="AG462" s="16"/>
      <c r="AH462" s="16"/>
      <c r="AI462" s="16"/>
      <c r="AJ462" s="16"/>
      <c r="AK462" s="16"/>
      <c r="AL462" s="16"/>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row>
    <row r="463" spans="1:8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Z463" s="16"/>
      <c r="AA463" s="16"/>
      <c r="AB463" s="16"/>
      <c r="AC463" s="16"/>
      <c r="AD463" s="16"/>
      <c r="AE463" s="16"/>
      <c r="AF463" s="16"/>
      <c r="AG463" s="16"/>
      <c r="AH463" s="16"/>
      <c r="AI463" s="16"/>
      <c r="AJ463" s="16"/>
      <c r="AK463" s="16"/>
      <c r="AL463" s="16"/>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row>
    <row r="464" spans="1:8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Z464" s="16"/>
      <c r="AA464" s="16"/>
      <c r="AB464" s="16"/>
      <c r="AC464" s="16"/>
      <c r="AD464" s="16"/>
      <c r="AE464" s="16"/>
      <c r="AF464" s="16"/>
      <c r="AG464" s="16"/>
      <c r="AH464" s="16"/>
      <c r="AI464" s="16"/>
      <c r="AJ464" s="16"/>
      <c r="AK464" s="16"/>
      <c r="AL464" s="16"/>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row>
    <row r="465" spans="1:8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Z465" s="16"/>
      <c r="AA465" s="16"/>
      <c r="AB465" s="16"/>
      <c r="AC465" s="16"/>
      <c r="AD465" s="16"/>
      <c r="AE465" s="16"/>
      <c r="AF465" s="16"/>
      <c r="AG465" s="16"/>
      <c r="AH465" s="16"/>
      <c r="AI465" s="16"/>
      <c r="AJ465" s="16"/>
      <c r="AK465" s="16"/>
      <c r="AL465" s="16"/>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row>
    <row r="466" spans="1:8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Z466" s="16"/>
      <c r="AA466" s="16"/>
      <c r="AB466" s="16"/>
      <c r="AC466" s="16"/>
      <c r="AD466" s="16"/>
      <c r="AE466" s="16"/>
      <c r="AF466" s="16"/>
      <c r="AG466" s="16"/>
      <c r="AH466" s="16"/>
      <c r="AI466" s="16"/>
      <c r="AJ466" s="16"/>
      <c r="AK466" s="16"/>
      <c r="AL466" s="16"/>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row>
    <row r="467" spans="1:8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Z467" s="16"/>
      <c r="AA467" s="16"/>
      <c r="AB467" s="16"/>
      <c r="AC467" s="16"/>
      <c r="AD467" s="16"/>
      <c r="AE467" s="16"/>
      <c r="AF467" s="16"/>
      <c r="AG467" s="16"/>
      <c r="AH467" s="16"/>
      <c r="AI467" s="16"/>
      <c r="AJ467" s="16"/>
      <c r="AK467" s="16"/>
      <c r="AL467" s="16"/>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row>
    <row r="468" spans="1:8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Z468" s="16"/>
      <c r="AA468" s="16"/>
      <c r="AB468" s="16"/>
      <c r="AC468" s="16"/>
      <c r="AD468" s="16"/>
      <c r="AE468" s="16"/>
      <c r="AF468" s="16"/>
      <c r="AG468" s="16"/>
      <c r="AH468" s="16"/>
      <c r="AI468" s="16"/>
      <c r="AJ468" s="16"/>
      <c r="AK468" s="16"/>
      <c r="AL468" s="16"/>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row>
    <row r="469" spans="1:8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Z469" s="16"/>
      <c r="AA469" s="16"/>
      <c r="AB469" s="16"/>
      <c r="AC469" s="16"/>
      <c r="AD469" s="16"/>
      <c r="AE469" s="16"/>
      <c r="AF469" s="16"/>
      <c r="AG469" s="16"/>
      <c r="AH469" s="16"/>
      <c r="AI469" s="16"/>
      <c r="AJ469" s="16"/>
      <c r="AK469" s="16"/>
      <c r="AL469" s="16"/>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row>
    <row r="470" spans="1:8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Z470" s="16"/>
      <c r="AA470" s="16"/>
      <c r="AB470" s="16"/>
      <c r="AC470" s="16"/>
      <c r="AD470" s="16"/>
      <c r="AE470" s="16"/>
      <c r="AF470" s="16"/>
      <c r="AG470" s="16"/>
      <c r="AH470" s="16"/>
      <c r="AI470" s="16"/>
      <c r="AJ470" s="16"/>
      <c r="AK470" s="16"/>
      <c r="AL470" s="16"/>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row>
    <row r="471" spans="1:8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Z471" s="16"/>
      <c r="AA471" s="16"/>
      <c r="AB471" s="16"/>
      <c r="AC471" s="16"/>
      <c r="AD471" s="16"/>
      <c r="AE471" s="16"/>
      <c r="AF471" s="16"/>
      <c r="AG471" s="16"/>
      <c r="AH471" s="16"/>
      <c r="AI471" s="16"/>
      <c r="AJ471" s="16"/>
      <c r="AK471" s="16"/>
      <c r="AL471" s="16"/>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row>
    <row r="472" spans="1:8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Z472" s="16"/>
      <c r="AA472" s="16"/>
      <c r="AB472" s="16"/>
      <c r="AC472" s="16"/>
      <c r="AD472" s="16"/>
      <c r="AE472" s="16"/>
      <c r="AF472" s="16"/>
      <c r="AG472" s="16"/>
      <c r="AH472" s="16"/>
      <c r="AI472" s="16"/>
      <c r="AJ472" s="16"/>
      <c r="AK472" s="16"/>
      <c r="AL472" s="16"/>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row>
    <row r="473" spans="1:8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Z473" s="16"/>
      <c r="AA473" s="16"/>
      <c r="AB473" s="16"/>
      <c r="AC473" s="16"/>
      <c r="AD473" s="16"/>
      <c r="AE473" s="16"/>
      <c r="AF473" s="16"/>
      <c r="AG473" s="16"/>
      <c r="AH473" s="16"/>
      <c r="AI473" s="16"/>
      <c r="AJ473" s="16"/>
      <c r="AK473" s="16"/>
      <c r="AL473" s="16"/>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row>
    <row r="474" spans="1:8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Z474" s="16"/>
      <c r="AA474" s="16"/>
      <c r="AB474" s="16"/>
      <c r="AC474" s="16"/>
      <c r="AD474" s="16"/>
      <c r="AE474" s="16"/>
      <c r="AF474" s="16"/>
      <c r="AG474" s="16"/>
      <c r="AH474" s="16"/>
      <c r="AI474" s="16"/>
      <c r="AJ474" s="16"/>
      <c r="AK474" s="16"/>
      <c r="AL474" s="16"/>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row>
    <row r="475" spans="1:8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Z475" s="16"/>
      <c r="AA475" s="16"/>
      <c r="AB475" s="16"/>
      <c r="AC475" s="16"/>
      <c r="AD475" s="16"/>
      <c r="AE475" s="16"/>
      <c r="AF475" s="16"/>
      <c r="AG475" s="16"/>
      <c r="AH475" s="16"/>
      <c r="AI475" s="16"/>
      <c r="AJ475" s="16"/>
      <c r="AK475" s="16"/>
      <c r="AL475" s="16"/>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row>
    <row r="476" spans="1:8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Z476" s="16"/>
      <c r="AA476" s="16"/>
      <c r="AB476" s="16"/>
      <c r="AC476" s="16"/>
      <c r="AD476" s="16"/>
      <c r="AE476" s="16"/>
      <c r="AF476" s="16"/>
      <c r="AG476" s="16"/>
      <c r="AH476" s="16"/>
      <c r="AI476" s="16"/>
      <c r="AJ476" s="16"/>
      <c r="AK476" s="16"/>
      <c r="AL476" s="16"/>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row>
    <row r="477" spans="1:8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Z477" s="16"/>
      <c r="AA477" s="16"/>
      <c r="AB477" s="16"/>
      <c r="AC477" s="16"/>
      <c r="AD477" s="16"/>
      <c r="AE477" s="16"/>
      <c r="AF477" s="16"/>
      <c r="AG477" s="16"/>
      <c r="AH477" s="16"/>
      <c r="AI477" s="16"/>
      <c r="AJ477" s="16"/>
      <c r="AK477" s="16"/>
      <c r="AL477" s="16"/>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row>
    <row r="478" spans="1:8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Z478" s="16"/>
      <c r="AA478" s="16"/>
      <c r="AB478" s="16"/>
      <c r="AC478" s="16"/>
      <c r="AD478" s="16"/>
      <c r="AE478" s="16"/>
      <c r="AF478" s="16"/>
      <c r="AG478" s="16"/>
      <c r="AH478" s="16"/>
      <c r="AI478" s="16"/>
      <c r="AJ478" s="16"/>
      <c r="AK478" s="16"/>
      <c r="AL478" s="16"/>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row>
    <row r="479" spans="1:8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Z479" s="16"/>
      <c r="AA479" s="16"/>
      <c r="AB479" s="16"/>
      <c r="AC479" s="16"/>
      <c r="AD479" s="16"/>
      <c r="AE479" s="16"/>
      <c r="AF479" s="16"/>
      <c r="AG479" s="16"/>
      <c r="AH479" s="16"/>
      <c r="AI479" s="16"/>
      <c r="AJ479" s="16"/>
      <c r="AK479" s="16"/>
      <c r="AL479" s="16"/>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row>
    <row r="480" spans="1:8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Z480" s="16"/>
      <c r="AA480" s="16"/>
      <c r="AB480" s="16"/>
      <c r="AC480" s="16"/>
      <c r="AD480" s="16"/>
      <c r="AE480" s="16"/>
      <c r="AF480" s="16"/>
      <c r="AG480" s="16"/>
      <c r="AH480" s="16"/>
      <c r="AI480" s="16"/>
      <c r="AJ480" s="16"/>
      <c r="AK480" s="16"/>
      <c r="AL480" s="16"/>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row>
    <row r="481" spans="1:8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Z481" s="16"/>
      <c r="AA481" s="16"/>
      <c r="AB481" s="16"/>
      <c r="AC481" s="16"/>
      <c r="AD481" s="16"/>
      <c r="AE481" s="16"/>
      <c r="AF481" s="16"/>
      <c r="AG481" s="16"/>
      <c r="AH481" s="16"/>
      <c r="AI481" s="16"/>
      <c r="AJ481" s="16"/>
      <c r="AK481" s="16"/>
      <c r="AL481" s="16"/>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row>
    <row r="482" spans="1:8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Z482" s="16"/>
      <c r="AA482" s="16"/>
      <c r="AB482" s="16"/>
      <c r="AC482" s="16"/>
      <c r="AD482" s="16"/>
      <c r="AE482" s="16"/>
      <c r="AF482" s="16"/>
      <c r="AG482" s="16"/>
      <c r="AH482" s="16"/>
      <c r="AI482" s="16"/>
      <c r="AJ482" s="16"/>
      <c r="AK482" s="16"/>
      <c r="AL482" s="16"/>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row>
    <row r="483" spans="1:8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Z483" s="16"/>
      <c r="AA483" s="16"/>
      <c r="AB483" s="16"/>
      <c r="AC483" s="16"/>
      <c r="AD483" s="16"/>
      <c r="AE483" s="16"/>
      <c r="AF483" s="16"/>
      <c r="AG483" s="16"/>
      <c r="AH483" s="16"/>
      <c r="AI483" s="16"/>
      <c r="AJ483" s="16"/>
      <c r="AK483" s="16"/>
      <c r="AL483" s="16"/>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row>
    <row r="484" spans="1:8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Z484" s="16"/>
      <c r="AA484" s="16"/>
      <c r="AB484" s="16"/>
      <c r="AC484" s="16"/>
      <c r="AD484" s="16"/>
      <c r="AE484" s="16"/>
      <c r="AF484" s="16"/>
      <c r="AG484" s="16"/>
      <c r="AH484" s="16"/>
      <c r="AI484" s="16"/>
      <c r="AJ484" s="16"/>
      <c r="AK484" s="16"/>
      <c r="AL484" s="16"/>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row>
    <row r="485" spans="1:8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Z485" s="16"/>
      <c r="AA485" s="16"/>
      <c r="AB485" s="16"/>
      <c r="AC485" s="16"/>
      <c r="AD485" s="16"/>
      <c r="AE485" s="16"/>
      <c r="AF485" s="16"/>
      <c r="AG485" s="16"/>
      <c r="AH485" s="16"/>
      <c r="AI485" s="16"/>
      <c r="AJ485" s="16"/>
      <c r="AK485" s="16"/>
      <c r="AL485" s="16"/>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row>
    <row r="486" spans="1: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Z486" s="16"/>
      <c r="AA486" s="16"/>
      <c r="AB486" s="16"/>
      <c r="AC486" s="16"/>
      <c r="AD486" s="16"/>
      <c r="AE486" s="16"/>
      <c r="AF486" s="16"/>
      <c r="AG486" s="16"/>
      <c r="AH486" s="16"/>
      <c r="AI486" s="16"/>
      <c r="AJ486" s="16"/>
      <c r="AK486" s="16"/>
      <c r="AL486" s="16"/>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row>
    <row r="487" spans="1:8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Z487" s="16"/>
      <c r="AA487" s="16"/>
      <c r="AB487" s="16"/>
      <c r="AC487" s="16"/>
      <c r="AD487" s="16"/>
      <c r="AE487" s="16"/>
      <c r="AF487" s="16"/>
      <c r="AG487" s="16"/>
      <c r="AH487" s="16"/>
      <c r="AI487" s="16"/>
      <c r="AJ487" s="16"/>
      <c r="AK487" s="16"/>
      <c r="AL487" s="16"/>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row>
    <row r="488" spans="1:8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Z488" s="16"/>
      <c r="AA488" s="16"/>
      <c r="AB488" s="16"/>
      <c r="AC488" s="16"/>
      <c r="AD488" s="16"/>
      <c r="AE488" s="16"/>
      <c r="AF488" s="16"/>
      <c r="AG488" s="16"/>
      <c r="AH488" s="16"/>
      <c r="AI488" s="16"/>
      <c r="AJ488" s="16"/>
      <c r="AK488" s="16"/>
      <c r="AL488" s="16"/>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row>
    <row r="489" spans="1:8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Z489" s="16"/>
      <c r="AA489" s="16"/>
      <c r="AB489" s="16"/>
      <c r="AC489" s="16"/>
      <c r="AD489" s="16"/>
      <c r="AE489" s="16"/>
      <c r="AF489" s="16"/>
      <c r="AG489" s="16"/>
      <c r="AH489" s="16"/>
      <c r="AI489" s="16"/>
      <c r="AJ489" s="16"/>
      <c r="AK489" s="16"/>
      <c r="AL489" s="16"/>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row>
    <row r="490" spans="1:8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Z490" s="16"/>
      <c r="AA490" s="16"/>
      <c r="AB490" s="16"/>
      <c r="AC490" s="16"/>
      <c r="AD490" s="16"/>
      <c r="AE490" s="16"/>
      <c r="AF490" s="16"/>
      <c r="AG490" s="16"/>
      <c r="AH490" s="16"/>
      <c r="AI490" s="16"/>
      <c r="AJ490" s="16"/>
      <c r="AK490" s="16"/>
      <c r="AL490" s="16"/>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row>
    <row r="491" spans="1:8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Z491" s="16"/>
      <c r="AA491" s="16"/>
      <c r="AB491" s="16"/>
      <c r="AC491" s="16"/>
      <c r="AD491" s="16"/>
      <c r="AE491" s="16"/>
      <c r="AF491" s="16"/>
      <c r="AG491" s="16"/>
      <c r="AH491" s="16"/>
      <c r="AI491" s="16"/>
      <c r="AJ491" s="16"/>
      <c r="AK491" s="16"/>
      <c r="AL491" s="16"/>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row>
    <row r="492" spans="1:8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Z492" s="16"/>
      <c r="AA492" s="16"/>
      <c r="AB492" s="16"/>
      <c r="AC492" s="16"/>
      <c r="AD492" s="16"/>
      <c r="AE492" s="16"/>
      <c r="AF492" s="16"/>
      <c r="AG492" s="16"/>
      <c r="AH492" s="16"/>
      <c r="AI492" s="16"/>
      <c r="AJ492" s="16"/>
      <c r="AK492" s="16"/>
      <c r="AL492" s="16"/>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row>
    <row r="493" spans="1:8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Z493" s="16"/>
      <c r="AA493" s="16"/>
      <c r="AB493" s="16"/>
      <c r="AC493" s="16"/>
      <c r="AD493" s="16"/>
      <c r="AE493" s="16"/>
      <c r="AF493" s="16"/>
      <c r="AG493" s="16"/>
      <c r="AH493" s="16"/>
      <c r="AI493" s="16"/>
      <c r="AJ493" s="16"/>
      <c r="AK493" s="16"/>
      <c r="AL493" s="16"/>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row>
    <row r="494" spans="1:8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Z494" s="16"/>
      <c r="AA494" s="16"/>
      <c r="AB494" s="16"/>
      <c r="AC494" s="16"/>
      <c r="AD494" s="16"/>
      <c r="AE494" s="16"/>
      <c r="AF494" s="16"/>
      <c r="AG494" s="16"/>
      <c r="AH494" s="16"/>
      <c r="AI494" s="16"/>
      <c r="AJ494" s="16"/>
      <c r="AK494" s="16"/>
      <c r="AL494" s="16"/>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row>
    <row r="495" spans="1:8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Z495" s="16"/>
      <c r="AA495" s="16"/>
      <c r="AB495" s="16"/>
      <c r="AC495" s="16"/>
      <c r="AD495" s="16"/>
      <c r="AE495" s="16"/>
      <c r="AF495" s="16"/>
      <c r="AG495" s="16"/>
      <c r="AH495" s="16"/>
      <c r="AI495" s="16"/>
      <c r="AJ495" s="16"/>
      <c r="AK495" s="16"/>
      <c r="AL495" s="16"/>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row>
    <row r="496" spans="1:8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Z496" s="16"/>
      <c r="AA496" s="16"/>
      <c r="AB496" s="16"/>
      <c r="AC496" s="16"/>
      <c r="AD496" s="16"/>
      <c r="AE496" s="16"/>
      <c r="AF496" s="16"/>
      <c r="AG496" s="16"/>
      <c r="AH496" s="16"/>
      <c r="AI496" s="16"/>
      <c r="AJ496" s="16"/>
      <c r="AK496" s="16"/>
      <c r="AL496" s="16"/>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row>
    <row r="497" spans="1:8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Z497" s="16"/>
      <c r="AA497" s="16"/>
      <c r="AB497" s="16"/>
      <c r="AC497" s="16"/>
      <c r="AD497" s="16"/>
      <c r="AE497" s="16"/>
      <c r="AF497" s="16"/>
      <c r="AG497" s="16"/>
      <c r="AH497" s="16"/>
      <c r="AI497" s="16"/>
      <c r="AJ497" s="16"/>
      <c r="AK497" s="16"/>
      <c r="AL497" s="16"/>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row>
    <row r="498" spans="1:8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Z498" s="16"/>
      <c r="AA498" s="16"/>
      <c r="AB498" s="16"/>
      <c r="AC498" s="16"/>
      <c r="AD498" s="16"/>
      <c r="AE498" s="16"/>
      <c r="AF498" s="16"/>
      <c r="AG498" s="16"/>
      <c r="AH498" s="16"/>
      <c r="AI498" s="16"/>
      <c r="AJ498" s="16"/>
      <c r="AK498" s="16"/>
      <c r="AL498" s="16"/>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row>
    <row r="499" spans="1:8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Z499" s="16"/>
      <c r="AA499" s="16"/>
      <c r="AB499" s="16"/>
      <c r="AC499" s="16"/>
      <c r="AD499" s="16"/>
      <c r="AE499" s="16"/>
      <c r="AF499" s="16"/>
      <c r="AG499" s="16"/>
      <c r="AH499" s="16"/>
      <c r="AI499" s="16"/>
      <c r="AJ499" s="16"/>
      <c r="AK499" s="16"/>
      <c r="AL499" s="16"/>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row>
    <row r="500" spans="1:8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Z500" s="16"/>
      <c r="AA500" s="16"/>
      <c r="AB500" s="16"/>
      <c r="AC500" s="16"/>
      <c r="AD500" s="16"/>
      <c r="AE500" s="16"/>
      <c r="AF500" s="16"/>
      <c r="AG500" s="16"/>
      <c r="AH500" s="16"/>
      <c r="AI500" s="16"/>
      <c r="AJ500" s="16"/>
      <c r="AK500" s="16"/>
      <c r="AL500" s="16"/>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row>
    <row r="501" spans="1:8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Z501" s="16"/>
      <c r="AA501" s="16"/>
      <c r="AB501" s="16"/>
      <c r="AC501" s="16"/>
      <c r="AD501" s="16"/>
      <c r="AE501" s="16"/>
      <c r="AF501" s="16"/>
      <c r="AG501" s="16"/>
      <c r="AH501" s="16"/>
      <c r="AI501" s="16"/>
      <c r="AJ501" s="16"/>
      <c r="AK501" s="16"/>
      <c r="AL501" s="16"/>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row>
    <row r="502" spans="1:8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Z502" s="16"/>
      <c r="AA502" s="16"/>
      <c r="AB502" s="16"/>
      <c r="AC502" s="16"/>
      <c r="AD502" s="16"/>
      <c r="AE502" s="16"/>
      <c r="AF502" s="16"/>
      <c r="AG502" s="16"/>
      <c r="AH502" s="16"/>
      <c r="AI502" s="16"/>
      <c r="AJ502" s="16"/>
      <c r="AK502" s="16"/>
      <c r="AL502" s="16"/>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row>
    <row r="503" spans="1:8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Z503" s="16"/>
      <c r="AA503" s="16"/>
      <c r="AB503" s="16"/>
      <c r="AC503" s="16"/>
      <c r="AD503" s="16"/>
      <c r="AE503" s="16"/>
      <c r="AF503" s="16"/>
      <c r="AG503" s="16"/>
      <c r="AH503" s="16"/>
      <c r="AI503" s="16"/>
      <c r="AJ503" s="16"/>
      <c r="AK503" s="16"/>
      <c r="AL503" s="16"/>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row>
    <row r="504" spans="1:8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Z504" s="16"/>
      <c r="AA504" s="16"/>
      <c r="AB504" s="16"/>
      <c r="AC504" s="16"/>
      <c r="AD504" s="16"/>
      <c r="AE504" s="16"/>
      <c r="AF504" s="16"/>
      <c r="AG504" s="16"/>
      <c r="AH504" s="16"/>
      <c r="AI504" s="16"/>
      <c r="AJ504" s="16"/>
      <c r="AK504" s="16"/>
      <c r="AL504" s="16"/>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row>
    <row r="505" spans="1:8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Z505" s="16"/>
      <c r="AA505" s="16"/>
      <c r="AB505" s="16"/>
      <c r="AC505" s="16"/>
      <c r="AD505" s="16"/>
      <c r="AE505" s="16"/>
      <c r="AF505" s="16"/>
      <c r="AG505" s="16"/>
      <c r="AH505" s="16"/>
      <c r="AI505" s="16"/>
      <c r="AJ505" s="16"/>
      <c r="AK505" s="16"/>
      <c r="AL505" s="16"/>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row>
    <row r="506" spans="1:8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Z506" s="16"/>
      <c r="AA506" s="16"/>
      <c r="AB506" s="16"/>
      <c r="AC506" s="16"/>
      <c r="AD506" s="16"/>
      <c r="AE506" s="16"/>
      <c r="AF506" s="16"/>
      <c r="AG506" s="16"/>
      <c r="AH506" s="16"/>
      <c r="AI506" s="16"/>
      <c r="AJ506" s="16"/>
      <c r="AK506" s="16"/>
      <c r="AL506" s="16"/>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row>
    <row r="507" spans="1:8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Z507" s="16"/>
      <c r="AA507" s="16"/>
      <c r="AB507" s="16"/>
      <c r="AC507" s="16"/>
      <c r="AD507" s="16"/>
      <c r="AE507" s="16"/>
      <c r="AF507" s="16"/>
      <c r="AG507" s="16"/>
      <c r="AH507" s="16"/>
      <c r="AI507" s="16"/>
      <c r="AJ507" s="16"/>
      <c r="AK507" s="16"/>
      <c r="AL507" s="16"/>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row>
    <row r="508" spans="1:8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Z508" s="16"/>
      <c r="AA508" s="16"/>
      <c r="AB508" s="16"/>
      <c r="AC508" s="16"/>
      <c r="AD508" s="16"/>
      <c r="AE508" s="16"/>
      <c r="AF508" s="16"/>
      <c r="AG508" s="16"/>
      <c r="AH508" s="16"/>
      <c r="AI508" s="16"/>
      <c r="AJ508" s="16"/>
      <c r="AK508" s="16"/>
      <c r="AL508" s="16"/>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row>
    <row r="509" spans="1:8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Z509" s="16"/>
      <c r="AA509" s="16"/>
      <c r="AB509" s="16"/>
      <c r="AC509" s="16"/>
      <c r="AD509" s="16"/>
      <c r="AE509" s="16"/>
      <c r="AF509" s="16"/>
      <c r="AG509" s="16"/>
      <c r="AH509" s="16"/>
      <c r="AI509" s="16"/>
      <c r="AJ509" s="16"/>
      <c r="AK509" s="16"/>
      <c r="AL509" s="16"/>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row>
    <row r="510" spans="1:8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Z510" s="16"/>
      <c r="AA510" s="16"/>
      <c r="AB510" s="16"/>
      <c r="AC510" s="16"/>
      <c r="AD510" s="16"/>
      <c r="AE510" s="16"/>
      <c r="AF510" s="16"/>
      <c r="AG510" s="16"/>
      <c r="AH510" s="16"/>
      <c r="AI510" s="16"/>
      <c r="AJ510" s="16"/>
      <c r="AK510" s="16"/>
      <c r="AL510" s="16"/>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row>
    <row r="511" spans="1:8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Z511" s="16"/>
      <c r="AA511" s="16"/>
      <c r="AB511" s="16"/>
      <c r="AC511" s="16"/>
      <c r="AD511" s="16"/>
      <c r="AE511" s="16"/>
      <c r="AF511" s="16"/>
      <c r="AG511" s="16"/>
      <c r="AH511" s="16"/>
      <c r="AI511" s="16"/>
      <c r="AJ511" s="16"/>
      <c r="AK511" s="16"/>
      <c r="AL511" s="16"/>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row>
    <row r="512" spans="1:8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Z512" s="16"/>
      <c r="AA512" s="16"/>
      <c r="AB512" s="16"/>
      <c r="AC512" s="16"/>
      <c r="AD512" s="16"/>
      <c r="AE512" s="16"/>
      <c r="AF512" s="16"/>
      <c r="AG512" s="16"/>
      <c r="AH512" s="16"/>
      <c r="AI512" s="16"/>
      <c r="AJ512" s="16"/>
      <c r="AK512" s="16"/>
      <c r="AL512" s="16"/>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row>
    <row r="513" spans="1:8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Z513" s="16"/>
      <c r="AA513" s="16"/>
      <c r="AB513" s="16"/>
      <c r="AC513" s="16"/>
      <c r="AD513" s="16"/>
      <c r="AE513" s="16"/>
      <c r="AF513" s="16"/>
      <c r="AG513" s="16"/>
      <c r="AH513" s="16"/>
      <c r="AI513" s="16"/>
      <c r="AJ513" s="16"/>
      <c r="AK513" s="16"/>
      <c r="AL513" s="16"/>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row>
    <row r="514" spans="1:8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Z514" s="16"/>
      <c r="AA514" s="16"/>
      <c r="AB514" s="16"/>
      <c r="AC514" s="16"/>
      <c r="AD514" s="16"/>
      <c r="AE514" s="16"/>
      <c r="AF514" s="16"/>
      <c r="AG514" s="16"/>
      <c r="AH514" s="16"/>
      <c r="AI514" s="16"/>
      <c r="AJ514" s="16"/>
      <c r="AK514" s="16"/>
      <c r="AL514" s="16"/>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row>
    <row r="515" spans="1:8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Z515" s="16"/>
      <c r="AA515" s="16"/>
      <c r="AB515" s="16"/>
      <c r="AC515" s="16"/>
      <c r="AD515" s="16"/>
      <c r="AE515" s="16"/>
      <c r="AF515" s="16"/>
      <c r="AG515" s="16"/>
      <c r="AH515" s="16"/>
      <c r="AI515" s="16"/>
      <c r="AJ515" s="16"/>
      <c r="AK515" s="16"/>
      <c r="AL515" s="16"/>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row>
    <row r="516" spans="1:8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Z516" s="16"/>
      <c r="AA516" s="16"/>
      <c r="AB516" s="16"/>
      <c r="AC516" s="16"/>
      <c r="AD516" s="16"/>
      <c r="AE516" s="16"/>
      <c r="AF516" s="16"/>
      <c r="AG516" s="16"/>
      <c r="AH516" s="16"/>
      <c r="AI516" s="16"/>
      <c r="AJ516" s="16"/>
      <c r="AK516" s="16"/>
      <c r="AL516" s="16"/>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row>
    <row r="517" spans="1:8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Z517" s="16"/>
      <c r="AA517" s="16"/>
      <c r="AB517" s="16"/>
      <c r="AC517" s="16"/>
      <c r="AD517" s="16"/>
      <c r="AE517" s="16"/>
      <c r="AF517" s="16"/>
      <c r="AG517" s="16"/>
      <c r="AH517" s="16"/>
      <c r="AI517" s="16"/>
      <c r="AJ517" s="16"/>
      <c r="AK517" s="16"/>
      <c r="AL517" s="16"/>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row>
    <row r="518" spans="1:8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Z518" s="16"/>
      <c r="AA518" s="16"/>
      <c r="AB518" s="16"/>
      <c r="AC518" s="16"/>
      <c r="AD518" s="16"/>
      <c r="AE518" s="16"/>
      <c r="AF518" s="16"/>
      <c r="AG518" s="16"/>
      <c r="AH518" s="16"/>
      <c r="AI518" s="16"/>
      <c r="AJ518" s="16"/>
      <c r="AK518" s="16"/>
      <c r="AL518" s="16"/>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row>
    <row r="519" spans="1:8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Z519" s="16"/>
      <c r="AA519" s="16"/>
      <c r="AB519" s="16"/>
      <c r="AC519" s="16"/>
      <c r="AD519" s="16"/>
      <c r="AE519" s="16"/>
      <c r="AF519" s="16"/>
      <c r="AG519" s="16"/>
      <c r="AH519" s="16"/>
      <c r="AI519" s="16"/>
      <c r="AJ519" s="16"/>
      <c r="AK519" s="16"/>
      <c r="AL519" s="16"/>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row>
    <row r="520" spans="1:8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Z520" s="16"/>
      <c r="AA520" s="16"/>
      <c r="AB520" s="16"/>
      <c r="AC520" s="16"/>
      <c r="AD520" s="16"/>
      <c r="AE520" s="16"/>
      <c r="AF520" s="16"/>
      <c r="AG520" s="16"/>
      <c r="AH520" s="16"/>
      <c r="AI520" s="16"/>
      <c r="AJ520" s="16"/>
      <c r="AK520" s="16"/>
      <c r="AL520" s="16"/>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row>
    <row r="521" spans="1:8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Z521" s="16"/>
      <c r="AA521" s="16"/>
      <c r="AB521" s="16"/>
      <c r="AC521" s="16"/>
      <c r="AD521" s="16"/>
      <c r="AE521" s="16"/>
      <c r="AF521" s="16"/>
      <c r="AG521" s="16"/>
      <c r="AH521" s="16"/>
      <c r="AI521" s="16"/>
      <c r="AJ521" s="16"/>
      <c r="AK521" s="16"/>
      <c r="AL521" s="16"/>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row>
    <row r="522" spans="1:8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Z522" s="16"/>
      <c r="AA522" s="16"/>
      <c r="AB522" s="16"/>
      <c r="AC522" s="16"/>
      <c r="AD522" s="16"/>
      <c r="AE522" s="16"/>
      <c r="AF522" s="16"/>
      <c r="AG522" s="16"/>
      <c r="AH522" s="16"/>
      <c r="AI522" s="16"/>
      <c r="AJ522" s="16"/>
      <c r="AK522" s="16"/>
      <c r="AL522" s="16"/>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row>
    <row r="523" spans="1:8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Z523" s="16"/>
      <c r="AA523" s="16"/>
      <c r="AB523" s="16"/>
      <c r="AC523" s="16"/>
      <c r="AD523" s="16"/>
      <c r="AE523" s="16"/>
      <c r="AF523" s="16"/>
      <c r="AG523" s="16"/>
      <c r="AH523" s="16"/>
      <c r="AI523" s="16"/>
      <c r="AJ523" s="16"/>
      <c r="AK523" s="16"/>
      <c r="AL523" s="16"/>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row>
    <row r="524" spans="1:8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Z524" s="16"/>
      <c r="AA524" s="16"/>
      <c r="AB524" s="16"/>
      <c r="AC524" s="16"/>
      <c r="AD524" s="16"/>
      <c r="AE524" s="16"/>
      <c r="AF524" s="16"/>
      <c r="AG524" s="16"/>
      <c r="AH524" s="16"/>
      <c r="AI524" s="16"/>
      <c r="AJ524" s="16"/>
      <c r="AK524" s="16"/>
      <c r="AL524" s="16"/>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row>
    <row r="525" spans="1:8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Z525" s="16"/>
      <c r="AA525" s="16"/>
      <c r="AB525" s="16"/>
      <c r="AC525" s="16"/>
      <c r="AD525" s="16"/>
      <c r="AE525" s="16"/>
      <c r="AF525" s="16"/>
      <c r="AG525" s="16"/>
      <c r="AH525" s="16"/>
      <c r="AI525" s="16"/>
      <c r="AJ525" s="16"/>
      <c r="AK525" s="16"/>
      <c r="AL525" s="16"/>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row>
    <row r="526" spans="1:8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Z526" s="16"/>
      <c r="AA526" s="16"/>
      <c r="AB526" s="16"/>
      <c r="AC526" s="16"/>
      <c r="AD526" s="16"/>
      <c r="AE526" s="16"/>
      <c r="AF526" s="16"/>
      <c r="AG526" s="16"/>
      <c r="AH526" s="16"/>
      <c r="AI526" s="16"/>
      <c r="AJ526" s="16"/>
      <c r="AK526" s="16"/>
      <c r="AL526" s="16"/>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row>
    <row r="527" spans="1:8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Z527" s="16"/>
      <c r="AA527" s="16"/>
      <c r="AB527" s="16"/>
      <c r="AC527" s="16"/>
      <c r="AD527" s="16"/>
      <c r="AE527" s="16"/>
      <c r="AF527" s="16"/>
      <c r="AG527" s="16"/>
      <c r="AH527" s="16"/>
      <c r="AI527" s="16"/>
      <c r="AJ527" s="16"/>
      <c r="AK527" s="16"/>
      <c r="AL527" s="16"/>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row>
    <row r="528" spans="1:8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Z528" s="16"/>
      <c r="AA528" s="16"/>
      <c r="AB528" s="16"/>
      <c r="AC528" s="16"/>
      <c r="AD528" s="16"/>
      <c r="AE528" s="16"/>
      <c r="AF528" s="16"/>
      <c r="AG528" s="16"/>
      <c r="AH528" s="16"/>
      <c r="AI528" s="16"/>
      <c r="AJ528" s="16"/>
      <c r="AK528" s="16"/>
      <c r="AL528" s="16"/>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row>
    <row r="529" spans="1:8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Z529" s="16"/>
      <c r="AA529" s="16"/>
      <c r="AB529" s="16"/>
      <c r="AC529" s="16"/>
      <c r="AD529" s="16"/>
      <c r="AE529" s="16"/>
      <c r="AF529" s="16"/>
      <c r="AG529" s="16"/>
      <c r="AH529" s="16"/>
      <c r="AI529" s="16"/>
      <c r="AJ529" s="16"/>
      <c r="AK529" s="16"/>
      <c r="AL529" s="16"/>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row>
    <row r="530" spans="1:8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Z530" s="16"/>
      <c r="AA530" s="16"/>
      <c r="AB530" s="16"/>
      <c r="AC530" s="16"/>
      <c r="AD530" s="16"/>
      <c r="AE530" s="16"/>
      <c r="AF530" s="16"/>
      <c r="AG530" s="16"/>
      <c r="AH530" s="16"/>
      <c r="AI530" s="16"/>
      <c r="AJ530" s="16"/>
      <c r="AK530" s="16"/>
      <c r="AL530" s="16"/>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row>
    <row r="531" spans="1:8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Z531" s="16"/>
      <c r="AA531" s="16"/>
      <c r="AB531" s="16"/>
      <c r="AC531" s="16"/>
      <c r="AD531" s="16"/>
      <c r="AE531" s="16"/>
      <c r="AF531" s="16"/>
      <c r="AG531" s="16"/>
      <c r="AH531" s="16"/>
      <c r="AI531" s="16"/>
      <c r="AJ531" s="16"/>
      <c r="AK531" s="16"/>
      <c r="AL531" s="16"/>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row>
    <row r="532" spans="1:8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Z532" s="16"/>
      <c r="AA532" s="16"/>
      <c r="AB532" s="16"/>
      <c r="AC532" s="16"/>
      <c r="AD532" s="16"/>
      <c r="AE532" s="16"/>
      <c r="AF532" s="16"/>
      <c r="AG532" s="16"/>
      <c r="AH532" s="16"/>
      <c r="AI532" s="16"/>
      <c r="AJ532" s="16"/>
      <c r="AK532" s="16"/>
      <c r="AL532" s="16"/>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row>
    <row r="533" spans="1:8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Z533" s="16"/>
      <c r="AA533" s="16"/>
      <c r="AB533" s="16"/>
      <c r="AC533" s="16"/>
      <c r="AD533" s="16"/>
      <c r="AE533" s="16"/>
      <c r="AF533" s="16"/>
      <c r="AG533" s="16"/>
      <c r="AH533" s="16"/>
      <c r="AI533" s="16"/>
      <c r="AJ533" s="16"/>
      <c r="AK533" s="16"/>
      <c r="AL533" s="16"/>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row>
    <row r="534" spans="1:8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Z534" s="16"/>
      <c r="AA534" s="16"/>
      <c r="AB534" s="16"/>
      <c r="AC534" s="16"/>
      <c r="AD534" s="16"/>
      <c r="AE534" s="16"/>
      <c r="AF534" s="16"/>
      <c r="AG534" s="16"/>
      <c r="AH534" s="16"/>
      <c r="AI534" s="16"/>
      <c r="AJ534" s="16"/>
      <c r="AK534" s="16"/>
      <c r="AL534" s="16"/>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row>
    <row r="535" spans="1:8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Z535" s="16"/>
      <c r="AA535" s="16"/>
      <c r="AB535" s="16"/>
      <c r="AC535" s="16"/>
      <c r="AD535" s="16"/>
      <c r="AE535" s="16"/>
      <c r="AF535" s="16"/>
      <c r="AG535" s="16"/>
      <c r="AH535" s="16"/>
      <c r="AI535" s="16"/>
      <c r="AJ535" s="16"/>
      <c r="AK535" s="16"/>
      <c r="AL535" s="16"/>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row>
    <row r="536" spans="1:8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Z536" s="16"/>
      <c r="AA536" s="16"/>
      <c r="AB536" s="16"/>
      <c r="AC536" s="16"/>
      <c r="AD536" s="16"/>
      <c r="AE536" s="16"/>
      <c r="AF536" s="16"/>
      <c r="AG536" s="16"/>
      <c r="AH536" s="16"/>
      <c r="AI536" s="16"/>
      <c r="AJ536" s="16"/>
      <c r="AK536" s="16"/>
      <c r="AL536" s="16"/>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row>
    <row r="537" spans="1:8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Z537" s="16"/>
      <c r="AA537" s="16"/>
      <c r="AB537" s="16"/>
      <c r="AC537" s="16"/>
      <c r="AD537" s="16"/>
      <c r="AE537" s="16"/>
      <c r="AF537" s="16"/>
      <c r="AG537" s="16"/>
      <c r="AH537" s="16"/>
      <c r="AI537" s="16"/>
      <c r="AJ537" s="16"/>
      <c r="AK537" s="16"/>
      <c r="AL537" s="16"/>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row>
    <row r="538" spans="1:8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Z538" s="16"/>
      <c r="AA538" s="16"/>
      <c r="AB538" s="16"/>
      <c r="AC538" s="16"/>
      <c r="AD538" s="16"/>
      <c r="AE538" s="16"/>
      <c r="AF538" s="16"/>
      <c r="AG538" s="16"/>
      <c r="AH538" s="16"/>
      <c r="AI538" s="16"/>
      <c r="AJ538" s="16"/>
      <c r="AK538" s="16"/>
      <c r="AL538" s="16"/>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row>
    <row r="539" spans="1:8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Z539" s="16"/>
      <c r="AA539" s="16"/>
      <c r="AB539" s="16"/>
      <c r="AC539" s="16"/>
      <c r="AD539" s="16"/>
      <c r="AE539" s="16"/>
      <c r="AF539" s="16"/>
      <c r="AG539" s="16"/>
      <c r="AH539" s="16"/>
      <c r="AI539" s="16"/>
      <c r="AJ539" s="16"/>
      <c r="AK539" s="16"/>
      <c r="AL539" s="16"/>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row>
    <row r="540" spans="1:8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Z540" s="16"/>
      <c r="AA540" s="16"/>
      <c r="AB540" s="16"/>
      <c r="AC540" s="16"/>
      <c r="AD540" s="16"/>
      <c r="AE540" s="16"/>
      <c r="AF540" s="16"/>
      <c r="AG540" s="16"/>
      <c r="AH540" s="16"/>
      <c r="AI540" s="16"/>
      <c r="AJ540" s="16"/>
      <c r="AK540" s="16"/>
      <c r="AL540" s="16"/>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row>
    <row r="541" spans="1:8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Z541" s="16"/>
      <c r="AA541" s="16"/>
      <c r="AB541" s="16"/>
      <c r="AC541" s="16"/>
      <c r="AD541" s="16"/>
      <c r="AE541" s="16"/>
      <c r="AF541" s="16"/>
      <c r="AG541" s="16"/>
      <c r="AH541" s="16"/>
      <c r="AI541" s="16"/>
      <c r="AJ541" s="16"/>
      <c r="AK541" s="16"/>
      <c r="AL541" s="16"/>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row>
    <row r="542" spans="1:8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Z542" s="16"/>
      <c r="AA542" s="16"/>
      <c r="AB542" s="16"/>
      <c r="AC542" s="16"/>
      <c r="AD542" s="16"/>
      <c r="AE542" s="16"/>
      <c r="AF542" s="16"/>
      <c r="AG542" s="16"/>
      <c r="AH542" s="16"/>
      <c r="AI542" s="16"/>
      <c r="AJ542" s="16"/>
      <c r="AK542" s="16"/>
      <c r="AL542" s="16"/>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row>
    <row r="543" spans="1:8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Z543" s="16"/>
      <c r="AA543" s="16"/>
      <c r="AB543" s="16"/>
      <c r="AC543" s="16"/>
      <c r="AD543" s="16"/>
      <c r="AE543" s="16"/>
      <c r="AF543" s="16"/>
      <c r="AG543" s="16"/>
      <c r="AH543" s="16"/>
      <c r="AI543" s="16"/>
      <c r="AJ543" s="16"/>
      <c r="AK543" s="16"/>
      <c r="AL543" s="16"/>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row>
    <row r="544" spans="1:8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Z544" s="16"/>
      <c r="AA544" s="16"/>
      <c r="AB544" s="16"/>
      <c r="AC544" s="16"/>
      <c r="AD544" s="16"/>
      <c r="AE544" s="16"/>
      <c r="AF544" s="16"/>
      <c r="AG544" s="16"/>
      <c r="AH544" s="16"/>
      <c r="AI544" s="16"/>
      <c r="AJ544" s="16"/>
      <c r="AK544" s="16"/>
      <c r="AL544" s="16"/>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row>
    <row r="545" spans="1:8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Z545" s="16"/>
      <c r="AA545" s="16"/>
      <c r="AB545" s="16"/>
      <c r="AC545" s="16"/>
      <c r="AD545" s="16"/>
      <c r="AE545" s="16"/>
      <c r="AF545" s="16"/>
      <c r="AG545" s="16"/>
      <c r="AH545" s="16"/>
      <c r="AI545" s="16"/>
      <c r="AJ545" s="16"/>
      <c r="AK545" s="16"/>
      <c r="AL545" s="16"/>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row>
    <row r="546" spans="1:8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Z546" s="16"/>
      <c r="AA546" s="16"/>
      <c r="AB546" s="16"/>
      <c r="AC546" s="16"/>
      <c r="AD546" s="16"/>
      <c r="AE546" s="16"/>
      <c r="AF546" s="16"/>
      <c r="AG546" s="16"/>
      <c r="AH546" s="16"/>
      <c r="AI546" s="16"/>
      <c r="AJ546" s="16"/>
      <c r="AK546" s="16"/>
      <c r="AL546" s="16"/>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row>
    <row r="547" spans="1:8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Z547" s="16"/>
      <c r="AA547" s="16"/>
      <c r="AB547" s="16"/>
      <c r="AC547" s="16"/>
      <c r="AD547" s="16"/>
      <c r="AE547" s="16"/>
      <c r="AF547" s="16"/>
      <c r="AG547" s="16"/>
      <c r="AH547" s="16"/>
      <c r="AI547" s="16"/>
      <c r="AJ547" s="16"/>
      <c r="AK547" s="16"/>
      <c r="AL547" s="16"/>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row>
    <row r="548" spans="1:8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Z548" s="16"/>
      <c r="AA548" s="16"/>
      <c r="AB548" s="16"/>
      <c r="AC548" s="16"/>
      <c r="AD548" s="16"/>
      <c r="AE548" s="16"/>
      <c r="AF548" s="16"/>
      <c r="AG548" s="16"/>
      <c r="AH548" s="16"/>
      <c r="AI548" s="16"/>
      <c r="AJ548" s="16"/>
      <c r="AK548" s="16"/>
      <c r="AL548" s="16"/>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row>
    <row r="549" spans="1:8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Z549" s="16"/>
      <c r="AA549" s="16"/>
      <c r="AB549" s="16"/>
      <c r="AC549" s="16"/>
      <c r="AD549" s="16"/>
      <c r="AE549" s="16"/>
      <c r="AF549" s="16"/>
      <c r="AG549" s="16"/>
      <c r="AH549" s="16"/>
      <c r="AI549" s="16"/>
      <c r="AJ549" s="16"/>
      <c r="AK549" s="16"/>
      <c r="AL549" s="16"/>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row>
    <row r="550" spans="1:8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Z550" s="16"/>
      <c r="AA550" s="16"/>
      <c r="AB550" s="16"/>
      <c r="AC550" s="16"/>
      <c r="AD550" s="16"/>
      <c r="AE550" s="16"/>
      <c r="AF550" s="16"/>
      <c r="AG550" s="16"/>
      <c r="AH550" s="16"/>
      <c r="AI550" s="16"/>
      <c r="AJ550" s="16"/>
      <c r="AK550" s="16"/>
      <c r="AL550" s="16"/>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row>
    <row r="551" spans="1:8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Z551" s="16"/>
      <c r="AA551" s="16"/>
      <c r="AB551" s="16"/>
      <c r="AC551" s="16"/>
      <c r="AD551" s="16"/>
      <c r="AE551" s="16"/>
      <c r="AF551" s="16"/>
      <c r="AG551" s="16"/>
      <c r="AH551" s="16"/>
      <c r="AI551" s="16"/>
      <c r="AJ551" s="16"/>
      <c r="AK551" s="16"/>
      <c r="AL551" s="16"/>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row>
    <row r="552" spans="1:8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Z552" s="16"/>
      <c r="AA552" s="16"/>
      <c r="AB552" s="16"/>
      <c r="AC552" s="16"/>
      <c r="AD552" s="16"/>
      <c r="AE552" s="16"/>
      <c r="AF552" s="16"/>
      <c r="AG552" s="16"/>
      <c r="AH552" s="16"/>
      <c r="AI552" s="16"/>
      <c r="AJ552" s="16"/>
      <c r="AK552" s="16"/>
      <c r="AL552" s="16"/>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row>
    <row r="553" spans="1:8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Z553" s="16"/>
      <c r="AA553" s="16"/>
      <c r="AB553" s="16"/>
      <c r="AC553" s="16"/>
      <c r="AD553" s="16"/>
      <c r="AE553" s="16"/>
      <c r="AF553" s="16"/>
      <c r="AG553" s="16"/>
      <c r="AH553" s="16"/>
      <c r="AI553" s="16"/>
      <c r="AJ553" s="16"/>
      <c r="AK553" s="16"/>
      <c r="AL553" s="16"/>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row>
    <row r="554" spans="1:8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Z554" s="16"/>
      <c r="AA554" s="16"/>
      <c r="AB554" s="16"/>
      <c r="AC554" s="16"/>
      <c r="AD554" s="16"/>
      <c r="AE554" s="16"/>
      <c r="AF554" s="16"/>
      <c r="AG554" s="16"/>
      <c r="AH554" s="16"/>
      <c r="AI554" s="16"/>
      <c r="AJ554" s="16"/>
      <c r="AK554" s="16"/>
      <c r="AL554" s="16"/>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row>
    <row r="555" spans="1:8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Z555" s="16"/>
      <c r="AA555" s="16"/>
      <c r="AB555" s="16"/>
      <c r="AC555" s="16"/>
      <c r="AD555" s="16"/>
      <c r="AE555" s="16"/>
      <c r="AF555" s="16"/>
      <c r="AG555" s="16"/>
      <c r="AH555" s="16"/>
      <c r="AI555" s="16"/>
      <c r="AJ555" s="16"/>
      <c r="AK555" s="16"/>
      <c r="AL555" s="16"/>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row>
    <row r="556" spans="1:8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Z556" s="16"/>
      <c r="AA556" s="16"/>
      <c r="AB556" s="16"/>
      <c r="AC556" s="16"/>
      <c r="AD556" s="16"/>
      <c r="AE556" s="16"/>
      <c r="AF556" s="16"/>
      <c r="AG556" s="16"/>
      <c r="AH556" s="16"/>
      <c r="AI556" s="16"/>
      <c r="AJ556" s="16"/>
      <c r="AK556" s="16"/>
      <c r="AL556" s="16"/>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row>
    <row r="557" spans="1:8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Z557" s="16"/>
      <c r="AA557" s="16"/>
      <c r="AB557" s="16"/>
      <c r="AC557" s="16"/>
      <c r="AD557" s="16"/>
      <c r="AE557" s="16"/>
      <c r="AF557" s="16"/>
      <c r="AG557" s="16"/>
      <c r="AH557" s="16"/>
      <c r="AI557" s="16"/>
      <c r="AJ557" s="16"/>
      <c r="AK557" s="16"/>
      <c r="AL557" s="16"/>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row>
    <row r="558" spans="1:8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Z558" s="16"/>
      <c r="AA558" s="16"/>
      <c r="AB558" s="16"/>
      <c r="AC558" s="16"/>
      <c r="AD558" s="16"/>
      <c r="AE558" s="16"/>
      <c r="AF558" s="16"/>
      <c r="AG558" s="16"/>
      <c r="AH558" s="16"/>
      <c r="AI558" s="16"/>
      <c r="AJ558" s="16"/>
      <c r="AK558" s="16"/>
      <c r="AL558" s="16"/>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row>
    <row r="559" spans="1:8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Z559" s="16"/>
      <c r="AA559" s="16"/>
      <c r="AB559" s="16"/>
      <c r="AC559" s="16"/>
      <c r="AD559" s="16"/>
      <c r="AE559" s="16"/>
      <c r="AF559" s="16"/>
      <c r="AG559" s="16"/>
      <c r="AH559" s="16"/>
      <c r="AI559" s="16"/>
      <c r="AJ559" s="16"/>
      <c r="AK559" s="16"/>
      <c r="AL559" s="16"/>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row>
    <row r="560" spans="1:8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Z560" s="16"/>
      <c r="AA560" s="16"/>
      <c r="AB560" s="16"/>
      <c r="AC560" s="16"/>
      <c r="AD560" s="16"/>
      <c r="AE560" s="16"/>
      <c r="AF560" s="16"/>
      <c r="AG560" s="16"/>
      <c r="AH560" s="16"/>
      <c r="AI560" s="16"/>
      <c r="AJ560" s="16"/>
      <c r="AK560" s="16"/>
      <c r="AL560" s="16"/>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row>
    <row r="561" spans="1:8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Z561" s="16"/>
      <c r="AA561" s="16"/>
      <c r="AB561" s="16"/>
      <c r="AC561" s="16"/>
      <c r="AD561" s="16"/>
      <c r="AE561" s="16"/>
      <c r="AF561" s="16"/>
      <c r="AG561" s="16"/>
      <c r="AH561" s="16"/>
      <c r="AI561" s="16"/>
      <c r="AJ561" s="16"/>
      <c r="AK561" s="16"/>
      <c r="AL561" s="16"/>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row>
    <row r="562" spans="1:8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Z562" s="16"/>
      <c r="AA562" s="16"/>
      <c r="AB562" s="16"/>
      <c r="AC562" s="16"/>
      <c r="AD562" s="16"/>
      <c r="AE562" s="16"/>
      <c r="AF562" s="16"/>
      <c r="AG562" s="16"/>
      <c r="AH562" s="16"/>
      <c r="AI562" s="16"/>
      <c r="AJ562" s="16"/>
      <c r="AK562" s="16"/>
      <c r="AL562" s="16"/>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row>
    <row r="563" spans="1:8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Z563" s="16"/>
      <c r="AA563" s="16"/>
      <c r="AB563" s="16"/>
      <c r="AC563" s="16"/>
      <c r="AD563" s="16"/>
      <c r="AE563" s="16"/>
      <c r="AF563" s="16"/>
      <c r="AG563" s="16"/>
      <c r="AH563" s="16"/>
      <c r="AI563" s="16"/>
      <c r="AJ563" s="16"/>
      <c r="AK563" s="16"/>
      <c r="AL563" s="16"/>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row>
    <row r="564" spans="1:8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Z564" s="16"/>
      <c r="AA564" s="16"/>
      <c r="AB564" s="16"/>
      <c r="AC564" s="16"/>
      <c r="AD564" s="16"/>
      <c r="AE564" s="16"/>
      <c r="AF564" s="16"/>
      <c r="AG564" s="16"/>
      <c r="AH564" s="16"/>
      <c r="AI564" s="16"/>
      <c r="AJ564" s="16"/>
      <c r="AK564" s="16"/>
      <c r="AL564" s="16"/>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row>
    <row r="565" spans="1:8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Z565" s="16"/>
      <c r="AA565" s="16"/>
      <c r="AB565" s="16"/>
      <c r="AC565" s="16"/>
      <c r="AD565" s="16"/>
      <c r="AE565" s="16"/>
      <c r="AF565" s="16"/>
      <c r="AG565" s="16"/>
      <c r="AH565" s="16"/>
      <c r="AI565" s="16"/>
      <c r="AJ565" s="16"/>
      <c r="AK565" s="16"/>
      <c r="AL565" s="16"/>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row>
    <row r="566" spans="1:8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Z566" s="16"/>
      <c r="AA566" s="16"/>
      <c r="AB566" s="16"/>
      <c r="AC566" s="16"/>
      <c r="AD566" s="16"/>
      <c r="AE566" s="16"/>
      <c r="AF566" s="16"/>
      <c r="AG566" s="16"/>
      <c r="AH566" s="16"/>
      <c r="AI566" s="16"/>
      <c r="AJ566" s="16"/>
      <c r="AK566" s="16"/>
      <c r="AL566" s="16"/>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row>
    <row r="567" spans="1:8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Z567" s="16"/>
      <c r="AA567" s="16"/>
      <c r="AB567" s="16"/>
      <c r="AC567" s="16"/>
      <c r="AD567" s="16"/>
      <c r="AE567" s="16"/>
      <c r="AF567" s="16"/>
      <c r="AG567" s="16"/>
      <c r="AH567" s="16"/>
      <c r="AI567" s="16"/>
      <c r="AJ567" s="16"/>
      <c r="AK567" s="16"/>
      <c r="AL567" s="16"/>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row>
    <row r="568" spans="1:8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Z568" s="16"/>
      <c r="AA568" s="16"/>
      <c r="AB568" s="16"/>
      <c r="AC568" s="16"/>
      <c r="AD568" s="16"/>
      <c r="AE568" s="16"/>
      <c r="AF568" s="16"/>
      <c r="AG568" s="16"/>
      <c r="AH568" s="16"/>
      <c r="AI568" s="16"/>
      <c r="AJ568" s="16"/>
      <c r="AK568" s="16"/>
      <c r="AL568" s="16"/>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row>
    <row r="569" spans="1:8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Z569" s="16"/>
      <c r="AA569" s="16"/>
      <c r="AB569" s="16"/>
      <c r="AC569" s="16"/>
      <c r="AD569" s="16"/>
      <c r="AE569" s="16"/>
      <c r="AF569" s="16"/>
      <c r="AG569" s="16"/>
      <c r="AH569" s="16"/>
      <c r="AI569" s="16"/>
      <c r="AJ569" s="16"/>
      <c r="AK569" s="16"/>
      <c r="AL569" s="16"/>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row>
    <row r="570" spans="1:8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Z570" s="16"/>
      <c r="AA570" s="16"/>
      <c r="AB570" s="16"/>
      <c r="AC570" s="16"/>
      <c r="AD570" s="16"/>
      <c r="AE570" s="16"/>
      <c r="AF570" s="16"/>
      <c r="AG570" s="16"/>
      <c r="AH570" s="16"/>
      <c r="AI570" s="16"/>
      <c r="AJ570" s="16"/>
      <c r="AK570" s="16"/>
      <c r="AL570" s="16"/>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row>
    <row r="571" spans="1:8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Z571" s="16"/>
      <c r="AA571" s="16"/>
      <c r="AB571" s="16"/>
      <c r="AC571" s="16"/>
      <c r="AD571" s="16"/>
      <c r="AE571" s="16"/>
      <c r="AF571" s="16"/>
      <c r="AG571" s="16"/>
      <c r="AH571" s="16"/>
      <c r="AI571" s="16"/>
      <c r="AJ571" s="16"/>
      <c r="AK571" s="16"/>
      <c r="AL571" s="16"/>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row>
    <row r="572" spans="1:8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Z572" s="16"/>
      <c r="AA572" s="16"/>
      <c r="AB572" s="16"/>
      <c r="AC572" s="16"/>
      <c r="AD572" s="16"/>
      <c r="AE572" s="16"/>
      <c r="AF572" s="16"/>
      <c r="AG572" s="16"/>
      <c r="AH572" s="16"/>
      <c r="AI572" s="16"/>
      <c r="AJ572" s="16"/>
      <c r="AK572" s="16"/>
      <c r="AL572" s="16"/>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row>
    <row r="573" spans="1:8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Z573" s="16"/>
      <c r="AA573" s="16"/>
      <c r="AB573" s="16"/>
      <c r="AC573" s="16"/>
      <c r="AD573" s="16"/>
      <c r="AE573" s="16"/>
      <c r="AF573" s="16"/>
      <c r="AG573" s="16"/>
      <c r="AH573" s="16"/>
      <c r="AI573" s="16"/>
      <c r="AJ573" s="16"/>
      <c r="AK573" s="16"/>
      <c r="AL573" s="16"/>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row>
    <row r="574" spans="1:8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Z574" s="16"/>
      <c r="AA574" s="16"/>
      <c r="AB574" s="16"/>
      <c r="AC574" s="16"/>
      <c r="AD574" s="16"/>
      <c r="AE574" s="16"/>
      <c r="AF574" s="16"/>
      <c r="AG574" s="16"/>
      <c r="AH574" s="16"/>
      <c r="AI574" s="16"/>
      <c r="AJ574" s="16"/>
      <c r="AK574" s="16"/>
      <c r="AL574" s="16"/>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row>
    <row r="575" spans="1:8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Z575" s="16"/>
      <c r="AA575" s="16"/>
      <c r="AB575" s="16"/>
      <c r="AC575" s="16"/>
      <c r="AD575" s="16"/>
      <c r="AE575" s="16"/>
      <c r="AF575" s="16"/>
      <c r="AG575" s="16"/>
      <c r="AH575" s="16"/>
      <c r="AI575" s="16"/>
      <c r="AJ575" s="16"/>
      <c r="AK575" s="16"/>
      <c r="AL575" s="16"/>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row>
    <row r="576" spans="1:8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Z576" s="16"/>
      <c r="AA576" s="16"/>
      <c r="AB576" s="16"/>
      <c r="AC576" s="16"/>
      <c r="AD576" s="16"/>
      <c r="AE576" s="16"/>
      <c r="AF576" s="16"/>
      <c r="AG576" s="16"/>
      <c r="AH576" s="16"/>
      <c r="AI576" s="16"/>
      <c r="AJ576" s="16"/>
      <c r="AK576" s="16"/>
      <c r="AL576" s="16"/>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row>
    <row r="577" spans="1:8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Z577" s="16"/>
      <c r="AA577" s="16"/>
      <c r="AB577" s="16"/>
      <c r="AC577" s="16"/>
      <c r="AD577" s="16"/>
      <c r="AE577" s="16"/>
      <c r="AF577" s="16"/>
      <c r="AG577" s="16"/>
      <c r="AH577" s="16"/>
      <c r="AI577" s="16"/>
      <c r="AJ577" s="16"/>
      <c r="AK577" s="16"/>
      <c r="AL577" s="16"/>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row>
    <row r="578" spans="1:8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Z578" s="16"/>
      <c r="AA578" s="16"/>
      <c r="AB578" s="16"/>
      <c r="AC578" s="16"/>
      <c r="AD578" s="16"/>
      <c r="AE578" s="16"/>
      <c r="AF578" s="16"/>
      <c r="AG578" s="16"/>
      <c r="AH578" s="16"/>
      <c r="AI578" s="16"/>
      <c r="AJ578" s="16"/>
      <c r="AK578" s="16"/>
      <c r="AL578" s="16"/>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row>
    <row r="579" spans="1:8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Z579" s="16"/>
      <c r="AA579" s="16"/>
      <c r="AB579" s="16"/>
      <c r="AC579" s="16"/>
      <c r="AD579" s="16"/>
      <c r="AE579" s="16"/>
      <c r="AF579" s="16"/>
      <c r="AG579" s="16"/>
      <c r="AH579" s="16"/>
      <c r="AI579" s="16"/>
      <c r="AJ579" s="16"/>
      <c r="AK579" s="16"/>
      <c r="AL579" s="16"/>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row>
    <row r="580" spans="1:8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Z580" s="16"/>
      <c r="AA580" s="16"/>
      <c r="AB580" s="16"/>
      <c r="AC580" s="16"/>
      <c r="AD580" s="16"/>
      <c r="AE580" s="16"/>
      <c r="AF580" s="16"/>
      <c r="AG580" s="16"/>
      <c r="AH580" s="16"/>
      <c r="AI580" s="16"/>
      <c r="AJ580" s="16"/>
      <c r="AK580" s="16"/>
      <c r="AL580" s="16"/>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row>
    <row r="581" spans="1:8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Z581" s="16"/>
      <c r="AA581" s="16"/>
      <c r="AB581" s="16"/>
      <c r="AC581" s="16"/>
      <c r="AD581" s="16"/>
      <c r="AE581" s="16"/>
      <c r="AF581" s="16"/>
      <c r="AG581" s="16"/>
      <c r="AH581" s="16"/>
      <c r="AI581" s="16"/>
      <c r="AJ581" s="16"/>
      <c r="AK581" s="16"/>
      <c r="AL581" s="16"/>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row>
    <row r="582" spans="1:8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Z582" s="16"/>
      <c r="AA582" s="16"/>
      <c r="AB582" s="16"/>
      <c r="AC582" s="16"/>
      <c r="AD582" s="16"/>
      <c r="AE582" s="16"/>
      <c r="AF582" s="16"/>
      <c r="AG582" s="16"/>
      <c r="AH582" s="16"/>
      <c r="AI582" s="16"/>
      <c r="AJ582" s="16"/>
      <c r="AK582" s="16"/>
      <c r="AL582" s="16"/>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row>
    <row r="583" spans="1:8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Z583" s="16"/>
      <c r="AA583" s="16"/>
      <c r="AB583" s="16"/>
      <c r="AC583" s="16"/>
      <c r="AD583" s="16"/>
      <c r="AE583" s="16"/>
      <c r="AF583" s="16"/>
      <c r="AG583" s="16"/>
      <c r="AH583" s="16"/>
      <c r="AI583" s="16"/>
      <c r="AJ583" s="16"/>
      <c r="AK583" s="16"/>
      <c r="AL583" s="16"/>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row>
    <row r="584" spans="1:8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Z584" s="16"/>
      <c r="AA584" s="16"/>
      <c r="AB584" s="16"/>
      <c r="AC584" s="16"/>
      <c r="AD584" s="16"/>
      <c r="AE584" s="16"/>
      <c r="AF584" s="16"/>
      <c r="AG584" s="16"/>
      <c r="AH584" s="16"/>
      <c r="AI584" s="16"/>
      <c r="AJ584" s="16"/>
      <c r="AK584" s="16"/>
      <c r="AL584" s="16"/>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row>
    <row r="585" spans="1:8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Z585" s="16"/>
      <c r="AA585" s="16"/>
      <c r="AB585" s="16"/>
      <c r="AC585" s="16"/>
      <c r="AD585" s="16"/>
      <c r="AE585" s="16"/>
      <c r="AF585" s="16"/>
      <c r="AG585" s="16"/>
      <c r="AH585" s="16"/>
      <c r="AI585" s="16"/>
      <c r="AJ585" s="16"/>
      <c r="AK585" s="16"/>
      <c r="AL585" s="16"/>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row>
    <row r="586" spans="1: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Z586" s="16"/>
      <c r="AA586" s="16"/>
      <c r="AB586" s="16"/>
      <c r="AC586" s="16"/>
      <c r="AD586" s="16"/>
      <c r="AE586" s="16"/>
      <c r="AF586" s="16"/>
      <c r="AG586" s="16"/>
      <c r="AH586" s="16"/>
      <c r="AI586" s="16"/>
      <c r="AJ586" s="16"/>
      <c r="AK586" s="16"/>
      <c r="AL586" s="16"/>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row>
    <row r="587" spans="1:8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Z587" s="16"/>
      <c r="AA587" s="16"/>
      <c r="AB587" s="16"/>
      <c r="AC587" s="16"/>
      <c r="AD587" s="16"/>
      <c r="AE587" s="16"/>
      <c r="AF587" s="16"/>
      <c r="AG587" s="16"/>
      <c r="AH587" s="16"/>
      <c r="AI587" s="16"/>
      <c r="AJ587" s="16"/>
      <c r="AK587" s="16"/>
      <c r="AL587" s="16"/>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row>
    <row r="588" spans="1:8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Z588" s="16"/>
      <c r="AA588" s="16"/>
      <c r="AB588" s="16"/>
      <c r="AC588" s="16"/>
      <c r="AD588" s="16"/>
      <c r="AE588" s="16"/>
      <c r="AF588" s="16"/>
      <c r="AG588" s="16"/>
      <c r="AH588" s="16"/>
      <c r="AI588" s="16"/>
      <c r="AJ588" s="16"/>
      <c r="AK588" s="16"/>
      <c r="AL588" s="16"/>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row>
    <row r="589" spans="1:8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Z589" s="16"/>
      <c r="AA589" s="16"/>
      <c r="AB589" s="16"/>
      <c r="AC589" s="16"/>
      <c r="AD589" s="16"/>
      <c r="AE589" s="16"/>
      <c r="AF589" s="16"/>
      <c r="AG589" s="16"/>
      <c r="AH589" s="16"/>
      <c r="AI589" s="16"/>
      <c r="AJ589" s="16"/>
      <c r="AK589" s="16"/>
      <c r="AL589" s="16"/>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row>
    <row r="590" spans="1:8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Z590" s="16"/>
      <c r="AA590" s="16"/>
      <c r="AB590" s="16"/>
      <c r="AC590" s="16"/>
      <c r="AD590" s="16"/>
      <c r="AE590" s="16"/>
      <c r="AF590" s="16"/>
      <c r="AG590" s="16"/>
      <c r="AH590" s="16"/>
      <c r="AI590" s="16"/>
      <c r="AJ590" s="16"/>
      <c r="AK590" s="16"/>
      <c r="AL590" s="16"/>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row>
    <row r="591" spans="1:8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Z591" s="16"/>
      <c r="AA591" s="16"/>
      <c r="AB591" s="16"/>
      <c r="AC591" s="16"/>
      <c r="AD591" s="16"/>
      <c r="AE591" s="16"/>
      <c r="AF591" s="16"/>
      <c r="AG591" s="16"/>
      <c r="AH591" s="16"/>
      <c r="AI591" s="16"/>
      <c r="AJ591" s="16"/>
      <c r="AK591" s="16"/>
      <c r="AL591" s="16"/>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row>
    <row r="592" spans="1:8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Z592" s="16"/>
      <c r="AA592" s="16"/>
      <c r="AB592" s="16"/>
      <c r="AC592" s="16"/>
      <c r="AD592" s="16"/>
      <c r="AE592" s="16"/>
      <c r="AF592" s="16"/>
      <c r="AG592" s="16"/>
      <c r="AH592" s="16"/>
      <c r="AI592" s="16"/>
      <c r="AJ592" s="16"/>
      <c r="AK592" s="16"/>
      <c r="AL592" s="16"/>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row>
    <row r="593" spans="1:8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Z593" s="16"/>
      <c r="AA593" s="16"/>
      <c r="AB593" s="16"/>
      <c r="AC593" s="16"/>
      <c r="AD593" s="16"/>
      <c r="AE593" s="16"/>
      <c r="AF593" s="16"/>
      <c r="AG593" s="16"/>
      <c r="AH593" s="16"/>
      <c r="AI593" s="16"/>
      <c r="AJ593" s="16"/>
      <c r="AK593" s="16"/>
      <c r="AL593" s="16"/>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row>
    <row r="594" spans="1:8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Z594" s="16"/>
      <c r="AA594" s="16"/>
      <c r="AB594" s="16"/>
      <c r="AC594" s="16"/>
      <c r="AD594" s="16"/>
      <c r="AE594" s="16"/>
      <c r="AF594" s="16"/>
      <c r="AG594" s="16"/>
      <c r="AH594" s="16"/>
      <c r="AI594" s="16"/>
      <c r="AJ594" s="16"/>
      <c r="AK594" s="16"/>
      <c r="AL594" s="16"/>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row>
    <row r="595" spans="1:8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Z595" s="16"/>
      <c r="AA595" s="16"/>
      <c r="AB595" s="16"/>
      <c r="AC595" s="16"/>
      <c r="AD595" s="16"/>
      <c r="AE595" s="16"/>
      <c r="AF595" s="16"/>
      <c r="AG595" s="16"/>
      <c r="AH595" s="16"/>
      <c r="AI595" s="16"/>
      <c r="AJ595" s="16"/>
      <c r="AK595" s="16"/>
      <c r="AL595" s="16"/>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row>
    <row r="596" spans="1:8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Z596" s="16"/>
      <c r="AA596" s="16"/>
      <c r="AB596" s="16"/>
      <c r="AC596" s="16"/>
      <c r="AD596" s="16"/>
      <c r="AE596" s="16"/>
      <c r="AF596" s="16"/>
      <c r="AG596" s="16"/>
      <c r="AH596" s="16"/>
      <c r="AI596" s="16"/>
      <c r="AJ596" s="16"/>
      <c r="AK596" s="16"/>
      <c r="AL596" s="16"/>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row>
    <row r="597" spans="1:8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Z597" s="16"/>
      <c r="AA597" s="16"/>
      <c r="AB597" s="16"/>
      <c r="AC597" s="16"/>
      <c r="AD597" s="16"/>
      <c r="AE597" s="16"/>
      <c r="AF597" s="16"/>
      <c r="AG597" s="16"/>
      <c r="AH597" s="16"/>
      <c r="AI597" s="16"/>
      <c r="AJ597" s="16"/>
      <c r="AK597" s="16"/>
      <c r="AL597" s="16"/>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row>
    <row r="598" spans="1:8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Z598" s="16"/>
      <c r="AA598" s="16"/>
      <c r="AB598" s="16"/>
      <c r="AC598" s="16"/>
      <c r="AD598" s="16"/>
      <c r="AE598" s="16"/>
      <c r="AF598" s="16"/>
      <c r="AG598" s="16"/>
      <c r="AH598" s="16"/>
      <c r="AI598" s="16"/>
      <c r="AJ598" s="16"/>
      <c r="AK598" s="16"/>
      <c r="AL598" s="16"/>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row>
    <row r="599" spans="1:8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Z599" s="16"/>
      <c r="AA599" s="16"/>
      <c r="AB599" s="16"/>
      <c r="AC599" s="16"/>
      <c r="AD599" s="16"/>
      <c r="AE599" s="16"/>
      <c r="AF599" s="16"/>
      <c r="AG599" s="16"/>
      <c r="AH599" s="16"/>
      <c r="AI599" s="16"/>
      <c r="AJ599" s="16"/>
      <c r="AK599" s="16"/>
      <c r="AL599" s="16"/>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row>
    <row r="600" spans="1:8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Z600" s="16"/>
      <c r="AA600" s="16"/>
      <c r="AB600" s="16"/>
      <c r="AC600" s="16"/>
      <c r="AD600" s="16"/>
      <c r="AE600" s="16"/>
      <c r="AF600" s="16"/>
      <c r="AG600" s="16"/>
      <c r="AH600" s="16"/>
      <c r="AI600" s="16"/>
      <c r="AJ600" s="16"/>
      <c r="AK600" s="16"/>
      <c r="AL600" s="16"/>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row>
    <row r="601" spans="1:8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Z601" s="16"/>
      <c r="AA601" s="16"/>
      <c r="AB601" s="16"/>
      <c r="AC601" s="16"/>
      <c r="AD601" s="16"/>
      <c r="AE601" s="16"/>
      <c r="AF601" s="16"/>
      <c r="AG601" s="16"/>
      <c r="AH601" s="16"/>
      <c r="AI601" s="16"/>
      <c r="AJ601" s="16"/>
      <c r="AK601" s="16"/>
      <c r="AL601" s="16"/>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row>
    <row r="602" spans="1:8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Z602" s="16"/>
      <c r="AA602" s="16"/>
      <c r="AB602" s="16"/>
      <c r="AC602" s="16"/>
      <c r="AD602" s="16"/>
      <c r="AE602" s="16"/>
      <c r="AF602" s="16"/>
      <c r="AG602" s="16"/>
      <c r="AH602" s="16"/>
      <c r="AI602" s="16"/>
      <c r="AJ602" s="16"/>
      <c r="AK602" s="16"/>
      <c r="AL602" s="16"/>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row>
    <row r="603" spans="1:8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Z603" s="16"/>
      <c r="AA603" s="16"/>
      <c r="AB603" s="16"/>
      <c r="AC603" s="16"/>
      <c r="AD603" s="16"/>
      <c r="AE603" s="16"/>
      <c r="AF603" s="16"/>
      <c r="AG603" s="16"/>
      <c r="AH603" s="16"/>
      <c r="AI603" s="16"/>
      <c r="AJ603" s="16"/>
      <c r="AK603" s="16"/>
      <c r="AL603" s="16"/>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row>
    <row r="604" spans="1:8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Z604" s="16"/>
      <c r="AA604" s="16"/>
      <c r="AB604" s="16"/>
      <c r="AC604" s="16"/>
      <c r="AD604" s="16"/>
      <c r="AE604" s="16"/>
      <c r="AF604" s="16"/>
      <c r="AG604" s="16"/>
      <c r="AH604" s="16"/>
      <c r="AI604" s="16"/>
      <c r="AJ604" s="16"/>
      <c r="AK604" s="16"/>
      <c r="AL604" s="16"/>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row>
    <row r="605" spans="1:8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Z605" s="16"/>
      <c r="AA605" s="16"/>
      <c r="AB605" s="16"/>
      <c r="AC605" s="16"/>
      <c r="AD605" s="16"/>
      <c r="AE605" s="16"/>
      <c r="AF605" s="16"/>
      <c r="AG605" s="16"/>
      <c r="AH605" s="16"/>
      <c r="AI605" s="16"/>
      <c r="AJ605" s="16"/>
      <c r="AK605" s="16"/>
      <c r="AL605" s="16"/>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row>
    <row r="606" spans="1:8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Z606" s="16"/>
      <c r="AA606" s="16"/>
      <c r="AB606" s="16"/>
      <c r="AC606" s="16"/>
      <c r="AD606" s="16"/>
      <c r="AE606" s="16"/>
      <c r="AF606" s="16"/>
      <c r="AG606" s="16"/>
      <c r="AH606" s="16"/>
      <c r="AI606" s="16"/>
      <c r="AJ606" s="16"/>
      <c r="AK606" s="16"/>
      <c r="AL606" s="16"/>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row>
    <row r="607" spans="1:8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Z607" s="16"/>
      <c r="AA607" s="16"/>
      <c r="AB607" s="16"/>
      <c r="AC607" s="16"/>
      <c r="AD607" s="16"/>
      <c r="AE607" s="16"/>
      <c r="AF607" s="16"/>
      <c r="AG607" s="16"/>
      <c r="AH607" s="16"/>
      <c r="AI607" s="16"/>
      <c r="AJ607" s="16"/>
      <c r="AK607" s="16"/>
      <c r="AL607" s="16"/>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row>
    <row r="608" spans="1:8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Z608" s="16"/>
      <c r="AA608" s="16"/>
      <c r="AB608" s="16"/>
      <c r="AC608" s="16"/>
      <c r="AD608" s="16"/>
      <c r="AE608" s="16"/>
      <c r="AF608" s="16"/>
      <c r="AG608" s="16"/>
      <c r="AH608" s="16"/>
      <c r="AI608" s="16"/>
      <c r="AJ608" s="16"/>
      <c r="AK608" s="16"/>
      <c r="AL608" s="16"/>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row>
    <row r="609" spans="1:8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Z609" s="16"/>
      <c r="AA609" s="16"/>
      <c r="AB609" s="16"/>
      <c r="AC609" s="16"/>
      <c r="AD609" s="16"/>
      <c r="AE609" s="16"/>
      <c r="AF609" s="16"/>
      <c r="AG609" s="16"/>
      <c r="AH609" s="16"/>
      <c r="AI609" s="16"/>
      <c r="AJ609" s="16"/>
      <c r="AK609" s="16"/>
      <c r="AL609" s="16"/>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row>
    <row r="610" spans="1:8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Z610" s="16"/>
      <c r="AA610" s="16"/>
      <c r="AB610" s="16"/>
      <c r="AC610" s="16"/>
      <c r="AD610" s="16"/>
      <c r="AE610" s="16"/>
      <c r="AF610" s="16"/>
      <c r="AG610" s="16"/>
      <c r="AH610" s="16"/>
      <c r="AI610" s="16"/>
      <c r="AJ610" s="16"/>
      <c r="AK610" s="16"/>
      <c r="AL610" s="16"/>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row>
    <row r="611" spans="1:8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Z611" s="16"/>
      <c r="AA611" s="16"/>
      <c r="AB611" s="16"/>
      <c r="AC611" s="16"/>
      <c r="AD611" s="16"/>
      <c r="AE611" s="16"/>
      <c r="AF611" s="16"/>
      <c r="AG611" s="16"/>
      <c r="AH611" s="16"/>
      <c r="AI611" s="16"/>
      <c r="AJ611" s="16"/>
      <c r="AK611" s="16"/>
      <c r="AL611" s="16"/>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row>
    <row r="612" spans="1:8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Z612" s="16"/>
      <c r="AA612" s="16"/>
      <c r="AB612" s="16"/>
      <c r="AC612" s="16"/>
      <c r="AD612" s="16"/>
      <c r="AE612" s="16"/>
      <c r="AF612" s="16"/>
      <c r="AG612" s="16"/>
      <c r="AH612" s="16"/>
      <c r="AI612" s="16"/>
      <c r="AJ612" s="16"/>
      <c r="AK612" s="16"/>
      <c r="AL612" s="16"/>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row>
    <row r="613" spans="1:8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Z613" s="16"/>
      <c r="AA613" s="16"/>
      <c r="AB613" s="16"/>
      <c r="AC613" s="16"/>
      <c r="AD613" s="16"/>
      <c r="AE613" s="16"/>
      <c r="AF613" s="16"/>
      <c r="AG613" s="16"/>
      <c r="AH613" s="16"/>
      <c r="AI613" s="16"/>
      <c r="AJ613" s="16"/>
      <c r="AK613" s="16"/>
      <c r="AL613" s="16"/>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row>
    <row r="614" spans="1:8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Z614" s="16"/>
      <c r="AA614" s="16"/>
      <c r="AB614" s="16"/>
      <c r="AC614" s="16"/>
      <c r="AD614" s="16"/>
      <c r="AE614" s="16"/>
      <c r="AF614" s="16"/>
      <c r="AG614" s="16"/>
      <c r="AH614" s="16"/>
      <c r="AI614" s="16"/>
      <c r="AJ614" s="16"/>
      <c r="AK614" s="16"/>
      <c r="AL614" s="16"/>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row>
    <row r="615" spans="1:8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Z615" s="16"/>
      <c r="AA615" s="16"/>
      <c r="AB615" s="16"/>
      <c r="AC615" s="16"/>
      <c r="AD615" s="16"/>
      <c r="AE615" s="16"/>
      <c r="AF615" s="16"/>
      <c r="AG615" s="16"/>
      <c r="AH615" s="16"/>
      <c r="AI615" s="16"/>
      <c r="AJ615" s="16"/>
      <c r="AK615" s="16"/>
      <c r="AL615" s="16"/>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row>
    <row r="616" spans="1:8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Z616" s="16"/>
      <c r="AA616" s="16"/>
      <c r="AB616" s="16"/>
      <c r="AC616" s="16"/>
      <c r="AD616" s="16"/>
      <c r="AE616" s="16"/>
      <c r="AF616" s="16"/>
      <c r="AG616" s="16"/>
      <c r="AH616" s="16"/>
      <c r="AI616" s="16"/>
      <c r="AJ616" s="16"/>
      <c r="AK616" s="16"/>
      <c r="AL616" s="16"/>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row>
    <row r="617" spans="1:8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Z617" s="16"/>
      <c r="AA617" s="16"/>
      <c r="AB617" s="16"/>
      <c r="AC617" s="16"/>
      <c r="AD617" s="16"/>
      <c r="AE617" s="16"/>
      <c r="AF617" s="16"/>
      <c r="AG617" s="16"/>
      <c r="AH617" s="16"/>
      <c r="AI617" s="16"/>
      <c r="AJ617" s="16"/>
      <c r="AK617" s="16"/>
      <c r="AL617" s="16"/>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row>
    <row r="618" spans="1:8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Z618" s="16"/>
      <c r="AA618" s="16"/>
      <c r="AB618" s="16"/>
      <c r="AC618" s="16"/>
      <c r="AD618" s="16"/>
      <c r="AE618" s="16"/>
      <c r="AF618" s="16"/>
      <c r="AG618" s="16"/>
      <c r="AH618" s="16"/>
      <c r="AI618" s="16"/>
      <c r="AJ618" s="16"/>
      <c r="AK618" s="16"/>
      <c r="AL618" s="16"/>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row>
    <row r="619" spans="1:8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Z619" s="16"/>
      <c r="AA619" s="16"/>
      <c r="AB619" s="16"/>
      <c r="AC619" s="16"/>
      <c r="AD619" s="16"/>
      <c r="AE619" s="16"/>
      <c r="AF619" s="16"/>
      <c r="AG619" s="16"/>
      <c r="AH619" s="16"/>
      <c r="AI619" s="16"/>
      <c r="AJ619" s="16"/>
      <c r="AK619" s="16"/>
      <c r="AL619" s="16"/>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row>
    <row r="620" spans="1:8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Z620" s="16"/>
      <c r="AA620" s="16"/>
      <c r="AB620" s="16"/>
      <c r="AC620" s="16"/>
      <c r="AD620" s="16"/>
      <c r="AE620" s="16"/>
      <c r="AF620" s="16"/>
      <c r="AG620" s="16"/>
      <c r="AH620" s="16"/>
      <c r="AI620" s="16"/>
      <c r="AJ620" s="16"/>
      <c r="AK620" s="16"/>
      <c r="AL620" s="16"/>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row>
    <row r="621" spans="1:8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Z621" s="16"/>
      <c r="AA621" s="16"/>
      <c r="AB621" s="16"/>
      <c r="AC621" s="16"/>
      <c r="AD621" s="16"/>
      <c r="AE621" s="16"/>
      <c r="AF621" s="16"/>
      <c r="AG621" s="16"/>
      <c r="AH621" s="16"/>
      <c r="AI621" s="16"/>
      <c r="AJ621" s="16"/>
      <c r="AK621" s="16"/>
      <c r="AL621" s="16"/>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row>
    <row r="622" spans="1:8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Z622" s="16"/>
      <c r="AA622" s="16"/>
      <c r="AB622" s="16"/>
      <c r="AC622" s="16"/>
      <c r="AD622" s="16"/>
      <c r="AE622" s="16"/>
      <c r="AF622" s="16"/>
      <c r="AG622" s="16"/>
      <c r="AH622" s="16"/>
      <c r="AI622" s="16"/>
      <c r="AJ622" s="16"/>
      <c r="AK622" s="16"/>
      <c r="AL622" s="16"/>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row>
    <row r="623" spans="1:8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Z623" s="16"/>
      <c r="AA623" s="16"/>
      <c r="AB623" s="16"/>
      <c r="AC623" s="16"/>
      <c r="AD623" s="16"/>
      <c r="AE623" s="16"/>
      <c r="AF623" s="16"/>
      <c r="AG623" s="16"/>
      <c r="AH623" s="16"/>
      <c r="AI623" s="16"/>
      <c r="AJ623" s="16"/>
      <c r="AK623" s="16"/>
      <c r="AL623" s="16"/>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row>
    <row r="624" spans="1:8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Z624" s="16"/>
      <c r="AA624" s="16"/>
      <c r="AB624" s="16"/>
      <c r="AC624" s="16"/>
      <c r="AD624" s="16"/>
      <c r="AE624" s="16"/>
      <c r="AF624" s="16"/>
      <c r="AG624" s="16"/>
      <c r="AH624" s="16"/>
      <c r="AI624" s="16"/>
      <c r="AJ624" s="16"/>
      <c r="AK624" s="16"/>
      <c r="AL624" s="16"/>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row>
    <row r="625" spans="1:8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Z625" s="16"/>
      <c r="AA625" s="16"/>
      <c r="AB625" s="16"/>
      <c r="AC625" s="16"/>
      <c r="AD625" s="16"/>
      <c r="AE625" s="16"/>
      <c r="AF625" s="16"/>
      <c r="AG625" s="16"/>
      <c r="AH625" s="16"/>
      <c r="AI625" s="16"/>
      <c r="AJ625" s="16"/>
      <c r="AK625" s="16"/>
      <c r="AL625" s="16"/>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row>
    <row r="626" spans="1:8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Z626" s="16"/>
      <c r="AA626" s="16"/>
      <c r="AB626" s="16"/>
      <c r="AC626" s="16"/>
      <c r="AD626" s="16"/>
      <c r="AE626" s="16"/>
      <c r="AF626" s="16"/>
      <c r="AG626" s="16"/>
      <c r="AH626" s="16"/>
      <c r="AI626" s="16"/>
      <c r="AJ626" s="16"/>
      <c r="AK626" s="16"/>
      <c r="AL626" s="16"/>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row>
    <row r="627" spans="1:8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Z627" s="16"/>
      <c r="AA627" s="16"/>
      <c r="AB627" s="16"/>
      <c r="AC627" s="16"/>
      <c r="AD627" s="16"/>
      <c r="AE627" s="16"/>
      <c r="AF627" s="16"/>
      <c r="AG627" s="16"/>
      <c r="AH627" s="16"/>
      <c r="AI627" s="16"/>
      <c r="AJ627" s="16"/>
      <c r="AK627" s="16"/>
      <c r="AL627" s="16"/>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row>
    <row r="628" spans="1:8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Z628" s="16"/>
      <c r="AA628" s="16"/>
      <c r="AB628" s="16"/>
      <c r="AC628" s="16"/>
      <c r="AD628" s="16"/>
      <c r="AE628" s="16"/>
      <c r="AF628" s="16"/>
      <c r="AG628" s="16"/>
      <c r="AH628" s="16"/>
      <c r="AI628" s="16"/>
      <c r="AJ628" s="16"/>
      <c r="AK628" s="16"/>
      <c r="AL628" s="16"/>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row>
    <row r="629" spans="1:8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Z629" s="16"/>
      <c r="AA629" s="16"/>
      <c r="AB629" s="16"/>
      <c r="AC629" s="16"/>
      <c r="AD629" s="16"/>
      <c r="AE629" s="16"/>
      <c r="AF629" s="16"/>
      <c r="AG629" s="16"/>
      <c r="AH629" s="16"/>
      <c r="AI629" s="16"/>
      <c r="AJ629" s="16"/>
      <c r="AK629" s="16"/>
      <c r="AL629" s="16"/>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row>
    <row r="630" spans="1:8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Z630" s="16"/>
      <c r="AA630" s="16"/>
      <c r="AB630" s="16"/>
      <c r="AC630" s="16"/>
      <c r="AD630" s="16"/>
      <c r="AE630" s="16"/>
      <c r="AF630" s="16"/>
      <c r="AG630" s="16"/>
      <c r="AH630" s="16"/>
      <c r="AI630" s="16"/>
      <c r="AJ630" s="16"/>
      <c r="AK630" s="16"/>
      <c r="AL630" s="16"/>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row>
    <row r="631" spans="1:8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Z631" s="16"/>
      <c r="AA631" s="16"/>
      <c r="AB631" s="16"/>
      <c r="AC631" s="16"/>
      <c r="AD631" s="16"/>
      <c r="AE631" s="16"/>
      <c r="AF631" s="16"/>
      <c r="AG631" s="16"/>
      <c r="AH631" s="16"/>
      <c r="AI631" s="16"/>
      <c r="AJ631" s="16"/>
      <c r="AK631" s="16"/>
      <c r="AL631" s="16"/>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row>
    <row r="632" spans="1:8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Z632" s="16"/>
      <c r="AA632" s="16"/>
      <c r="AB632" s="16"/>
      <c r="AC632" s="16"/>
      <c r="AD632" s="16"/>
      <c r="AE632" s="16"/>
      <c r="AF632" s="16"/>
      <c r="AG632" s="16"/>
      <c r="AH632" s="16"/>
      <c r="AI632" s="16"/>
      <c r="AJ632" s="16"/>
      <c r="AK632" s="16"/>
      <c r="AL632" s="16"/>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row>
    <row r="633" spans="1:8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Z633" s="16"/>
      <c r="AA633" s="16"/>
      <c r="AB633" s="16"/>
      <c r="AC633" s="16"/>
      <c r="AD633" s="16"/>
      <c r="AE633" s="16"/>
      <c r="AF633" s="16"/>
      <c r="AG633" s="16"/>
      <c r="AH633" s="16"/>
      <c r="AI633" s="16"/>
      <c r="AJ633" s="16"/>
      <c r="AK633" s="16"/>
      <c r="AL633" s="16"/>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row>
    <row r="634" spans="1:8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Z634" s="16"/>
      <c r="AA634" s="16"/>
      <c r="AB634" s="16"/>
      <c r="AC634" s="16"/>
      <c r="AD634" s="16"/>
      <c r="AE634" s="16"/>
      <c r="AF634" s="16"/>
      <c r="AG634" s="16"/>
      <c r="AH634" s="16"/>
      <c r="AI634" s="16"/>
      <c r="AJ634" s="16"/>
      <c r="AK634" s="16"/>
      <c r="AL634" s="16"/>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row>
    <row r="635" spans="1:8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Z635" s="16"/>
      <c r="AA635" s="16"/>
      <c r="AB635" s="16"/>
      <c r="AC635" s="16"/>
      <c r="AD635" s="16"/>
      <c r="AE635" s="16"/>
      <c r="AF635" s="16"/>
      <c r="AG635" s="16"/>
      <c r="AH635" s="16"/>
      <c r="AI635" s="16"/>
      <c r="AJ635" s="16"/>
      <c r="AK635" s="16"/>
      <c r="AL635" s="16"/>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row>
    <row r="636" spans="1:8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Z636" s="16"/>
      <c r="AA636" s="16"/>
      <c r="AB636" s="16"/>
      <c r="AC636" s="16"/>
      <c r="AD636" s="16"/>
      <c r="AE636" s="16"/>
      <c r="AF636" s="16"/>
      <c r="AG636" s="16"/>
      <c r="AH636" s="16"/>
      <c r="AI636" s="16"/>
      <c r="AJ636" s="16"/>
      <c r="AK636" s="16"/>
      <c r="AL636" s="16"/>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row>
    <row r="637" spans="1:8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Z637" s="16"/>
      <c r="AA637" s="16"/>
      <c r="AB637" s="16"/>
      <c r="AC637" s="16"/>
      <c r="AD637" s="16"/>
      <c r="AE637" s="16"/>
      <c r="AF637" s="16"/>
      <c r="AG637" s="16"/>
      <c r="AH637" s="16"/>
      <c r="AI637" s="16"/>
      <c r="AJ637" s="16"/>
      <c r="AK637" s="16"/>
      <c r="AL637" s="16"/>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row>
    <row r="638" spans="1:8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Z638" s="16"/>
      <c r="AA638" s="16"/>
      <c r="AB638" s="16"/>
      <c r="AC638" s="16"/>
      <c r="AD638" s="16"/>
      <c r="AE638" s="16"/>
      <c r="AF638" s="16"/>
      <c r="AG638" s="16"/>
      <c r="AH638" s="16"/>
      <c r="AI638" s="16"/>
      <c r="AJ638" s="16"/>
      <c r="AK638" s="16"/>
      <c r="AL638" s="16"/>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row>
    <row r="639" spans="1:8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Z639" s="16"/>
      <c r="AA639" s="16"/>
      <c r="AB639" s="16"/>
      <c r="AC639" s="16"/>
      <c r="AD639" s="16"/>
      <c r="AE639" s="16"/>
      <c r="AF639" s="16"/>
      <c r="AG639" s="16"/>
      <c r="AH639" s="16"/>
      <c r="AI639" s="16"/>
      <c r="AJ639" s="16"/>
      <c r="AK639" s="16"/>
      <c r="AL639" s="16"/>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row>
    <row r="640" spans="1:8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Z640" s="16"/>
      <c r="AA640" s="16"/>
      <c r="AB640" s="16"/>
      <c r="AC640" s="16"/>
      <c r="AD640" s="16"/>
      <c r="AE640" s="16"/>
      <c r="AF640" s="16"/>
      <c r="AG640" s="16"/>
      <c r="AH640" s="16"/>
      <c r="AI640" s="16"/>
      <c r="AJ640" s="16"/>
      <c r="AK640" s="16"/>
      <c r="AL640" s="16"/>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row>
    <row r="641" spans="1:8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Z641" s="16"/>
      <c r="AA641" s="16"/>
      <c r="AB641" s="16"/>
      <c r="AC641" s="16"/>
      <c r="AD641" s="16"/>
      <c r="AE641" s="16"/>
      <c r="AF641" s="16"/>
      <c r="AG641" s="16"/>
      <c r="AH641" s="16"/>
      <c r="AI641" s="16"/>
      <c r="AJ641" s="16"/>
      <c r="AK641" s="16"/>
      <c r="AL641" s="16"/>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row>
    <row r="642" spans="1:8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Z642" s="16"/>
      <c r="AA642" s="16"/>
      <c r="AB642" s="16"/>
      <c r="AC642" s="16"/>
      <c r="AD642" s="16"/>
      <c r="AE642" s="16"/>
      <c r="AF642" s="16"/>
      <c r="AG642" s="16"/>
      <c r="AH642" s="16"/>
      <c r="AI642" s="16"/>
      <c r="AJ642" s="16"/>
      <c r="AK642" s="16"/>
      <c r="AL642" s="16"/>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row>
    <row r="643" spans="1:8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Z643" s="16"/>
      <c r="AA643" s="16"/>
      <c r="AB643" s="16"/>
      <c r="AC643" s="16"/>
      <c r="AD643" s="16"/>
      <c r="AE643" s="16"/>
      <c r="AF643" s="16"/>
      <c r="AG643" s="16"/>
      <c r="AH643" s="16"/>
      <c r="AI643" s="16"/>
      <c r="AJ643" s="16"/>
      <c r="AK643" s="16"/>
      <c r="AL643" s="16"/>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row>
    <row r="644" spans="1:8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Z644" s="16"/>
      <c r="AA644" s="16"/>
      <c r="AB644" s="16"/>
      <c r="AC644" s="16"/>
      <c r="AD644" s="16"/>
      <c r="AE644" s="16"/>
      <c r="AF644" s="16"/>
      <c r="AG644" s="16"/>
      <c r="AH644" s="16"/>
      <c r="AI644" s="16"/>
      <c r="AJ644" s="16"/>
      <c r="AK644" s="16"/>
      <c r="AL644" s="16"/>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row>
    <row r="645" spans="1:8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Z645" s="16"/>
      <c r="AA645" s="16"/>
      <c r="AB645" s="16"/>
      <c r="AC645" s="16"/>
      <c r="AD645" s="16"/>
      <c r="AE645" s="16"/>
      <c r="AF645" s="16"/>
      <c r="AG645" s="16"/>
      <c r="AH645" s="16"/>
      <c r="AI645" s="16"/>
      <c r="AJ645" s="16"/>
      <c r="AK645" s="16"/>
      <c r="AL645" s="16"/>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row>
    <row r="646" spans="1:8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Z646" s="16"/>
      <c r="AA646" s="16"/>
      <c r="AB646" s="16"/>
      <c r="AC646" s="16"/>
      <c r="AD646" s="16"/>
      <c r="AE646" s="16"/>
      <c r="AF646" s="16"/>
      <c r="AG646" s="16"/>
      <c r="AH646" s="16"/>
      <c r="AI646" s="16"/>
      <c r="AJ646" s="16"/>
      <c r="AK646" s="16"/>
      <c r="AL646" s="16"/>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row>
    <row r="647" spans="1:8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Z647" s="16"/>
      <c r="AA647" s="16"/>
      <c r="AB647" s="16"/>
      <c r="AC647" s="16"/>
      <c r="AD647" s="16"/>
      <c r="AE647" s="16"/>
      <c r="AF647" s="16"/>
      <c r="AG647" s="16"/>
      <c r="AH647" s="16"/>
      <c r="AI647" s="16"/>
      <c r="AJ647" s="16"/>
      <c r="AK647" s="16"/>
      <c r="AL647" s="16"/>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row>
    <row r="648" spans="1:8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Z648" s="16"/>
      <c r="AA648" s="16"/>
      <c r="AB648" s="16"/>
      <c r="AC648" s="16"/>
      <c r="AD648" s="16"/>
      <c r="AE648" s="16"/>
      <c r="AF648" s="16"/>
      <c r="AG648" s="16"/>
      <c r="AH648" s="16"/>
      <c r="AI648" s="16"/>
      <c r="AJ648" s="16"/>
      <c r="AK648" s="16"/>
      <c r="AL648" s="16"/>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row>
    <row r="649" spans="1:8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Z649" s="16"/>
      <c r="AA649" s="16"/>
      <c r="AB649" s="16"/>
      <c r="AC649" s="16"/>
      <c r="AD649" s="16"/>
      <c r="AE649" s="16"/>
      <c r="AF649" s="16"/>
      <c r="AG649" s="16"/>
      <c r="AH649" s="16"/>
      <c r="AI649" s="16"/>
      <c r="AJ649" s="16"/>
      <c r="AK649" s="16"/>
      <c r="AL649" s="16"/>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row>
    <row r="650" spans="1:8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Z650" s="16"/>
      <c r="AA650" s="16"/>
      <c r="AB650" s="16"/>
      <c r="AC650" s="16"/>
      <c r="AD650" s="16"/>
      <c r="AE650" s="16"/>
      <c r="AF650" s="16"/>
      <c r="AG650" s="16"/>
      <c r="AH650" s="16"/>
      <c r="AI650" s="16"/>
      <c r="AJ650" s="16"/>
      <c r="AK650" s="16"/>
      <c r="AL650" s="16"/>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row>
    <row r="651" spans="1:8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Z651" s="16"/>
      <c r="AA651" s="16"/>
      <c r="AB651" s="16"/>
      <c r="AC651" s="16"/>
      <c r="AD651" s="16"/>
      <c r="AE651" s="16"/>
      <c r="AF651" s="16"/>
      <c r="AG651" s="16"/>
      <c r="AH651" s="16"/>
      <c r="AI651" s="16"/>
      <c r="AJ651" s="16"/>
      <c r="AK651" s="16"/>
      <c r="AL651" s="16"/>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row>
    <row r="652" spans="1:8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Z652" s="16"/>
      <c r="AA652" s="16"/>
      <c r="AB652" s="16"/>
      <c r="AC652" s="16"/>
      <c r="AD652" s="16"/>
      <c r="AE652" s="16"/>
      <c r="AF652" s="16"/>
      <c r="AG652" s="16"/>
      <c r="AH652" s="16"/>
      <c r="AI652" s="16"/>
      <c r="AJ652" s="16"/>
      <c r="AK652" s="16"/>
      <c r="AL652" s="16"/>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row>
    <row r="653" spans="1:8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Z653" s="16"/>
      <c r="AA653" s="16"/>
      <c r="AB653" s="16"/>
      <c r="AC653" s="16"/>
      <c r="AD653" s="16"/>
      <c r="AE653" s="16"/>
      <c r="AF653" s="16"/>
      <c r="AG653" s="16"/>
      <c r="AH653" s="16"/>
      <c r="AI653" s="16"/>
      <c r="AJ653" s="16"/>
      <c r="AK653" s="16"/>
      <c r="AL653" s="16"/>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row>
    <row r="654" spans="1:8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Z654" s="16"/>
      <c r="AA654" s="16"/>
      <c r="AB654" s="16"/>
      <c r="AC654" s="16"/>
      <c r="AD654" s="16"/>
      <c r="AE654" s="16"/>
      <c r="AF654" s="16"/>
      <c r="AG654" s="16"/>
      <c r="AH654" s="16"/>
      <c r="AI654" s="16"/>
      <c r="AJ654" s="16"/>
      <c r="AK654" s="16"/>
      <c r="AL654" s="16"/>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row>
    <row r="655" spans="1:8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Z655" s="16"/>
      <c r="AA655" s="16"/>
      <c r="AB655" s="16"/>
      <c r="AC655" s="16"/>
      <c r="AD655" s="16"/>
      <c r="AE655" s="16"/>
      <c r="AF655" s="16"/>
      <c r="AG655" s="16"/>
      <c r="AH655" s="16"/>
      <c r="AI655" s="16"/>
      <c r="AJ655" s="16"/>
      <c r="AK655" s="16"/>
      <c r="AL655" s="16"/>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row>
    <row r="656" spans="1:8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Z656" s="16"/>
      <c r="AA656" s="16"/>
      <c r="AB656" s="16"/>
      <c r="AC656" s="16"/>
      <c r="AD656" s="16"/>
      <c r="AE656" s="16"/>
      <c r="AF656" s="16"/>
      <c r="AG656" s="16"/>
      <c r="AH656" s="16"/>
      <c r="AI656" s="16"/>
      <c r="AJ656" s="16"/>
      <c r="AK656" s="16"/>
      <c r="AL656" s="16"/>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row>
    <row r="657" spans="1:8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Z657" s="16"/>
      <c r="AA657" s="16"/>
      <c r="AB657" s="16"/>
      <c r="AC657" s="16"/>
      <c r="AD657" s="16"/>
      <c r="AE657" s="16"/>
      <c r="AF657" s="16"/>
      <c r="AG657" s="16"/>
      <c r="AH657" s="16"/>
      <c r="AI657" s="16"/>
      <c r="AJ657" s="16"/>
      <c r="AK657" s="16"/>
      <c r="AL657" s="16"/>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row>
    <row r="658" spans="1:8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Z658" s="16"/>
      <c r="AA658" s="16"/>
      <c r="AB658" s="16"/>
      <c r="AC658" s="16"/>
      <c r="AD658" s="16"/>
      <c r="AE658" s="16"/>
      <c r="AF658" s="16"/>
      <c r="AG658" s="16"/>
      <c r="AH658" s="16"/>
      <c r="AI658" s="16"/>
      <c r="AJ658" s="16"/>
      <c r="AK658" s="16"/>
      <c r="AL658" s="16"/>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row>
    <row r="659" spans="1:8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Z659" s="16"/>
      <c r="AA659" s="16"/>
      <c r="AB659" s="16"/>
      <c r="AC659" s="16"/>
      <c r="AD659" s="16"/>
      <c r="AE659" s="16"/>
      <c r="AF659" s="16"/>
      <c r="AG659" s="16"/>
      <c r="AH659" s="16"/>
      <c r="AI659" s="16"/>
      <c r="AJ659" s="16"/>
      <c r="AK659" s="16"/>
      <c r="AL659" s="16"/>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row>
    <row r="660" spans="1:8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Z660" s="16"/>
      <c r="AA660" s="16"/>
      <c r="AB660" s="16"/>
      <c r="AC660" s="16"/>
      <c r="AD660" s="16"/>
      <c r="AE660" s="16"/>
      <c r="AF660" s="16"/>
      <c r="AG660" s="16"/>
      <c r="AH660" s="16"/>
      <c r="AI660" s="16"/>
      <c r="AJ660" s="16"/>
      <c r="AK660" s="16"/>
      <c r="AL660" s="16"/>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row>
    <row r="661" spans="1:8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Z661" s="16"/>
      <c r="AA661" s="16"/>
      <c r="AB661" s="16"/>
      <c r="AC661" s="16"/>
      <c r="AD661" s="16"/>
      <c r="AE661" s="16"/>
      <c r="AF661" s="16"/>
      <c r="AG661" s="16"/>
      <c r="AH661" s="16"/>
      <c r="AI661" s="16"/>
      <c r="AJ661" s="16"/>
      <c r="AK661" s="16"/>
      <c r="AL661" s="16"/>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row>
    <row r="662" spans="1:8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Z662" s="16"/>
      <c r="AA662" s="16"/>
      <c r="AB662" s="16"/>
      <c r="AC662" s="16"/>
      <c r="AD662" s="16"/>
      <c r="AE662" s="16"/>
      <c r="AF662" s="16"/>
      <c r="AG662" s="16"/>
      <c r="AH662" s="16"/>
      <c r="AI662" s="16"/>
      <c r="AJ662" s="16"/>
      <c r="AK662" s="16"/>
      <c r="AL662" s="16"/>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row>
    <row r="663" spans="1:8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Z663" s="16"/>
      <c r="AA663" s="16"/>
      <c r="AB663" s="16"/>
      <c r="AC663" s="16"/>
      <c r="AD663" s="16"/>
      <c r="AE663" s="16"/>
      <c r="AF663" s="16"/>
      <c r="AG663" s="16"/>
      <c r="AH663" s="16"/>
      <c r="AI663" s="16"/>
      <c r="AJ663" s="16"/>
      <c r="AK663" s="16"/>
      <c r="AL663" s="16"/>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row>
    <row r="664" spans="1:8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Z664" s="16"/>
      <c r="AA664" s="16"/>
      <c r="AB664" s="16"/>
      <c r="AC664" s="16"/>
      <c r="AD664" s="16"/>
      <c r="AE664" s="16"/>
      <c r="AF664" s="16"/>
      <c r="AG664" s="16"/>
      <c r="AH664" s="16"/>
      <c r="AI664" s="16"/>
      <c r="AJ664" s="16"/>
      <c r="AK664" s="16"/>
      <c r="AL664" s="16"/>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row>
    <row r="665" spans="1:8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Z665" s="16"/>
      <c r="AA665" s="16"/>
      <c r="AB665" s="16"/>
      <c r="AC665" s="16"/>
      <c r="AD665" s="16"/>
      <c r="AE665" s="16"/>
      <c r="AF665" s="16"/>
      <c r="AG665" s="16"/>
      <c r="AH665" s="16"/>
      <c r="AI665" s="16"/>
      <c r="AJ665" s="16"/>
      <c r="AK665" s="16"/>
      <c r="AL665" s="16"/>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row>
    <row r="666" spans="1:8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Z666" s="16"/>
      <c r="AA666" s="16"/>
      <c r="AB666" s="16"/>
      <c r="AC666" s="16"/>
      <c r="AD666" s="16"/>
      <c r="AE666" s="16"/>
      <c r="AF666" s="16"/>
      <c r="AG666" s="16"/>
      <c r="AH666" s="16"/>
      <c r="AI666" s="16"/>
      <c r="AJ666" s="16"/>
      <c r="AK666" s="16"/>
      <c r="AL666" s="16"/>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row>
    <row r="667" spans="1:8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Z667" s="16"/>
      <c r="AA667" s="16"/>
      <c r="AB667" s="16"/>
      <c r="AC667" s="16"/>
      <c r="AD667" s="16"/>
      <c r="AE667" s="16"/>
      <c r="AF667" s="16"/>
      <c r="AG667" s="16"/>
      <c r="AH667" s="16"/>
      <c r="AI667" s="16"/>
      <c r="AJ667" s="16"/>
      <c r="AK667" s="16"/>
      <c r="AL667" s="16"/>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row>
    <row r="668" spans="1:8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Z668" s="16"/>
      <c r="AA668" s="16"/>
      <c r="AB668" s="16"/>
      <c r="AC668" s="16"/>
      <c r="AD668" s="16"/>
      <c r="AE668" s="16"/>
      <c r="AF668" s="16"/>
      <c r="AG668" s="16"/>
      <c r="AH668" s="16"/>
      <c r="AI668" s="16"/>
      <c r="AJ668" s="16"/>
      <c r="AK668" s="16"/>
      <c r="AL668" s="16"/>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row>
    <row r="669" spans="1:8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Z669" s="16"/>
      <c r="AA669" s="16"/>
      <c r="AB669" s="16"/>
      <c r="AC669" s="16"/>
      <c r="AD669" s="16"/>
      <c r="AE669" s="16"/>
      <c r="AF669" s="16"/>
      <c r="AG669" s="16"/>
      <c r="AH669" s="16"/>
      <c r="AI669" s="16"/>
      <c r="AJ669" s="16"/>
      <c r="AK669" s="16"/>
      <c r="AL669" s="16"/>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row>
    <row r="670" spans="1:8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Z670" s="16"/>
      <c r="AA670" s="16"/>
      <c r="AB670" s="16"/>
      <c r="AC670" s="16"/>
      <c r="AD670" s="16"/>
      <c r="AE670" s="16"/>
      <c r="AF670" s="16"/>
      <c r="AG670" s="16"/>
      <c r="AH670" s="16"/>
      <c r="AI670" s="16"/>
      <c r="AJ670" s="16"/>
      <c r="AK670" s="16"/>
      <c r="AL670" s="16"/>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row>
    <row r="671" spans="1:8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Z671" s="16"/>
      <c r="AA671" s="16"/>
      <c r="AB671" s="16"/>
      <c r="AC671" s="16"/>
      <c r="AD671" s="16"/>
      <c r="AE671" s="16"/>
      <c r="AF671" s="16"/>
      <c r="AG671" s="16"/>
      <c r="AH671" s="16"/>
      <c r="AI671" s="16"/>
      <c r="AJ671" s="16"/>
      <c r="AK671" s="16"/>
      <c r="AL671" s="16"/>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row>
    <row r="672" spans="1:8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Z672" s="16"/>
      <c r="AA672" s="16"/>
      <c r="AB672" s="16"/>
      <c r="AC672" s="16"/>
      <c r="AD672" s="16"/>
      <c r="AE672" s="16"/>
      <c r="AF672" s="16"/>
      <c r="AG672" s="16"/>
      <c r="AH672" s="16"/>
      <c r="AI672" s="16"/>
      <c r="AJ672" s="16"/>
      <c r="AK672" s="16"/>
      <c r="AL672" s="16"/>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row>
    <row r="673" spans="1:8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Z673" s="16"/>
      <c r="AA673" s="16"/>
      <c r="AB673" s="16"/>
      <c r="AC673" s="16"/>
      <c r="AD673" s="16"/>
      <c r="AE673" s="16"/>
      <c r="AF673" s="16"/>
      <c r="AG673" s="16"/>
      <c r="AH673" s="16"/>
      <c r="AI673" s="16"/>
      <c r="AJ673" s="16"/>
      <c r="AK673" s="16"/>
      <c r="AL673" s="16"/>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row>
    <row r="674" spans="1:8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Z674" s="16"/>
      <c r="AA674" s="16"/>
      <c r="AB674" s="16"/>
      <c r="AC674" s="16"/>
      <c r="AD674" s="16"/>
      <c r="AE674" s="16"/>
      <c r="AF674" s="16"/>
      <c r="AG674" s="16"/>
      <c r="AH674" s="16"/>
      <c r="AI674" s="16"/>
      <c r="AJ674" s="16"/>
      <c r="AK674" s="16"/>
      <c r="AL674" s="16"/>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row>
    <row r="675" spans="1:8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Z675" s="16"/>
      <c r="AA675" s="16"/>
      <c r="AB675" s="16"/>
      <c r="AC675" s="16"/>
      <c r="AD675" s="16"/>
      <c r="AE675" s="16"/>
      <c r="AF675" s="16"/>
      <c r="AG675" s="16"/>
      <c r="AH675" s="16"/>
      <c r="AI675" s="16"/>
      <c r="AJ675" s="16"/>
      <c r="AK675" s="16"/>
      <c r="AL675" s="16"/>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row>
    <row r="676" spans="1:8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Z676" s="16"/>
      <c r="AA676" s="16"/>
      <c r="AB676" s="16"/>
      <c r="AC676" s="16"/>
      <c r="AD676" s="16"/>
      <c r="AE676" s="16"/>
      <c r="AF676" s="16"/>
      <c r="AG676" s="16"/>
      <c r="AH676" s="16"/>
      <c r="AI676" s="16"/>
      <c r="AJ676" s="16"/>
      <c r="AK676" s="16"/>
      <c r="AL676" s="16"/>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row>
    <row r="677" spans="1:8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Z677" s="16"/>
      <c r="AA677" s="16"/>
      <c r="AB677" s="16"/>
      <c r="AC677" s="16"/>
      <c r="AD677" s="16"/>
      <c r="AE677" s="16"/>
      <c r="AF677" s="16"/>
      <c r="AG677" s="16"/>
      <c r="AH677" s="16"/>
      <c r="AI677" s="16"/>
      <c r="AJ677" s="16"/>
      <c r="AK677" s="16"/>
      <c r="AL677" s="16"/>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row>
    <row r="678" spans="1:8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Z678" s="16"/>
      <c r="AA678" s="16"/>
      <c r="AB678" s="16"/>
      <c r="AC678" s="16"/>
      <c r="AD678" s="16"/>
      <c r="AE678" s="16"/>
      <c r="AF678" s="16"/>
      <c r="AG678" s="16"/>
      <c r="AH678" s="16"/>
      <c r="AI678" s="16"/>
      <c r="AJ678" s="16"/>
      <c r="AK678" s="16"/>
      <c r="AL678" s="16"/>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row>
    <row r="679" spans="1:8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Z679" s="16"/>
      <c r="AA679" s="16"/>
      <c r="AB679" s="16"/>
      <c r="AC679" s="16"/>
      <c r="AD679" s="16"/>
      <c r="AE679" s="16"/>
      <c r="AF679" s="16"/>
      <c r="AG679" s="16"/>
      <c r="AH679" s="16"/>
      <c r="AI679" s="16"/>
      <c r="AJ679" s="16"/>
      <c r="AK679" s="16"/>
      <c r="AL679" s="16"/>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row>
    <row r="680" spans="1:8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Z680" s="16"/>
      <c r="AA680" s="16"/>
      <c r="AB680" s="16"/>
      <c r="AC680" s="16"/>
      <c r="AD680" s="16"/>
      <c r="AE680" s="16"/>
      <c r="AF680" s="16"/>
      <c r="AG680" s="16"/>
      <c r="AH680" s="16"/>
      <c r="AI680" s="16"/>
      <c r="AJ680" s="16"/>
      <c r="AK680" s="16"/>
      <c r="AL680" s="16"/>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row>
    <row r="681" spans="1:8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Z681" s="16"/>
      <c r="AA681" s="16"/>
      <c r="AB681" s="16"/>
      <c r="AC681" s="16"/>
      <c r="AD681" s="16"/>
      <c r="AE681" s="16"/>
      <c r="AF681" s="16"/>
      <c r="AG681" s="16"/>
      <c r="AH681" s="16"/>
      <c r="AI681" s="16"/>
      <c r="AJ681" s="16"/>
      <c r="AK681" s="16"/>
      <c r="AL681" s="16"/>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row>
    <row r="682" spans="1:8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Z682" s="16"/>
      <c r="AA682" s="16"/>
      <c r="AB682" s="16"/>
      <c r="AC682" s="16"/>
      <c r="AD682" s="16"/>
      <c r="AE682" s="16"/>
      <c r="AF682" s="16"/>
      <c r="AG682" s="16"/>
      <c r="AH682" s="16"/>
      <c r="AI682" s="16"/>
      <c r="AJ682" s="16"/>
      <c r="AK682" s="16"/>
      <c r="AL682" s="16"/>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row>
    <row r="683" spans="1:8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Z683" s="16"/>
      <c r="AA683" s="16"/>
      <c r="AB683" s="16"/>
      <c r="AC683" s="16"/>
      <c r="AD683" s="16"/>
      <c r="AE683" s="16"/>
      <c r="AF683" s="16"/>
      <c r="AG683" s="16"/>
      <c r="AH683" s="16"/>
      <c r="AI683" s="16"/>
      <c r="AJ683" s="16"/>
      <c r="AK683" s="16"/>
      <c r="AL683" s="16"/>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row>
    <row r="684" spans="1:8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Z684" s="16"/>
      <c r="AA684" s="16"/>
      <c r="AB684" s="16"/>
      <c r="AC684" s="16"/>
      <c r="AD684" s="16"/>
      <c r="AE684" s="16"/>
      <c r="AF684" s="16"/>
      <c r="AG684" s="16"/>
      <c r="AH684" s="16"/>
      <c r="AI684" s="16"/>
      <c r="AJ684" s="16"/>
      <c r="AK684" s="16"/>
      <c r="AL684" s="16"/>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row>
    <row r="685" spans="1:8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Z685" s="16"/>
      <c r="AA685" s="16"/>
      <c r="AB685" s="16"/>
      <c r="AC685" s="16"/>
      <c r="AD685" s="16"/>
      <c r="AE685" s="16"/>
      <c r="AF685" s="16"/>
      <c r="AG685" s="16"/>
      <c r="AH685" s="16"/>
      <c r="AI685" s="16"/>
      <c r="AJ685" s="16"/>
      <c r="AK685" s="16"/>
      <c r="AL685" s="16"/>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row>
    <row r="686" spans="1: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Z686" s="16"/>
      <c r="AA686" s="16"/>
      <c r="AB686" s="16"/>
      <c r="AC686" s="16"/>
      <c r="AD686" s="16"/>
      <c r="AE686" s="16"/>
      <c r="AF686" s="16"/>
      <c r="AG686" s="16"/>
      <c r="AH686" s="16"/>
      <c r="AI686" s="16"/>
      <c r="AJ686" s="16"/>
      <c r="AK686" s="16"/>
      <c r="AL686" s="16"/>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row>
    <row r="687" spans="1:8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Z687" s="16"/>
      <c r="AA687" s="16"/>
      <c r="AB687" s="16"/>
      <c r="AC687" s="16"/>
      <c r="AD687" s="16"/>
      <c r="AE687" s="16"/>
      <c r="AF687" s="16"/>
      <c r="AG687" s="16"/>
      <c r="AH687" s="16"/>
      <c r="AI687" s="16"/>
      <c r="AJ687" s="16"/>
      <c r="AK687" s="16"/>
      <c r="AL687" s="16"/>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row>
    <row r="688" spans="1:8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Z688" s="16"/>
      <c r="AA688" s="16"/>
      <c r="AB688" s="16"/>
      <c r="AC688" s="16"/>
      <c r="AD688" s="16"/>
      <c r="AE688" s="16"/>
      <c r="AF688" s="16"/>
      <c r="AG688" s="16"/>
      <c r="AH688" s="16"/>
      <c r="AI688" s="16"/>
      <c r="AJ688" s="16"/>
      <c r="AK688" s="16"/>
      <c r="AL688" s="16"/>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row>
    <row r="689" spans="1:8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Z689" s="16"/>
      <c r="AA689" s="16"/>
      <c r="AB689" s="16"/>
      <c r="AC689" s="16"/>
      <c r="AD689" s="16"/>
      <c r="AE689" s="16"/>
      <c r="AF689" s="16"/>
      <c r="AG689" s="16"/>
      <c r="AH689" s="16"/>
      <c r="AI689" s="16"/>
      <c r="AJ689" s="16"/>
      <c r="AK689" s="16"/>
      <c r="AL689" s="16"/>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row>
    <row r="690" spans="1:8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Z690" s="16"/>
      <c r="AA690" s="16"/>
      <c r="AB690" s="16"/>
      <c r="AC690" s="16"/>
      <c r="AD690" s="16"/>
      <c r="AE690" s="16"/>
      <c r="AF690" s="16"/>
      <c r="AG690" s="16"/>
      <c r="AH690" s="16"/>
      <c r="AI690" s="16"/>
      <c r="AJ690" s="16"/>
      <c r="AK690" s="16"/>
      <c r="AL690" s="16"/>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row>
    <row r="691" spans="1:8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Z691" s="16"/>
      <c r="AA691" s="16"/>
      <c r="AB691" s="16"/>
      <c r="AC691" s="16"/>
      <c r="AD691" s="16"/>
      <c r="AE691" s="16"/>
      <c r="AF691" s="16"/>
      <c r="AG691" s="16"/>
      <c r="AH691" s="16"/>
      <c r="AI691" s="16"/>
      <c r="AJ691" s="16"/>
      <c r="AK691" s="16"/>
      <c r="AL691" s="16"/>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row>
    <row r="692" spans="1:8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Z692" s="16"/>
      <c r="AA692" s="16"/>
      <c r="AB692" s="16"/>
      <c r="AC692" s="16"/>
      <c r="AD692" s="16"/>
      <c r="AE692" s="16"/>
      <c r="AF692" s="16"/>
      <c r="AG692" s="16"/>
      <c r="AH692" s="16"/>
      <c r="AI692" s="16"/>
      <c r="AJ692" s="16"/>
      <c r="AK692" s="16"/>
      <c r="AL692" s="16"/>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row>
    <row r="693" spans="1:8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Z693" s="16"/>
      <c r="AA693" s="16"/>
      <c r="AB693" s="16"/>
      <c r="AC693" s="16"/>
      <c r="AD693" s="16"/>
      <c r="AE693" s="16"/>
      <c r="AF693" s="16"/>
      <c r="AG693" s="16"/>
      <c r="AH693" s="16"/>
      <c r="AI693" s="16"/>
      <c r="AJ693" s="16"/>
      <c r="AK693" s="16"/>
      <c r="AL693" s="16"/>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row>
    <row r="694" spans="1:8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Z694" s="16"/>
      <c r="AA694" s="16"/>
      <c r="AB694" s="16"/>
      <c r="AC694" s="16"/>
      <c r="AD694" s="16"/>
      <c r="AE694" s="16"/>
      <c r="AF694" s="16"/>
      <c r="AG694" s="16"/>
      <c r="AH694" s="16"/>
      <c r="AI694" s="16"/>
      <c r="AJ694" s="16"/>
      <c r="AK694" s="16"/>
      <c r="AL694" s="16"/>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row>
    <row r="695" spans="1:8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Z695" s="16"/>
      <c r="AA695" s="16"/>
      <c r="AB695" s="16"/>
      <c r="AC695" s="16"/>
      <c r="AD695" s="16"/>
      <c r="AE695" s="16"/>
      <c r="AF695" s="16"/>
      <c r="AG695" s="16"/>
      <c r="AH695" s="16"/>
      <c r="AI695" s="16"/>
      <c r="AJ695" s="16"/>
      <c r="AK695" s="16"/>
      <c r="AL695" s="16"/>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row>
    <row r="696" spans="1:8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Z696" s="16"/>
      <c r="AA696" s="16"/>
      <c r="AB696" s="16"/>
      <c r="AC696" s="16"/>
      <c r="AD696" s="16"/>
      <c r="AE696" s="16"/>
      <c r="AF696" s="16"/>
      <c r="AG696" s="16"/>
      <c r="AH696" s="16"/>
      <c r="AI696" s="16"/>
      <c r="AJ696" s="16"/>
      <c r="AK696" s="16"/>
      <c r="AL696" s="16"/>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row>
    <row r="697" spans="1:8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Z697" s="16"/>
      <c r="AA697" s="16"/>
      <c r="AB697" s="16"/>
      <c r="AC697" s="16"/>
      <c r="AD697" s="16"/>
      <c r="AE697" s="16"/>
      <c r="AF697" s="16"/>
      <c r="AG697" s="16"/>
      <c r="AH697" s="16"/>
      <c r="AI697" s="16"/>
      <c r="AJ697" s="16"/>
      <c r="AK697" s="16"/>
      <c r="AL697" s="16"/>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row>
    <row r="698" spans="1:8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Z698" s="16"/>
      <c r="AA698" s="16"/>
      <c r="AB698" s="16"/>
      <c r="AC698" s="16"/>
      <c r="AD698" s="16"/>
      <c r="AE698" s="16"/>
      <c r="AF698" s="16"/>
      <c r="AG698" s="16"/>
      <c r="AH698" s="16"/>
      <c r="AI698" s="16"/>
      <c r="AJ698" s="16"/>
      <c r="AK698" s="16"/>
      <c r="AL698" s="16"/>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row>
    <row r="699" spans="1:8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Z699" s="16"/>
      <c r="AA699" s="16"/>
      <c r="AB699" s="16"/>
      <c r="AC699" s="16"/>
      <c r="AD699" s="16"/>
      <c r="AE699" s="16"/>
      <c r="AF699" s="16"/>
      <c r="AG699" s="16"/>
      <c r="AH699" s="16"/>
      <c r="AI699" s="16"/>
      <c r="AJ699" s="16"/>
      <c r="AK699" s="16"/>
      <c r="AL699" s="16"/>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row>
    <row r="700" spans="1:8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Z700" s="16"/>
      <c r="AA700" s="16"/>
      <c r="AB700" s="16"/>
      <c r="AC700" s="16"/>
      <c r="AD700" s="16"/>
      <c r="AE700" s="16"/>
      <c r="AF700" s="16"/>
      <c r="AG700" s="16"/>
      <c r="AH700" s="16"/>
      <c r="AI700" s="16"/>
      <c r="AJ700" s="16"/>
      <c r="AK700" s="16"/>
      <c r="AL700" s="16"/>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row>
    <row r="701" spans="1:8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Z701" s="16"/>
      <c r="AA701" s="16"/>
      <c r="AB701" s="16"/>
      <c r="AC701" s="16"/>
      <c r="AD701" s="16"/>
      <c r="AE701" s="16"/>
      <c r="AF701" s="16"/>
      <c r="AG701" s="16"/>
      <c r="AH701" s="16"/>
      <c r="AI701" s="16"/>
      <c r="AJ701" s="16"/>
      <c r="AK701" s="16"/>
      <c r="AL701" s="16"/>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row>
    <row r="702" spans="1:8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Z702" s="16"/>
      <c r="AA702" s="16"/>
      <c r="AB702" s="16"/>
      <c r="AC702" s="16"/>
      <c r="AD702" s="16"/>
      <c r="AE702" s="16"/>
      <c r="AF702" s="16"/>
      <c r="AG702" s="16"/>
      <c r="AH702" s="16"/>
      <c r="AI702" s="16"/>
      <c r="AJ702" s="16"/>
      <c r="AK702" s="16"/>
      <c r="AL702" s="16"/>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row>
    <row r="703" spans="1:8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Z703" s="16"/>
      <c r="AA703" s="16"/>
      <c r="AB703" s="16"/>
      <c r="AC703" s="16"/>
      <c r="AD703" s="16"/>
      <c r="AE703" s="16"/>
      <c r="AF703" s="16"/>
      <c r="AG703" s="16"/>
      <c r="AH703" s="16"/>
      <c r="AI703" s="16"/>
      <c r="AJ703" s="16"/>
      <c r="AK703" s="16"/>
      <c r="AL703" s="16"/>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row>
    <row r="704" spans="1:8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Z704" s="16"/>
      <c r="AA704" s="16"/>
      <c r="AB704" s="16"/>
      <c r="AC704" s="16"/>
      <c r="AD704" s="16"/>
      <c r="AE704" s="16"/>
      <c r="AF704" s="16"/>
      <c r="AG704" s="16"/>
      <c r="AH704" s="16"/>
      <c r="AI704" s="16"/>
      <c r="AJ704" s="16"/>
      <c r="AK704" s="16"/>
      <c r="AL704" s="16"/>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row>
    <row r="705" spans="1:8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Z705" s="16"/>
      <c r="AA705" s="16"/>
      <c r="AB705" s="16"/>
      <c r="AC705" s="16"/>
      <c r="AD705" s="16"/>
      <c r="AE705" s="16"/>
      <c r="AF705" s="16"/>
      <c r="AG705" s="16"/>
      <c r="AH705" s="16"/>
      <c r="AI705" s="16"/>
      <c r="AJ705" s="16"/>
      <c r="AK705" s="16"/>
      <c r="AL705" s="16"/>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row>
    <row r="706" spans="1:8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Z706" s="16"/>
      <c r="AA706" s="16"/>
      <c r="AB706" s="16"/>
      <c r="AC706" s="16"/>
      <c r="AD706" s="16"/>
      <c r="AE706" s="16"/>
      <c r="AF706" s="16"/>
      <c r="AG706" s="16"/>
      <c r="AH706" s="16"/>
      <c r="AI706" s="16"/>
      <c r="AJ706" s="16"/>
      <c r="AK706" s="16"/>
      <c r="AL706" s="16"/>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row>
    <row r="707" spans="1:8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Z707" s="16"/>
      <c r="AA707" s="16"/>
      <c r="AB707" s="16"/>
      <c r="AC707" s="16"/>
      <c r="AD707" s="16"/>
      <c r="AE707" s="16"/>
      <c r="AF707" s="16"/>
      <c r="AG707" s="16"/>
      <c r="AH707" s="16"/>
      <c r="AI707" s="16"/>
      <c r="AJ707" s="16"/>
      <c r="AK707" s="16"/>
      <c r="AL707" s="16"/>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row>
    <row r="708" spans="1:8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Z708" s="16"/>
      <c r="AA708" s="16"/>
      <c r="AB708" s="16"/>
      <c r="AC708" s="16"/>
      <c r="AD708" s="16"/>
      <c r="AE708" s="16"/>
      <c r="AF708" s="16"/>
      <c r="AG708" s="16"/>
      <c r="AH708" s="16"/>
      <c r="AI708" s="16"/>
      <c r="AJ708" s="16"/>
      <c r="AK708" s="16"/>
      <c r="AL708" s="16"/>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row>
    <row r="709" spans="1:8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Z709" s="16"/>
      <c r="AA709" s="16"/>
      <c r="AB709" s="16"/>
      <c r="AC709" s="16"/>
      <c r="AD709" s="16"/>
      <c r="AE709" s="16"/>
      <c r="AF709" s="16"/>
      <c r="AG709" s="16"/>
      <c r="AH709" s="16"/>
      <c r="AI709" s="16"/>
      <c r="AJ709" s="16"/>
      <c r="AK709" s="16"/>
      <c r="AL709" s="16"/>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row>
    <row r="710" spans="1:8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Z710" s="16"/>
      <c r="AA710" s="16"/>
      <c r="AB710" s="16"/>
      <c r="AC710" s="16"/>
      <c r="AD710" s="16"/>
      <c r="AE710" s="16"/>
      <c r="AF710" s="16"/>
      <c r="AG710" s="16"/>
      <c r="AH710" s="16"/>
      <c r="AI710" s="16"/>
      <c r="AJ710" s="16"/>
      <c r="AK710" s="16"/>
      <c r="AL710" s="16"/>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row>
    <row r="711" spans="1:8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Z711" s="16"/>
      <c r="AA711" s="16"/>
      <c r="AB711" s="16"/>
      <c r="AC711" s="16"/>
      <c r="AD711" s="16"/>
      <c r="AE711" s="16"/>
      <c r="AF711" s="16"/>
      <c r="AG711" s="16"/>
      <c r="AH711" s="16"/>
      <c r="AI711" s="16"/>
      <c r="AJ711" s="16"/>
      <c r="AK711" s="16"/>
      <c r="AL711" s="16"/>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row>
    <row r="712" spans="1:8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Z712" s="16"/>
      <c r="AA712" s="16"/>
      <c r="AB712" s="16"/>
      <c r="AC712" s="16"/>
      <c r="AD712" s="16"/>
      <c r="AE712" s="16"/>
      <c r="AF712" s="16"/>
      <c r="AG712" s="16"/>
      <c r="AH712" s="16"/>
      <c r="AI712" s="16"/>
      <c r="AJ712" s="16"/>
      <c r="AK712" s="16"/>
      <c r="AL712" s="16"/>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row>
    <row r="713" spans="1:8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Z713" s="16"/>
      <c r="AA713" s="16"/>
      <c r="AB713" s="16"/>
      <c r="AC713" s="16"/>
      <c r="AD713" s="16"/>
      <c r="AE713" s="16"/>
      <c r="AF713" s="16"/>
      <c r="AG713" s="16"/>
      <c r="AH713" s="16"/>
      <c r="AI713" s="16"/>
      <c r="AJ713" s="16"/>
      <c r="AK713" s="16"/>
      <c r="AL713" s="16"/>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row>
    <row r="714" spans="1:8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Z714" s="16"/>
      <c r="AA714" s="16"/>
      <c r="AB714" s="16"/>
      <c r="AC714" s="16"/>
      <c r="AD714" s="16"/>
      <c r="AE714" s="16"/>
      <c r="AF714" s="16"/>
      <c r="AG714" s="16"/>
      <c r="AH714" s="16"/>
      <c r="AI714" s="16"/>
      <c r="AJ714" s="16"/>
      <c r="AK714" s="16"/>
      <c r="AL714" s="16"/>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row>
    <row r="715" spans="1:8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Z715" s="16"/>
      <c r="AA715" s="16"/>
      <c r="AB715" s="16"/>
      <c r="AC715" s="16"/>
      <c r="AD715" s="16"/>
      <c r="AE715" s="16"/>
      <c r="AF715" s="16"/>
      <c r="AG715" s="16"/>
      <c r="AH715" s="16"/>
      <c r="AI715" s="16"/>
      <c r="AJ715" s="16"/>
      <c r="AK715" s="16"/>
      <c r="AL715" s="16"/>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row>
    <row r="716" spans="1:8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Z716" s="16"/>
      <c r="AA716" s="16"/>
      <c r="AB716" s="16"/>
      <c r="AC716" s="16"/>
      <c r="AD716" s="16"/>
      <c r="AE716" s="16"/>
      <c r="AF716" s="16"/>
      <c r="AG716" s="16"/>
      <c r="AH716" s="16"/>
      <c r="AI716" s="16"/>
      <c r="AJ716" s="16"/>
      <c r="AK716" s="16"/>
      <c r="AL716" s="16"/>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row>
    <row r="717" spans="1:8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Z717" s="16"/>
      <c r="AA717" s="16"/>
      <c r="AB717" s="16"/>
      <c r="AC717" s="16"/>
      <c r="AD717" s="16"/>
      <c r="AE717" s="16"/>
      <c r="AF717" s="16"/>
      <c r="AG717" s="16"/>
      <c r="AH717" s="16"/>
      <c r="AI717" s="16"/>
      <c r="AJ717" s="16"/>
      <c r="AK717" s="16"/>
      <c r="AL717" s="16"/>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row>
    <row r="718" spans="1:8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Z718" s="16"/>
      <c r="AA718" s="16"/>
      <c r="AB718" s="16"/>
      <c r="AC718" s="16"/>
      <c r="AD718" s="16"/>
      <c r="AE718" s="16"/>
      <c r="AF718" s="16"/>
      <c r="AG718" s="16"/>
      <c r="AH718" s="16"/>
      <c r="AI718" s="16"/>
      <c r="AJ718" s="16"/>
      <c r="AK718" s="16"/>
      <c r="AL718" s="16"/>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row>
    <row r="719" spans="1:8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Z719" s="16"/>
      <c r="AA719" s="16"/>
      <c r="AB719" s="16"/>
      <c r="AC719" s="16"/>
      <c r="AD719" s="16"/>
      <c r="AE719" s="16"/>
      <c r="AF719" s="16"/>
      <c r="AG719" s="16"/>
      <c r="AH719" s="16"/>
      <c r="AI719" s="16"/>
      <c r="AJ719" s="16"/>
      <c r="AK719" s="16"/>
      <c r="AL719" s="16"/>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row>
    <row r="720" spans="1:8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Z720" s="16"/>
      <c r="AA720" s="16"/>
      <c r="AB720" s="16"/>
      <c r="AC720" s="16"/>
      <c r="AD720" s="16"/>
      <c r="AE720" s="16"/>
      <c r="AF720" s="16"/>
      <c r="AG720" s="16"/>
      <c r="AH720" s="16"/>
      <c r="AI720" s="16"/>
      <c r="AJ720" s="16"/>
      <c r="AK720" s="16"/>
      <c r="AL720" s="16"/>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row>
    <row r="721" spans="1:8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Z721" s="16"/>
      <c r="AA721" s="16"/>
      <c r="AB721" s="16"/>
      <c r="AC721" s="16"/>
      <c r="AD721" s="16"/>
      <c r="AE721" s="16"/>
      <c r="AF721" s="16"/>
      <c r="AG721" s="16"/>
      <c r="AH721" s="16"/>
      <c r="AI721" s="16"/>
      <c r="AJ721" s="16"/>
      <c r="AK721" s="16"/>
      <c r="AL721" s="16"/>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row>
    <row r="722" spans="1:8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Z722" s="16"/>
      <c r="AA722" s="16"/>
      <c r="AB722" s="16"/>
      <c r="AC722" s="16"/>
      <c r="AD722" s="16"/>
      <c r="AE722" s="16"/>
      <c r="AF722" s="16"/>
      <c r="AG722" s="16"/>
      <c r="AH722" s="16"/>
      <c r="AI722" s="16"/>
      <c r="AJ722" s="16"/>
      <c r="AK722" s="16"/>
      <c r="AL722" s="16"/>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row>
    <row r="723" spans="1:8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Z723" s="16"/>
      <c r="AA723" s="16"/>
      <c r="AB723" s="16"/>
      <c r="AC723" s="16"/>
      <c r="AD723" s="16"/>
      <c r="AE723" s="16"/>
      <c r="AF723" s="16"/>
      <c r="AG723" s="16"/>
      <c r="AH723" s="16"/>
      <c r="AI723" s="16"/>
      <c r="AJ723" s="16"/>
      <c r="AK723" s="16"/>
      <c r="AL723" s="16"/>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row>
    <row r="724" spans="1:8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Z724" s="16"/>
      <c r="AA724" s="16"/>
      <c r="AB724" s="16"/>
      <c r="AC724" s="16"/>
      <c r="AD724" s="16"/>
      <c r="AE724" s="16"/>
      <c r="AF724" s="16"/>
      <c r="AG724" s="16"/>
      <c r="AH724" s="16"/>
      <c r="AI724" s="16"/>
      <c r="AJ724" s="16"/>
      <c r="AK724" s="16"/>
      <c r="AL724" s="16"/>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row>
    <row r="725" spans="1:8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Z725" s="16"/>
      <c r="AA725" s="16"/>
      <c r="AB725" s="16"/>
      <c r="AC725" s="16"/>
      <c r="AD725" s="16"/>
      <c r="AE725" s="16"/>
      <c r="AF725" s="16"/>
      <c r="AG725" s="16"/>
      <c r="AH725" s="16"/>
      <c r="AI725" s="16"/>
      <c r="AJ725" s="16"/>
      <c r="AK725" s="16"/>
      <c r="AL725" s="16"/>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row>
    <row r="726" spans="1:8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Z726" s="16"/>
      <c r="AA726" s="16"/>
      <c r="AB726" s="16"/>
      <c r="AC726" s="16"/>
      <c r="AD726" s="16"/>
      <c r="AE726" s="16"/>
      <c r="AF726" s="16"/>
      <c r="AG726" s="16"/>
      <c r="AH726" s="16"/>
      <c r="AI726" s="16"/>
      <c r="AJ726" s="16"/>
      <c r="AK726" s="16"/>
      <c r="AL726" s="16"/>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row>
    <row r="727" spans="1:8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Z727" s="16"/>
      <c r="AA727" s="16"/>
      <c r="AB727" s="16"/>
      <c r="AC727" s="16"/>
      <c r="AD727" s="16"/>
      <c r="AE727" s="16"/>
      <c r="AF727" s="16"/>
      <c r="AG727" s="16"/>
      <c r="AH727" s="16"/>
      <c r="AI727" s="16"/>
      <c r="AJ727" s="16"/>
      <c r="AK727" s="16"/>
      <c r="AL727" s="16"/>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row>
    <row r="728" spans="1:8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Z728" s="16"/>
      <c r="AA728" s="16"/>
      <c r="AB728" s="16"/>
      <c r="AC728" s="16"/>
      <c r="AD728" s="16"/>
      <c r="AE728" s="16"/>
      <c r="AF728" s="16"/>
      <c r="AG728" s="16"/>
      <c r="AH728" s="16"/>
      <c r="AI728" s="16"/>
      <c r="AJ728" s="16"/>
      <c r="AK728" s="16"/>
      <c r="AL728" s="16"/>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row>
    <row r="729" spans="1:8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Z729" s="16"/>
      <c r="AA729" s="16"/>
      <c r="AB729" s="16"/>
      <c r="AC729" s="16"/>
      <c r="AD729" s="16"/>
      <c r="AE729" s="16"/>
      <c r="AF729" s="16"/>
      <c r="AG729" s="16"/>
      <c r="AH729" s="16"/>
      <c r="AI729" s="16"/>
      <c r="AJ729" s="16"/>
      <c r="AK729" s="16"/>
      <c r="AL729" s="16"/>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row>
    <row r="730" spans="1:8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Z730" s="16"/>
      <c r="AA730" s="16"/>
      <c r="AB730" s="16"/>
      <c r="AC730" s="16"/>
      <c r="AD730" s="16"/>
      <c r="AE730" s="16"/>
      <c r="AF730" s="16"/>
      <c r="AG730" s="16"/>
      <c r="AH730" s="16"/>
      <c r="AI730" s="16"/>
      <c r="AJ730" s="16"/>
      <c r="AK730" s="16"/>
      <c r="AL730" s="16"/>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row>
    <row r="731" spans="1:8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Z731" s="16"/>
      <c r="AA731" s="16"/>
      <c r="AB731" s="16"/>
      <c r="AC731" s="16"/>
      <c r="AD731" s="16"/>
      <c r="AE731" s="16"/>
      <c r="AF731" s="16"/>
      <c r="AG731" s="16"/>
      <c r="AH731" s="16"/>
      <c r="AI731" s="16"/>
      <c r="AJ731" s="16"/>
      <c r="AK731" s="16"/>
      <c r="AL731" s="16"/>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row>
    <row r="732" spans="1:8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Z732" s="16"/>
      <c r="AA732" s="16"/>
      <c r="AB732" s="16"/>
      <c r="AC732" s="16"/>
      <c r="AD732" s="16"/>
      <c r="AE732" s="16"/>
      <c r="AF732" s="16"/>
      <c r="AG732" s="16"/>
      <c r="AH732" s="16"/>
      <c r="AI732" s="16"/>
      <c r="AJ732" s="16"/>
      <c r="AK732" s="16"/>
      <c r="AL732" s="16"/>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row>
    <row r="733" spans="1:8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Z733" s="16"/>
      <c r="AA733" s="16"/>
      <c r="AB733" s="16"/>
      <c r="AC733" s="16"/>
      <c r="AD733" s="16"/>
      <c r="AE733" s="16"/>
      <c r="AF733" s="16"/>
      <c r="AG733" s="16"/>
      <c r="AH733" s="16"/>
      <c r="AI733" s="16"/>
      <c r="AJ733" s="16"/>
      <c r="AK733" s="16"/>
      <c r="AL733" s="16"/>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row>
    <row r="734" spans="1:8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Z734" s="16"/>
      <c r="AA734" s="16"/>
      <c r="AB734" s="16"/>
      <c r="AC734" s="16"/>
      <c r="AD734" s="16"/>
      <c r="AE734" s="16"/>
      <c r="AF734" s="16"/>
      <c r="AG734" s="16"/>
      <c r="AH734" s="16"/>
      <c r="AI734" s="16"/>
      <c r="AJ734" s="16"/>
      <c r="AK734" s="16"/>
      <c r="AL734" s="16"/>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row>
    <row r="735" spans="1:8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Z735" s="16"/>
      <c r="AA735" s="16"/>
      <c r="AB735" s="16"/>
      <c r="AC735" s="16"/>
      <c r="AD735" s="16"/>
      <c r="AE735" s="16"/>
      <c r="AF735" s="16"/>
      <c r="AG735" s="16"/>
      <c r="AH735" s="16"/>
      <c r="AI735" s="16"/>
      <c r="AJ735" s="16"/>
      <c r="AK735" s="16"/>
      <c r="AL735" s="16"/>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row>
    <row r="736" spans="1:8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Z736" s="16"/>
      <c r="AA736" s="16"/>
      <c r="AB736" s="16"/>
      <c r="AC736" s="16"/>
      <c r="AD736" s="16"/>
      <c r="AE736" s="16"/>
      <c r="AF736" s="16"/>
      <c r="AG736" s="16"/>
      <c r="AH736" s="16"/>
      <c r="AI736" s="16"/>
      <c r="AJ736" s="16"/>
      <c r="AK736" s="16"/>
      <c r="AL736" s="16"/>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row>
    <row r="737" spans="1:8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Z737" s="16"/>
      <c r="AA737" s="16"/>
      <c r="AB737" s="16"/>
      <c r="AC737" s="16"/>
      <c r="AD737" s="16"/>
      <c r="AE737" s="16"/>
      <c r="AF737" s="16"/>
      <c r="AG737" s="16"/>
      <c r="AH737" s="16"/>
      <c r="AI737" s="16"/>
      <c r="AJ737" s="16"/>
      <c r="AK737" s="16"/>
      <c r="AL737" s="16"/>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row>
    <row r="738" spans="1:8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Z738" s="16"/>
      <c r="AA738" s="16"/>
      <c r="AB738" s="16"/>
      <c r="AC738" s="16"/>
      <c r="AD738" s="16"/>
      <c r="AE738" s="16"/>
      <c r="AF738" s="16"/>
      <c r="AG738" s="16"/>
      <c r="AH738" s="16"/>
      <c r="AI738" s="16"/>
      <c r="AJ738" s="16"/>
      <c r="AK738" s="16"/>
      <c r="AL738" s="16"/>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row>
    <row r="739" spans="1:8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Z739" s="16"/>
      <c r="AA739" s="16"/>
      <c r="AB739" s="16"/>
      <c r="AC739" s="16"/>
      <c r="AD739" s="16"/>
      <c r="AE739" s="16"/>
      <c r="AF739" s="16"/>
      <c r="AG739" s="16"/>
      <c r="AH739" s="16"/>
      <c r="AI739" s="16"/>
      <c r="AJ739" s="16"/>
      <c r="AK739" s="16"/>
      <c r="AL739" s="16"/>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row>
    <row r="740" spans="1:8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Z740" s="16"/>
      <c r="AA740" s="16"/>
      <c r="AB740" s="16"/>
      <c r="AC740" s="16"/>
      <c r="AD740" s="16"/>
      <c r="AE740" s="16"/>
      <c r="AF740" s="16"/>
      <c r="AG740" s="16"/>
      <c r="AH740" s="16"/>
      <c r="AI740" s="16"/>
      <c r="AJ740" s="16"/>
      <c r="AK740" s="16"/>
      <c r="AL740" s="16"/>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row>
    <row r="741" spans="1:8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Z741" s="16"/>
      <c r="AA741" s="16"/>
      <c r="AB741" s="16"/>
      <c r="AC741" s="16"/>
      <c r="AD741" s="16"/>
      <c r="AE741" s="16"/>
      <c r="AF741" s="16"/>
      <c r="AG741" s="16"/>
      <c r="AH741" s="16"/>
      <c r="AI741" s="16"/>
      <c r="AJ741" s="16"/>
      <c r="AK741" s="16"/>
      <c r="AL741" s="16"/>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row>
    <row r="742" spans="1:8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Z742" s="16"/>
      <c r="AA742" s="16"/>
      <c r="AB742" s="16"/>
      <c r="AC742" s="16"/>
      <c r="AD742" s="16"/>
      <c r="AE742" s="16"/>
      <c r="AF742" s="16"/>
      <c r="AG742" s="16"/>
      <c r="AH742" s="16"/>
      <c r="AI742" s="16"/>
      <c r="AJ742" s="16"/>
      <c r="AK742" s="16"/>
      <c r="AL742" s="16"/>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row>
    <row r="743" spans="1:8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Z743" s="16"/>
      <c r="AA743" s="16"/>
      <c r="AB743" s="16"/>
      <c r="AC743" s="16"/>
      <c r="AD743" s="16"/>
      <c r="AE743" s="16"/>
      <c r="AF743" s="16"/>
      <c r="AG743" s="16"/>
      <c r="AH743" s="16"/>
      <c r="AI743" s="16"/>
      <c r="AJ743" s="16"/>
      <c r="AK743" s="16"/>
      <c r="AL743" s="16"/>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row>
    <row r="744" spans="1:8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Z744" s="16"/>
      <c r="AA744" s="16"/>
      <c r="AB744" s="16"/>
      <c r="AC744" s="16"/>
      <c r="AD744" s="16"/>
      <c r="AE744" s="16"/>
      <c r="AF744" s="16"/>
      <c r="AG744" s="16"/>
      <c r="AH744" s="16"/>
      <c r="AI744" s="16"/>
      <c r="AJ744" s="16"/>
      <c r="AK744" s="16"/>
      <c r="AL744" s="16"/>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row>
    <row r="745" spans="1:8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Z745" s="16"/>
      <c r="AA745" s="16"/>
      <c r="AB745" s="16"/>
      <c r="AC745" s="16"/>
      <c r="AD745" s="16"/>
      <c r="AE745" s="16"/>
      <c r="AF745" s="16"/>
      <c r="AG745" s="16"/>
      <c r="AH745" s="16"/>
      <c r="AI745" s="16"/>
      <c r="AJ745" s="16"/>
      <c r="AK745" s="16"/>
      <c r="AL745" s="16"/>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row>
    <row r="746" spans="1:8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Z746" s="16"/>
      <c r="AA746" s="16"/>
      <c r="AB746" s="16"/>
      <c r="AC746" s="16"/>
      <c r="AD746" s="16"/>
      <c r="AE746" s="16"/>
      <c r="AF746" s="16"/>
      <c r="AG746" s="16"/>
      <c r="AH746" s="16"/>
      <c r="AI746" s="16"/>
      <c r="AJ746" s="16"/>
      <c r="AK746" s="16"/>
      <c r="AL746" s="16"/>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row>
    <row r="747" spans="1:8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Z747" s="16"/>
      <c r="AA747" s="16"/>
      <c r="AB747" s="16"/>
      <c r="AC747" s="16"/>
      <c r="AD747" s="16"/>
      <c r="AE747" s="16"/>
      <c r="AF747" s="16"/>
      <c r="AG747" s="16"/>
      <c r="AH747" s="16"/>
      <c r="AI747" s="16"/>
      <c r="AJ747" s="16"/>
      <c r="AK747" s="16"/>
      <c r="AL747" s="16"/>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row>
    <row r="748" spans="1:8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Z748" s="16"/>
      <c r="AA748" s="16"/>
      <c r="AB748" s="16"/>
      <c r="AC748" s="16"/>
      <c r="AD748" s="16"/>
      <c r="AE748" s="16"/>
      <c r="AF748" s="16"/>
      <c r="AG748" s="16"/>
      <c r="AH748" s="16"/>
      <c r="AI748" s="16"/>
      <c r="AJ748" s="16"/>
      <c r="AK748" s="16"/>
      <c r="AL748" s="16"/>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row>
    <row r="749" spans="1:8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Z749" s="16"/>
      <c r="AA749" s="16"/>
      <c r="AB749" s="16"/>
      <c r="AC749" s="16"/>
      <c r="AD749" s="16"/>
      <c r="AE749" s="16"/>
      <c r="AF749" s="16"/>
      <c r="AG749" s="16"/>
      <c r="AH749" s="16"/>
      <c r="AI749" s="16"/>
      <c r="AJ749" s="16"/>
      <c r="AK749" s="16"/>
      <c r="AL749" s="16"/>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row>
    <row r="750" spans="1:8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Z750" s="16"/>
      <c r="AA750" s="16"/>
      <c r="AB750" s="16"/>
      <c r="AC750" s="16"/>
      <c r="AD750" s="16"/>
      <c r="AE750" s="16"/>
      <c r="AF750" s="16"/>
      <c r="AG750" s="16"/>
      <c r="AH750" s="16"/>
      <c r="AI750" s="16"/>
      <c r="AJ750" s="16"/>
      <c r="AK750" s="16"/>
      <c r="AL750" s="16"/>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row>
    <row r="751" spans="1:8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Z751" s="16"/>
      <c r="AA751" s="16"/>
      <c r="AB751" s="16"/>
      <c r="AC751" s="16"/>
      <c r="AD751" s="16"/>
      <c r="AE751" s="16"/>
      <c r="AF751" s="16"/>
      <c r="AG751" s="16"/>
      <c r="AH751" s="16"/>
      <c r="AI751" s="16"/>
      <c r="AJ751" s="16"/>
      <c r="AK751" s="16"/>
      <c r="AL751" s="16"/>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row>
    <row r="752" spans="1:8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Z752" s="16"/>
      <c r="AA752" s="16"/>
      <c r="AB752" s="16"/>
      <c r="AC752" s="16"/>
      <c r="AD752" s="16"/>
      <c r="AE752" s="16"/>
      <c r="AF752" s="16"/>
      <c r="AG752" s="16"/>
      <c r="AH752" s="16"/>
      <c r="AI752" s="16"/>
      <c r="AJ752" s="16"/>
      <c r="AK752" s="16"/>
      <c r="AL752" s="16"/>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row>
    <row r="753" spans="1:8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Z753" s="16"/>
      <c r="AA753" s="16"/>
      <c r="AB753" s="16"/>
      <c r="AC753" s="16"/>
      <c r="AD753" s="16"/>
      <c r="AE753" s="16"/>
      <c r="AF753" s="16"/>
      <c r="AG753" s="16"/>
      <c r="AH753" s="16"/>
      <c r="AI753" s="16"/>
      <c r="AJ753" s="16"/>
      <c r="AK753" s="16"/>
      <c r="AL753" s="16"/>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row>
    <row r="754" spans="1:8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Z754" s="16"/>
      <c r="AA754" s="16"/>
      <c r="AB754" s="16"/>
      <c r="AC754" s="16"/>
      <c r="AD754" s="16"/>
      <c r="AE754" s="16"/>
      <c r="AF754" s="16"/>
      <c r="AG754" s="16"/>
      <c r="AH754" s="16"/>
      <c r="AI754" s="16"/>
      <c r="AJ754" s="16"/>
      <c r="AK754" s="16"/>
      <c r="AL754" s="16"/>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row>
    <row r="755" spans="1:8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Z755" s="16"/>
      <c r="AA755" s="16"/>
      <c r="AB755" s="16"/>
      <c r="AC755" s="16"/>
      <c r="AD755" s="16"/>
      <c r="AE755" s="16"/>
      <c r="AF755" s="16"/>
      <c r="AG755" s="16"/>
      <c r="AH755" s="16"/>
      <c r="AI755" s="16"/>
      <c r="AJ755" s="16"/>
      <c r="AK755" s="16"/>
      <c r="AL755" s="16"/>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row>
    <row r="756" spans="1:8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Z756" s="16"/>
      <c r="AA756" s="16"/>
      <c r="AB756" s="16"/>
      <c r="AC756" s="16"/>
      <c r="AD756" s="16"/>
      <c r="AE756" s="16"/>
      <c r="AF756" s="16"/>
      <c r="AG756" s="16"/>
      <c r="AH756" s="16"/>
      <c r="AI756" s="16"/>
      <c r="AJ756" s="16"/>
      <c r="AK756" s="16"/>
      <c r="AL756" s="16"/>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row>
    <row r="757" spans="1:8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Z757" s="16"/>
      <c r="AA757" s="16"/>
      <c r="AB757" s="16"/>
      <c r="AC757" s="16"/>
      <c r="AD757" s="16"/>
      <c r="AE757" s="16"/>
      <c r="AF757" s="16"/>
      <c r="AG757" s="16"/>
      <c r="AH757" s="16"/>
      <c r="AI757" s="16"/>
      <c r="AJ757" s="16"/>
      <c r="AK757" s="16"/>
      <c r="AL757" s="16"/>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row>
    <row r="758" spans="1:8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Z758" s="16"/>
      <c r="AA758" s="16"/>
      <c r="AB758" s="16"/>
      <c r="AC758" s="16"/>
      <c r="AD758" s="16"/>
      <c r="AE758" s="16"/>
      <c r="AF758" s="16"/>
      <c r="AG758" s="16"/>
      <c r="AH758" s="16"/>
      <c r="AI758" s="16"/>
      <c r="AJ758" s="16"/>
      <c r="AK758" s="16"/>
      <c r="AL758" s="16"/>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row>
    <row r="759" spans="1:8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Z759" s="16"/>
      <c r="AA759" s="16"/>
      <c r="AB759" s="16"/>
      <c r="AC759" s="16"/>
      <c r="AD759" s="16"/>
      <c r="AE759" s="16"/>
      <c r="AF759" s="16"/>
      <c r="AG759" s="16"/>
      <c r="AH759" s="16"/>
      <c r="AI759" s="16"/>
      <c r="AJ759" s="16"/>
      <c r="AK759" s="16"/>
      <c r="AL759" s="16"/>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row>
    <row r="760" spans="1:8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Z760" s="16"/>
      <c r="AA760" s="16"/>
      <c r="AB760" s="16"/>
      <c r="AC760" s="16"/>
      <c r="AD760" s="16"/>
      <c r="AE760" s="16"/>
      <c r="AF760" s="16"/>
      <c r="AG760" s="16"/>
      <c r="AH760" s="16"/>
      <c r="AI760" s="16"/>
      <c r="AJ760" s="16"/>
      <c r="AK760" s="16"/>
      <c r="AL760" s="16"/>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row>
    <row r="761" spans="1:8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Z761" s="16"/>
      <c r="AA761" s="16"/>
      <c r="AB761" s="16"/>
      <c r="AC761" s="16"/>
      <c r="AD761" s="16"/>
      <c r="AE761" s="16"/>
      <c r="AF761" s="16"/>
      <c r="AG761" s="16"/>
      <c r="AH761" s="16"/>
      <c r="AI761" s="16"/>
      <c r="AJ761" s="16"/>
      <c r="AK761" s="16"/>
      <c r="AL761" s="16"/>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row>
    <row r="762" spans="1:8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Z762" s="16"/>
      <c r="AA762" s="16"/>
      <c r="AB762" s="16"/>
      <c r="AC762" s="16"/>
      <c r="AD762" s="16"/>
      <c r="AE762" s="16"/>
      <c r="AF762" s="16"/>
      <c r="AG762" s="16"/>
      <c r="AH762" s="16"/>
      <c r="AI762" s="16"/>
      <c r="AJ762" s="16"/>
      <c r="AK762" s="16"/>
      <c r="AL762" s="16"/>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row>
    <row r="763" spans="1:8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Z763" s="16"/>
      <c r="AA763" s="16"/>
      <c r="AB763" s="16"/>
      <c r="AC763" s="16"/>
      <c r="AD763" s="16"/>
      <c r="AE763" s="16"/>
      <c r="AF763" s="16"/>
      <c r="AG763" s="16"/>
      <c r="AH763" s="16"/>
      <c r="AI763" s="16"/>
      <c r="AJ763" s="16"/>
      <c r="AK763" s="16"/>
      <c r="AL763" s="16"/>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row>
    <row r="764" spans="1:8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Z764" s="16"/>
      <c r="AA764" s="16"/>
      <c r="AB764" s="16"/>
      <c r="AC764" s="16"/>
      <c r="AD764" s="16"/>
      <c r="AE764" s="16"/>
      <c r="AF764" s="16"/>
      <c r="AG764" s="16"/>
      <c r="AH764" s="16"/>
      <c r="AI764" s="16"/>
      <c r="AJ764" s="16"/>
      <c r="AK764" s="16"/>
      <c r="AL764" s="16"/>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row>
    <row r="765" spans="1:8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Z765" s="16"/>
      <c r="AA765" s="16"/>
      <c r="AB765" s="16"/>
      <c r="AC765" s="16"/>
      <c r="AD765" s="16"/>
      <c r="AE765" s="16"/>
      <c r="AF765" s="16"/>
      <c r="AG765" s="16"/>
      <c r="AH765" s="16"/>
      <c r="AI765" s="16"/>
      <c r="AJ765" s="16"/>
      <c r="AK765" s="16"/>
      <c r="AL765" s="16"/>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row>
    <row r="766" spans="1:8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Z766" s="16"/>
      <c r="AA766" s="16"/>
      <c r="AB766" s="16"/>
      <c r="AC766" s="16"/>
      <c r="AD766" s="16"/>
      <c r="AE766" s="16"/>
      <c r="AF766" s="16"/>
      <c r="AG766" s="16"/>
      <c r="AH766" s="16"/>
      <c r="AI766" s="16"/>
      <c r="AJ766" s="16"/>
      <c r="AK766" s="16"/>
      <c r="AL766" s="16"/>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row>
    <row r="767" spans="1:8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Z767" s="16"/>
      <c r="AA767" s="16"/>
      <c r="AB767" s="16"/>
      <c r="AC767" s="16"/>
      <c r="AD767" s="16"/>
      <c r="AE767" s="16"/>
      <c r="AF767" s="16"/>
      <c r="AG767" s="16"/>
      <c r="AH767" s="16"/>
      <c r="AI767" s="16"/>
      <c r="AJ767" s="16"/>
      <c r="AK767" s="16"/>
      <c r="AL767" s="16"/>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row>
    <row r="768" spans="1:8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Z768" s="16"/>
      <c r="AA768" s="16"/>
      <c r="AB768" s="16"/>
      <c r="AC768" s="16"/>
      <c r="AD768" s="16"/>
      <c r="AE768" s="16"/>
      <c r="AF768" s="16"/>
      <c r="AG768" s="16"/>
      <c r="AH768" s="16"/>
      <c r="AI768" s="16"/>
      <c r="AJ768" s="16"/>
      <c r="AK768" s="16"/>
      <c r="AL768" s="16"/>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row>
    <row r="769" spans="1:8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Z769" s="16"/>
      <c r="AA769" s="16"/>
      <c r="AB769" s="16"/>
      <c r="AC769" s="16"/>
      <c r="AD769" s="16"/>
      <c r="AE769" s="16"/>
      <c r="AF769" s="16"/>
      <c r="AG769" s="16"/>
      <c r="AH769" s="16"/>
      <c r="AI769" s="16"/>
      <c r="AJ769" s="16"/>
      <c r="AK769" s="16"/>
      <c r="AL769" s="16"/>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row>
    <row r="770" spans="1:8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Z770" s="16"/>
      <c r="AA770" s="16"/>
      <c r="AB770" s="16"/>
      <c r="AC770" s="16"/>
      <c r="AD770" s="16"/>
      <c r="AE770" s="16"/>
      <c r="AF770" s="16"/>
      <c r="AG770" s="16"/>
      <c r="AH770" s="16"/>
      <c r="AI770" s="16"/>
      <c r="AJ770" s="16"/>
      <c r="AK770" s="16"/>
      <c r="AL770" s="16"/>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row>
    <row r="771" spans="1:8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Z771" s="16"/>
      <c r="AA771" s="16"/>
      <c r="AB771" s="16"/>
      <c r="AC771" s="16"/>
      <c r="AD771" s="16"/>
      <c r="AE771" s="16"/>
      <c r="AF771" s="16"/>
      <c r="AG771" s="16"/>
      <c r="AH771" s="16"/>
      <c r="AI771" s="16"/>
      <c r="AJ771" s="16"/>
      <c r="AK771" s="16"/>
      <c r="AL771" s="16"/>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row>
    <row r="772" spans="1:8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Z772" s="16"/>
      <c r="AA772" s="16"/>
      <c r="AB772" s="16"/>
      <c r="AC772" s="16"/>
      <c r="AD772" s="16"/>
      <c r="AE772" s="16"/>
      <c r="AF772" s="16"/>
      <c r="AG772" s="16"/>
      <c r="AH772" s="16"/>
      <c r="AI772" s="16"/>
      <c r="AJ772" s="16"/>
      <c r="AK772" s="16"/>
      <c r="AL772" s="16"/>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row>
    <row r="773" spans="1:8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Z773" s="16"/>
      <c r="AA773" s="16"/>
      <c r="AB773" s="16"/>
      <c r="AC773" s="16"/>
      <c r="AD773" s="16"/>
      <c r="AE773" s="16"/>
      <c r="AF773" s="16"/>
      <c r="AG773" s="16"/>
      <c r="AH773" s="16"/>
      <c r="AI773" s="16"/>
      <c r="AJ773" s="16"/>
      <c r="AK773" s="16"/>
      <c r="AL773" s="16"/>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row>
    <row r="774" spans="1:8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Z774" s="16"/>
      <c r="AA774" s="16"/>
      <c r="AB774" s="16"/>
      <c r="AC774" s="16"/>
      <c r="AD774" s="16"/>
      <c r="AE774" s="16"/>
      <c r="AF774" s="16"/>
      <c r="AG774" s="16"/>
      <c r="AH774" s="16"/>
      <c r="AI774" s="16"/>
      <c r="AJ774" s="16"/>
      <c r="AK774" s="16"/>
      <c r="AL774" s="16"/>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row>
    <row r="775" spans="1:8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Z775" s="16"/>
      <c r="AA775" s="16"/>
      <c r="AB775" s="16"/>
      <c r="AC775" s="16"/>
      <c r="AD775" s="16"/>
      <c r="AE775" s="16"/>
      <c r="AF775" s="16"/>
      <c r="AG775" s="16"/>
      <c r="AH775" s="16"/>
      <c r="AI775" s="16"/>
      <c r="AJ775" s="16"/>
      <c r="AK775" s="16"/>
      <c r="AL775" s="16"/>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row>
    <row r="776" spans="1:8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Z776" s="16"/>
      <c r="AA776" s="16"/>
      <c r="AB776" s="16"/>
      <c r="AC776" s="16"/>
      <c r="AD776" s="16"/>
      <c r="AE776" s="16"/>
      <c r="AF776" s="16"/>
      <c r="AG776" s="16"/>
      <c r="AH776" s="16"/>
      <c r="AI776" s="16"/>
      <c r="AJ776" s="16"/>
      <c r="AK776" s="16"/>
      <c r="AL776" s="16"/>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row>
    <row r="777" spans="1:8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Z777" s="16"/>
      <c r="AA777" s="16"/>
      <c r="AB777" s="16"/>
      <c r="AC777" s="16"/>
      <c r="AD777" s="16"/>
      <c r="AE777" s="16"/>
      <c r="AF777" s="16"/>
      <c r="AG777" s="16"/>
      <c r="AH777" s="16"/>
      <c r="AI777" s="16"/>
      <c r="AJ777" s="16"/>
      <c r="AK777" s="16"/>
      <c r="AL777" s="16"/>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row>
    <row r="778" spans="1:8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Z778" s="16"/>
      <c r="AA778" s="16"/>
      <c r="AB778" s="16"/>
      <c r="AC778" s="16"/>
      <c r="AD778" s="16"/>
      <c r="AE778" s="16"/>
      <c r="AF778" s="16"/>
      <c r="AG778" s="16"/>
      <c r="AH778" s="16"/>
      <c r="AI778" s="16"/>
      <c r="AJ778" s="16"/>
      <c r="AK778" s="16"/>
      <c r="AL778" s="16"/>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row>
    <row r="779" spans="1:8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Z779" s="16"/>
      <c r="AA779" s="16"/>
      <c r="AB779" s="16"/>
      <c r="AC779" s="16"/>
      <c r="AD779" s="16"/>
      <c r="AE779" s="16"/>
      <c r="AF779" s="16"/>
      <c r="AG779" s="16"/>
      <c r="AH779" s="16"/>
      <c r="AI779" s="16"/>
      <c r="AJ779" s="16"/>
      <c r="AK779" s="16"/>
      <c r="AL779" s="16"/>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row>
    <row r="780" spans="1:8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Z780" s="16"/>
      <c r="AA780" s="16"/>
      <c r="AB780" s="16"/>
      <c r="AC780" s="16"/>
      <c r="AD780" s="16"/>
      <c r="AE780" s="16"/>
      <c r="AF780" s="16"/>
      <c r="AG780" s="16"/>
      <c r="AH780" s="16"/>
      <c r="AI780" s="16"/>
      <c r="AJ780" s="16"/>
      <c r="AK780" s="16"/>
      <c r="AL780" s="16"/>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row>
    <row r="781" spans="1:8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Z781" s="16"/>
      <c r="AA781" s="16"/>
      <c r="AB781" s="16"/>
      <c r="AC781" s="16"/>
      <c r="AD781" s="16"/>
      <c r="AE781" s="16"/>
      <c r="AF781" s="16"/>
      <c r="AG781" s="16"/>
      <c r="AH781" s="16"/>
      <c r="AI781" s="16"/>
      <c r="AJ781" s="16"/>
      <c r="AK781" s="16"/>
      <c r="AL781" s="16"/>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row>
    <row r="782" spans="1:8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Z782" s="16"/>
      <c r="AA782" s="16"/>
      <c r="AB782" s="16"/>
      <c r="AC782" s="16"/>
      <c r="AD782" s="16"/>
      <c r="AE782" s="16"/>
      <c r="AF782" s="16"/>
      <c r="AG782" s="16"/>
      <c r="AH782" s="16"/>
      <c r="AI782" s="16"/>
      <c r="AJ782" s="16"/>
      <c r="AK782" s="16"/>
      <c r="AL782" s="16"/>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row>
    <row r="783" spans="1:8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Z783" s="16"/>
      <c r="AA783" s="16"/>
      <c r="AB783" s="16"/>
      <c r="AC783" s="16"/>
      <c r="AD783" s="16"/>
      <c r="AE783" s="16"/>
      <c r="AF783" s="16"/>
      <c r="AG783" s="16"/>
      <c r="AH783" s="16"/>
      <c r="AI783" s="16"/>
      <c r="AJ783" s="16"/>
      <c r="AK783" s="16"/>
      <c r="AL783" s="16"/>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row>
    <row r="784" spans="1:8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Z784" s="16"/>
      <c r="AA784" s="16"/>
      <c r="AB784" s="16"/>
      <c r="AC784" s="16"/>
      <c r="AD784" s="16"/>
      <c r="AE784" s="16"/>
      <c r="AF784" s="16"/>
      <c r="AG784" s="16"/>
      <c r="AH784" s="16"/>
      <c r="AI784" s="16"/>
      <c r="AJ784" s="16"/>
      <c r="AK784" s="16"/>
      <c r="AL784" s="16"/>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row>
    <row r="785" spans="1:8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Z785" s="16"/>
      <c r="AA785" s="16"/>
      <c r="AB785" s="16"/>
      <c r="AC785" s="16"/>
      <c r="AD785" s="16"/>
      <c r="AE785" s="16"/>
      <c r="AF785" s="16"/>
      <c r="AG785" s="16"/>
      <c r="AH785" s="16"/>
      <c r="AI785" s="16"/>
      <c r="AJ785" s="16"/>
      <c r="AK785" s="16"/>
      <c r="AL785" s="16"/>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row>
    <row r="786" spans="1: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Z786" s="16"/>
      <c r="AA786" s="16"/>
      <c r="AB786" s="16"/>
      <c r="AC786" s="16"/>
      <c r="AD786" s="16"/>
      <c r="AE786" s="16"/>
      <c r="AF786" s="16"/>
      <c r="AG786" s="16"/>
      <c r="AH786" s="16"/>
      <c r="AI786" s="16"/>
      <c r="AJ786" s="16"/>
      <c r="AK786" s="16"/>
      <c r="AL786" s="16"/>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row>
    <row r="787" spans="1:8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Z787" s="16"/>
      <c r="AA787" s="16"/>
      <c r="AB787" s="16"/>
      <c r="AC787" s="16"/>
      <c r="AD787" s="16"/>
      <c r="AE787" s="16"/>
      <c r="AF787" s="16"/>
      <c r="AG787" s="16"/>
      <c r="AH787" s="16"/>
      <c r="AI787" s="16"/>
      <c r="AJ787" s="16"/>
      <c r="AK787" s="16"/>
      <c r="AL787" s="16"/>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row>
    <row r="788" spans="1:8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Z788" s="16"/>
      <c r="AA788" s="16"/>
      <c r="AB788" s="16"/>
      <c r="AC788" s="16"/>
      <c r="AD788" s="16"/>
      <c r="AE788" s="16"/>
      <c r="AF788" s="16"/>
      <c r="AG788" s="16"/>
      <c r="AH788" s="16"/>
      <c r="AI788" s="16"/>
      <c r="AJ788" s="16"/>
      <c r="AK788" s="16"/>
      <c r="AL788" s="16"/>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row>
    <row r="789" spans="1:8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Z789" s="16"/>
      <c r="AA789" s="16"/>
      <c r="AB789" s="16"/>
      <c r="AC789" s="16"/>
      <c r="AD789" s="16"/>
      <c r="AE789" s="16"/>
      <c r="AF789" s="16"/>
      <c r="AG789" s="16"/>
      <c r="AH789" s="16"/>
      <c r="AI789" s="16"/>
      <c r="AJ789" s="16"/>
      <c r="AK789" s="16"/>
      <c r="AL789" s="16"/>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row>
    <row r="790" spans="1:8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Z790" s="16"/>
      <c r="AA790" s="16"/>
      <c r="AB790" s="16"/>
      <c r="AC790" s="16"/>
      <c r="AD790" s="16"/>
      <c r="AE790" s="16"/>
      <c r="AF790" s="16"/>
      <c r="AG790" s="16"/>
      <c r="AH790" s="16"/>
      <c r="AI790" s="16"/>
      <c r="AJ790" s="16"/>
      <c r="AK790" s="16"/>
      <c r="AL790" s="16"/>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row>
    <row r="791" spans="1:8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Z791" s="16"/>
      <c r="AA791" s="16"/>
      <c r="AB791" s="16"/>
      <c r="AC791" s="16"/>
      <c r="AD791" s="16"/>
      <c r="AE791" s="16"/>
      <c r="AF791" s="16"/>
      <c r="AG791" s="16"/>
      <c r="AH791" s="16"/>
      <c r="AI791" s="16"/>
      <c r="AJ791" s="16"/>
      <c r="AK791" s="16"/>
      <c r="AL791" s="16"/>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row>
    <row r="792" spans="1:8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Z792" s="16"/>
      <c r="AA792" s="16"/>
      <c r="AB792" s="16"/>
      <c r="AC792" s="16"/>
      <c r="AD792" s="16"/>
      <c r="AE792" s="16"/>
      <c r="AF792" s="16"/>
      <c r="AG792" s="16"/>
      <c r="AH792" s="16"/>
      <c r="AI792" s="16"/>
      <c r="AJ792" s="16"/>
      <c r="AK792" s="16"/>
      <c r="AL792" s="16"/>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row>
    <row r="793" spans="1:8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Z793" s="16"/>
      <c r="AA793" s="16"/>
      <c r="AB793" s="16"/>
      <c r="AC793" s="16"/>
      <c r="AD793" s="16"/>
      <c r="AE793" s="16"/>
      <c r="AF793" s="16"/>
      <c r="AG793" s="16"/>
      <c r="AH793" s="16"/>
      <c r="AI793" s="16"/>
      <c r="AJ793" s="16"/>
      <c r="AK793" s="16"/>
      <c r="AL793" s="16"/>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row>
    <row r="794" spans="1:8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Z794" s="16"/>
      <c r="AA794" s="16"/>
      <c r="AB794" s="16"/>
      <c r="AC794" s="16"/>
      <c r="AD794" s="16"/>
      <c r="AE794" s="16"/>
      <c r="AF794" s="16"/>
      <c r="AG794" s="16"/>
      <c r="AH794" s="16"/>
      <c r="AI794" s="16"/>
      <c r="AJ794" s="16"/>
      <c r="AK794" s="16"/>
      <c r="AL794" s="16"/>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row>
    <row r="795" spans="1:8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Z795" s="16"/>
      <c r="AA795" s="16"/>
      <c r="AB795" s="16"/>
      <c r="AC795" s="16"/>
      <c r="AD795" s="16"/>
      <c r="AE795" s="16"/>
      <c r="AF795" s="16"/>
      <c r="AG795" s="16"/>
      <c r="AH795" s="16"/>
      <c r="AI795" s="16"/>
      <c r="AJ795" s="16"/>
      <c r="AK795" s="16"/>
      <c r="AL795" s="16"/>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row>
    <row r="796" spans="1:8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Z796" s="16"/>
      <c r="AA796" s="16"/>
      <c r="AB796" s="16"/>
      <c r="AC796" s="16"/>
      <c r="AD796" s="16"/>
      <c r="AE796" s="16"/>
      <c r="AF796" s="16"/>
      <c r="AG796" s="16"/>
      <c r="AH796" s="16"/>
      <c r="AI796" s="16"/>
      <c r="AJ796" s="16"/>
      <c r="AK796" s="16"/>
      <c r="AL796" s="16"/>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row>
    <row r="797" spans="1:8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Z797" s="16"/>
      <c r="AA797" s="16"/>
      <c r="AB797" s="16"/>
      <c r="AC797" s="16"/>
      <c r="AD797" s="16"/>
      <c r="AE797" s="16"/>
      <c r="AF797" s="16"/>
      <c r="AG797" s="16"/>
      <c r="AH797" s="16"/>
      <c r="AI797" s="16"/>
      <c r="AJ797" s="16"/>
      <c r="AK797" s="16"/>
      <c r="AL797" s="16"/>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row>
    <row r="798" spans="1:8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Z798" s="16"/>
      <c r="AA798" s="16"/>
      <c r="AB798" s="16"/>
      <c r="AC798" s="16"/>
      <c r="AD798" s="16"/>
      <c r="AE798" s="16"/>
      <c r="AF798" s="16"/>
      <c r="AG798" s="16"/>
      <c r="AH798" s="16"/>
      <c r="AI798" s="16"/>
      <c r="AJ798" s="16"/>
      <c r="AK798" s="16"/>
      <c r="AL798" s="16"/>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row>
    <row r="799" spans="1:8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Z799" s="16"/>
      <c r="AA799" s="16"/>
      <c r="AB799" s="16"/>
      <c r="AC799" s="16"/>
      <c r="AD799" s="16"/>
      <c r="AE799" s="16"/>
      <c r="AF799" s="16"/>
      <c r="AG799" s="16"/>
      <c r="AH799" s="16"/>
      <c r="AI799" s="16"/>
      <c r="AJ799" s="16"/>
      <c r="AK799" s="16"/>
      <c r="AL799" s="16"/>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row>
    <row r="800" spans="1:8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Z800" s="16"/>
      <c r="AA800" s="16"/>
      <c r="AB800" s="16"/>
      <c r="AC800" s="16"/>
      <c r="AD800" s="16"/>
      <c r="AE800" s="16"/>
      <c r="AF800" s="16"/>
      <c r="AG800" s="16"/>
      <c r="AH800" s="16"/>
      <c r="AI800" s="16"/>
      <c r="AJ800" s="16"/>
      <c r="AK800" s="16"/>
      <c r="AL800" s="16"/>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row>
    <row r="801" spans="1:8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Z801" s="16"/>
      <c r="AA801" s="16"/>
      <c r="AB801" s="16"/>
      <c r="AC801" s="16"/>
      <c r="AD801" s="16"/>
      <c r="AE801" s="16"/>
      <c r="AF801" s="16"/>
      <c r="AG801" s="16"/>
      <c r="AH801" s="16"/>
      <c r="AI801" s="16"/>
      <c r="AJ801" s="16"/>
      <c r="AK801" s="16"/>
      <c r="AL801" s="16"/>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row>
    <row r="802" spans="1:8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Z802" s="16"/>
      <c r="AA802" s="16"/>
      <c r="AB802" s="16"/>
      <c r="AC802" s="16"/>
      <c r="AD802" s="16"/>
      <c r="AE802" s="16"/>
      <c r="AF802" s="16"/>
      <c r="AG802" s="16"/>
      <c r="AH802" s="16"/>
      <c r="AI802" s="16"/>
      <c r="AJ802" s="16"/>
      <c r="AK802" s="16"/>
      <c r="AL802" s="16"/>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row>
    <row r="803" spans="1:8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Z803" s="16"/>
      <c r="AA803" s="16"/>
      <c r="AB803" s="16"/>
      <c r="AC803" s="16"/>
      <c r="AD803" s="16"/>
      <c r="AE803" s="16"/>
      <c r="AF803" s="16"/>
      <c r="AG803" s="16"/>
      <c r="AH803" s="16"/>
      <c r="AI803" s="16"/>
      <c r="AJ803" s="16"/>
      <c r="AK803" s="16"/>
      <c r="AL803" s="16"/>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row>
    <row r="804" spans="1:8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Z804" s="16"/>
      <c r="AA804" s="16"/>
      <c r="AB804" s="16"/>
      <c r="AC804" s="16"/>
      <c r="AD804" s="16"/>
      <c r="AE804" s="16"/>
      <c r="AF804" s="16"/>
      <c r="AG804" s="16"/>
      <c r="AH804" s="16"/>
      <c r="AI804" s="16"/>
      <c r="AJ804" s="16"/>
      <c r="AK804" s="16"/>
      <c r="AL804" s="16"/>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row>
    <row r="805" spans="1:8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Z805" s="16"/>
      <c r="AA805" s="16"/>
      <c r="AB805" s="16"/>
      <c r="AC805" s="16"/>
      <c r="AD805" s="16"/>
      <c r="AE805" s="16"/>
      <c r="AF805" s="16"/>
      <c r="AG805" s="16"/>
      <c r="AH805" s="16"/>
      <c r="AI805" s="16"/>
      <c r="AJ805" s="16"/>
      <c r="AK805" s="16"/>
      <c r="AL805" s="16"/>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row>
    <row r="806" spans="1:8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Z806" s="16"/>
      <c r="AA806" s="16"/>
      <c r="AB806" s="16"/>
      <c r="AC806" s="16"/>
      <c r="AD806" s="16"/>
      <c r="AE806" s="16"/>
      <c r="AF806" s="16"/>
      <c r="AG806" s="16"/>
      <c r="AH806" s="16"/>
      <c r="AI806" s="16"/>
      <c r="AJ806" s="16"/>
      <c r="AK806" s="16"/>
      <c r="AL806" s="16"/>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row>
    <row r="807" spans="1:8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Z807" s="16"/>
      <c r="AA807" s="16"/>
      <c r="AB807" s="16"/>
      <c r="AC807" s="16"/>
      <c r="AD807" s="16"/>
      <c r="AE807" s="16"/>
      <c r="AF807" s="16"/>
      <c r="AG807" s="16"/>
      <c r="AH807" s="16"/>
      <c r="AI807" s="16"/>
      <c r="AJ807" s="16"/>
      <c r="AK807" s="16"/>
      <c r="AL807" s="16"/>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row>
    <row r="808" spans="1:8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Z808" s="16"/>
      <c r="AA808" s="16"/>
      <c r="AB808" s="16"/>
      <c r="AC808" s="16"/>
      <c r="AD808" s="16"/>
      <c r="AE808" s="16"/>
      <c r="AF808" s="16"/>
      <c r="AG808" s="16"/>
      <c r="AH808" s="16"/>
      <c r="AI808" s="16"/>
      <c r="AJ808" s="16"/>
      <c r="AK808" s="16"/>
      <c r="AL808" s="16"/>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row>
    <row r="809" spans="1:8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Z809" s="16"/>
      <c r="AA809" s="16"/>
      <c r="AB809" s="16"/>
      <c r="AC809" s="16"/>
      <c r="AD809" s="16"/>
      <c r="AE809" s="16"/>
      <c r="AF809" s="16"/>
      <c r="AG809" s="16"/>
      <c r="AH809" s="16"/>
      <c r="AI809" s="16"/>
      <c r="AJ809" s="16"/>
      <c r="AK809" s="16"/>
      <c r="AL809" s="16"/>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row>
    <row r="810" spans="1:8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Z810" s="16"/>
      <c r="AA810" s="16"/>
      <c r="AB810" s="16"/>
      <c r="AC810" s="16"/>
      <c r="AD810" s="16"/>
      <c r="AE810" s="16"/>
      <c r="AF810" s="16"/>
      <c r="AG810" s="16"/>
      <c r="AH810" s="16"/>
      <c r="AI810" s="16"/>
      <c r="AJ810" s="16"/>
      <c r="AK810" s="16"/>
      <c r="AL810" s="16"/>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row>
    <row r="811" spans="1:8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Z811" s="16"/>
      <c r="AA811" s="16"/>
      <c r="AB811" s="16"/>
      <c r="AC811" s="16"/>
      <c r="AD811" s="16"/>
      <c r="AE811" s="16"/>
      <c r="AF811" s="16"/>
      <c r="AG811" s="16"/>
      <c r="AH811" s="16"/>
      <c r="AI811" s="16"/>
      <c r="AJ811" s="16"/>
      <c r="AK811" s="16"/>
      <c r="AL811" s="16"/>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row>
    <row r="812" spans="1:8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Z812" s="16"/>
      <c r="AA812" s="16"/>
      <c r="AB812" s="16"/>
      <c r="AC812" s="16"/>
      <c r="AD812" s="16"/>
      <c r="AE812" s="16"/>
      <c r="AF812" s="16"/>
      <c r="AG812" s="16"/>
      <c r="AH812" s="16"/>
      <c r="AI812" s="16"/>
      <c r="AJ812" s="16"/>
      <c r="AK812" s="16"/>
      <c r="AL812" s="16"/>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row>
    <row r="813" spans="1:8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Z813" s="16"/>
      <c r="AA813" s="16"/>
      <c r="AB813" s="16"/>
      <c r="AC813" s="16"/>
      <c r="AD813" s="16"/>
      <c r="AE813" s="16"/>
      <c r="AF813" s="16"/>
      <c r="AG813" s="16"/>
      <c r="AH813" s="16"/>
      <c r="AI813" s="16"/>
      <c r="AJ813" s="16"/>
      <c r="AK813" s="16"/>
      <c r="AL813" s="16"/>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row>
    <row r="814" spans="1:8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Z814" s="16"/>
      <c r="AA814" s="16"/>
      <c r="AB814" s="16"/>
      <c r="AC814" s="16"/>
      <c r="AD814" s="16"/>
      <c r="AE814" s="16"/>
      <c r="AF814" s="16"/>
      <c r="AG814" s="16"/>
      <c r="AH814" s="16"/>
      <c r="AI814" s="16"/>
      <c r="AJ814" s="16"/>
      <c r="AK814" s="16"/>
      <c r="AL814" s="16"/>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row>
    <row r="815" spans="1:8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Z815" s="16"/>
      <c r="AA815" s="16"/>
      <c r="AB815" s="16"/>
      <c r="AC815" s="16"/>
      <c r="AD815" s="16"/>
      <c r="AE815" s="16"/>
      <c r="AF815" s="16"/>
      <c r="AG815" s="16"/>
      <c r="AH815" s="16"/>
      <c r="AI815" s="16"/>
      <c r="AJ815" s="16"/>
      <c r="AK815" s="16"/>
      <c r="AL815" s="16"/>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row>
    <row r="816" spans="1:8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Z816" s="16"/>
      <c r="AA816" s="16"/>
      <c r="AB816" s="16"/>
      <c r="AC816" s="16"/>
      <c r="AD816" s="16"/>
      <c r="AE816" s="16"/>
      <c r="AF816" s="16"/>
      <c r="AG816" s="16"/>
      <c r="AH816" s="16"/>
      <c r="AI816" s="16"/>
      <c r="AJ816" s="16"/>
      <c r="AK816" s="16"/>
      <c r="AL816" s="16"/>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row>
    <row r="817" spans="1:8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Z817" s="16"/>
      <c r="AA817" s="16"/>
      <c r="AB817" s="16"/>
      <c r="AC817" s="16"/>
      <c r="AD817" s="16"/>
      <c r="AE817" s="16"/>
      <c r="AF817" s="16"/>
      <c r="AG817" s="16"/>
      <c r="AH817" s="16"/>
      <c r="AI817" s="16"/>
      <c r="AJ817" s="16"/>
      <c r="AK817" s="16"/>
      <c r="AL817" s="16"/>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row>
    <row r="818" spans="1:8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Z818" s="16"/>
      <c r="AA818" s="16"/>
      <c r="AB818" s="16"/>
      <c r="AC818" s="16"/>
      <c r="AD818" s="16"/>
      <c r="AE818" s="16"/>
      <c r="AF818" s="16"/>
      <c r="AG818" s="16"/>
      <c r="AH818" s="16"/>
      <c r="AI818" s="16"/>
      <c r="AJ818" s="16"/>
      <c r="AK818" s="16"/>
      <c r="AL818" s="16"/>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row>
    <row r="819" spans="1:8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Z819" s="16"/>
      <c r="AA819" s="16"/>
      <c r="AB819" s="16"/>
      <c r="AC819" s="16"/>
      <c r="AD819" s="16"/>
      <c r="AE819" s="16"/>
      <c r="AF819" s="16"/>
      <c r="AG819" s="16"/>
      <c r="AH819" s="16"/>
      <c r="AI819" s="16"/>
      <c r="AJ819" s="16"/>
      <c r="AK819" s="16"/>
      <c r="AL819" s="16"/>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row>
    <row r="820" spans="1:8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Z820" s="16"/>
      <c r="AA820" s="16"/>
      <c r="AB820" s="16"/>
      <c r="AC820" s="16"/>
      <c r="AD820" s="16"/>
      <c r="AE820" s="16"/>
      <c r="AF820" s="16"/>
      <c r="AG820" s="16"/>
      <c r="AH820" s="16"/>
      <c r="AI820" s="16"/>
      <c r="AJ820" s="16"/>
      <c r="AK820" s="16"/>
      <c r="AL820" s="16"/>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row>
    <row r="821" spans="1:8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Z821" s="16"/>
      <c r="AA821" s="16"/>
      <c r="AB821" s="16"/>
      <c r="AC821" s="16"/>
      <c r="AD821" s="16"/>
      <c r="AE821" s="16"/>
      <c r="AF821" s="16"/>
      <c r="AG821" s="16"/>
      <c r="AH821" s="16"/>
      <c r="AI821" s="16"/>
      <c r="AJ821" s="16"/>
      <c r="AK821" s="16"/>
      <c r="AL821" s="16"/>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row>
    <row r="822" spans="1:8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Z822" s="16"/>
      <c r="AA822" s="16"/>
      <c r="AB822" s="16"/>
      <c r="AC822" s="16"/>
      <c r="AD822" s="16"/>
      <c r="AE822" s="16"/>
      <c r="AF822" s="16"/>
      <c r="AG822" s="16"/>
      <c r="AH822" s="16"/>
      <c r="AI822" s="16"/>
      <c r="AJ822" s="16"/>
      <c r="AK822" s="16"/>
      <c r="AL822" s="16"/>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row>
    <row r="823" spans="1:8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Z823" s="16"/>
      <c r="AA823" s="16"/>
      <c r="AB823" s="16"/>
      <c r="AC823" s="16"/>
      <c r="AD823" s="16"/>
      <c r="AE823" s="16"/>
      <c r="AF823" s="16"/>
      <c r="AG823" s="16"/>
      <c r="AH823" s="16"/>
      <c r="AI823" s="16"/>
      <c r="AJ823" s="16"/>
      <c r="AK823" s="16"/>
      <c r="AL823" s="16"/>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row>
    <row r="824" spans="1:8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Z824" s="16"/>
      <c r="AA824" s="16"/>
      <c r="AB824" s="16"/>
      <c r="AC824" s="16"/>
      <c r="AD824" s="16"/>
      <c r="AE824" s="16"/>
      <c r="AF824" s="16"/>
      <c r="AG824" s="16"/>
      <c r="AH824" s="16"/>
      <c r="AI824" s="16"/>
      <c r="AJ824" s="16"/>
      <c r="AK824" s="16"/>
      <c r="AL824" s="16"/>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row>
    <row r="825" spans="1:8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Z825" s="16"/>
      <c r="AA825" s="16"/>
      <c r="AB825" s="16"/>
      <c r="AC825" s="16"/>
      <c r="AD825" s="16"/>
      <c r="AE825" s="16"/>
      <c r="AF825" s="16"/>
      <c r="AG825" s="16"/>
      <c r="AH825" s="16"/>
      <c r="AI825" s="16"/>
      <c r="AJ825" s="16"/>
      <c r="AK825" s="16"/>
      <c r="AL825" s="16"/>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row>
    <row r="826" spans="1:8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Z826" s="16"/>
      <c r="AA826" s="16"/>
      <c r="AB826" s="16"/>
      <c r="AC826" s="16"/>
      <c r="AD826" s="16"/>
      <c r="AE826" s="16"/>
      <c r="AF826" s="16"/>
      <c r="AG826" s="16"/>
      <c r="AH826" s="16"/>
      <c r="AI826" s="16"/>
      <c r="AJ826" s="16"/>
      <c r="AK826" s="16"/>
      <c r="AL826" s="16"/>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row>
    <row r="827" spans="1:8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Z827" s="16"/>
      <c r="AA827" s="16"/>
      <c r="AB827" s="16"/>
      <c r="AC827" s="16"/>
      <c r="AD827" s="16"/>
      <c r="AE827" s="16"/>
      <c r="AF827" s="16"/>
      <c r="AG827" s="16"/>
      <c r="AH827" s="16"/>
      <c r="AI827" s="16"/>
      <c r="AJ827" s="16"/>
      <c r="AK827" s="16"/>
      <c r="AL827" s="16"/>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row>
    <row r="828" spans="1:8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Z828" s="16"/>
      <c r="AA828" s="16"/>
      <c r="AB828" s="16"/>
      <c r="AC828" s="16"/>
      <c r="AD828" s="16"/>
      <c r="AE828" s="16"/>
      <c r="AF828" s="16"/>
      <c r="AG828" s="16"/>
      <c r="AH828" s="16"/>
      <c r="AI828" s="16"/>
      <c r="AJ828" s="16"/>
      <c r="AK828" s="16"/>
      <c r="AL828" s="16"/>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row>
    <row r="829" spans="1:8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Z829" s="16"/>
      <c r="AA829" s="16"/>
      <c r="AB829" s="16"/>
      <c r="AC829" s="16"/>
      <c r="AD829" s="16"/>
      <c r="AE829" s="16"/>
      <c r="AF829" s="16"/>
      <c r="AG829" s="16"/>
      <c r="AH829" s="16"/>
      <c r="AI829" s="16"/>
      <c r="AJ829" s="16"/>
      <c r="AK829" s="16"/>
      <c r="AL829" s="16"/>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row>
    <row r="830" spans="1:8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Z830" s="16"/>
      <c r="AA830" s="16"/>
      <c r="AB830" s="16"/>
      <c r="AC830" s="16"/>
      <c r="AD830" s="16"/>
      <c r="AE830" s="16"/>
      <c r="AF830" s="16"/>
      <c r="AG830" s="16"/>
      <c r="AH830" s="16"/>
      <c r="AI830" s="16"/>
      <c r="AJ830" s="16"/>
      <c r="AK830" s="16"/>
      <c r="AL830" s="16"/>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row>
    <row r="831" spans="1:8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Z831" s="16"/>
      <c r="AA831" s="16"/>
      <c r="AB831" s="16"/>
      <c r="AC831" s="16"/>
      <c r="AD831" s="16"/>
      <c r="AE831" s="16"/>
      <c r="AF831" s="16"/>
      <c r="AG831" s="16"/>
      <c r="AH831" s="16"/>
      <c r="AI831" s="16"/>
      <c r="AJ831" s="16"/>
      <c r="AK831" s="16"/>
      <c r="AL831" s="16"/>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row>
    <row r="832" spans="1:8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Z832" s="16"/>
      <c r="AA832" s="16"/>
      <c r="AB832" s="16"/>
      <c r="AC832" s="16"/>
      <c r="AD832" s="16"/>
      <c r="AE832" s="16"/>
      <c r="AF832" s="16"/>
      <c r="AG832" s="16"/>
      <c r="AH832" s="16"/>
      <c r="AI832" s="16"/>
      <c r="AJ832" s="16"/>
      <c r="AK832" s="16"/>
      <c r="AL832" s="16"/>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row>
    <row r="833" spans="1:8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Z833" s="16"/>
      <c r="AA833" s="16"/>
      <c r="AB833" s="16"/>
      <c r="AC833" s="16"/>
      <c r="AD833" s="16"/>
      <c r="AE833" s="16"/>
      <c r="AF833" s="16"/>
      <c r="AG833" s="16"/>
      <c r="AH833" s="16"/>
      <c r="AI833" s="16"/>
      <c r="AJ833" s="16"/>
      <c r="AK833" s="16"/>
      <c r="AL833" s="16"/>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row>
    <row r="834" spans="1:8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Z834" s="16"/>
      <c r="AA834" s="16"/>
      <c r="AB834" s="16"/>
      <c r="AC834" s="16"/>
      <c r="AD834" s="16"/>
      <c r="AE834" s="16"/>
      <c r="AF834" s="16"/>
      <c r="AG834" s="16"/>
      <c r="AH834" s="16"/>
      <c r="AI834" s="16"/>
      <c r="AJ834" s="16"/>
      <c r="AK834" s="16"/>
      <c r="AL834" s="16"/>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row>
    <row r="835" spans="1:8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Z835" s="16"/>
      <c r="AA835" s="16"/>
      <c r="AB835" s="16"/>
      <c r="AC835" s="16"/>
      <c r="AD835" s="16"/>
      <c r="AE835" s="16"/>
      <c r="AF835" s="16"/>
      <c r="AG835" s="16"/>
      <c r="AH835" s="16"/>
      <c r="AI835" s="16"/>
      <c r="AJ835" s="16"/>
      <c r="AK835" s="16"/>
      <c r="AL835" s="16"/>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row>
    <row r="836" spans="1:8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Z836" s="16"/>
      <c r="AA836" s="16"/>
      <c r="AB836" s="16"/>
      <c r="AC836" s="16"/>
      <c r="AD836" s="16"/>
      <c r="AE836" s="16"/>
      <c r="AF836" s="16"/>
      <c r="AG836" s="16"/>
      <c r="AH836" s="16"/>
      <c r="AI836" s="16"/>
      <c r="AJ836" s="16"/>
      <c r="AK836" s="16"/>
      <c r="AL836" s="16"/>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row>
    <row r="837" spans="1:8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Z837" s="16"/>
      <c r="AA837" s="16"/>
      <c r="AB837" s="16"/>
      <c r="AC837" s="16"/>
      <c r="AD837" s="16"/>
      <c r="AE837" s="16"/>
      <c r="AF837" s="16"/>
      <c r="AG837" s="16"/>
      <c r="AH837" s="16"/>
      <c r="AI837" s="16"/>
      <c r="AJ837" s="16"/>
      <c r="AK837" s="16"/>
      <c r="AL837" s="16"/>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row>
    <row r="838" spans="1:8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Z838" s="16"/>
      <c r="AA838" s="16"/>
      <c r="AB838" s="16"/>
      <c r="AC838" s="16"/>
      <c r="AD838" s="16"/>
      <c r="AE838" s="16"/>
      <c r="AF838" s="16"/>
      <c r="AG838" s="16"/>
      <c r="AH838" s="16"/>
      <c r="AI838" s="16"/>
      <c r="AJ838" s="16"/>
      <c r="AK838" s="16"/>
      <c r="AL838" s="16"/>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row>
    <row r="839" spans="1:8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Z839" s="16"/>
      <c r="AA839" s="16"/>
      <c r="AB839" s="16"/>
      <c r="AC839" s="16"/>
      <c r="AD839" s="16"/>
      <c r="AE839" s="16"/>
      <c r="AF839" s="16"/>
      <c r="AG839" s="16"/>
      <c r="AH839" s="16"/>
      <c r="AI839" s="16"/>
      <c r="AJ839" s="16"/>
      <c r="AK839" s="16"/>
      <c r="AL839" s="16"/>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row>
    <row r="840" spans="1:8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Z840" s="16"/>
      <c r="AA840" s="16"/>
      <c r="AB840" s="16"/>
      <c r="AC840" s="16"/>
      <c r="AD840" s="16"/>
      <c r="AE840" s="16"/>
      <c r="AF840" s="16"/>
      <c r="AG840" s="16"/>
      <c r="AH840" s="16"/>
      <c r="AI840" s="16"/>
      <c r="AJ840" s="16"/>
      <c r="AK840" s="16"/>
      <c r="AL840" s="16"/>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row>
    <row r="841" spans="1:8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Z841" s="16"/>
      <c r="AA841" s="16"/>
      <c r="AB841" s="16"/>
      <c r="AC841" s="16"/>
      <c r="AD841" s="16"/>
      <c r="AE841" s="16"/>
      <c r="AF841" s="16"/>
      <c r="AG841" s="16"/>
      <c r="AH841" s="16"/>
      <c r="AI841" s="16"/>
      <c r="AJ841" s="16"/>
      <c r="AK841" s="16"/>
      <c r="AL841" s="16"/>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row>
    <row r="842" spans="1:8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Z842" s="16"/>
      <c r="AA842" s="16"/>
      <c r="AB842" s="16"/>
      <c r="AC842" s="16"/>
      <c r="AD842" s="16"/>
      <c r="AE842" s="16"/>
      <c r="AF842" s="16"/>
      <c r="AG842" s="16"/>
      <c r="AH842" s="16"/>
      <c r="AI842" s="16"/>
      <c r="AJ842" s="16"/>
      <c r="AK842" s="16"/>
      <c r="AL842" s="16"/>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row>
    <row r="843" spans="1:8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Z843" s="16"/>
      <c r="AA843" s="16"/>
      <c r="AB843" s="16"/>
      <c r="AC843" s="16"/>
      <c r="AD843" s="16"/>
      <c r="AE843" s="16"/>
      <c r="AF843" s="16"/>
      <c r="AG843" s="16"/>
      <c r="AH843" s="16"/>
      <c r="AI843" s="16"/>
      <c r="AJ843" s="16"/>
      <c r="AK843" s="16"/>
      <c r="AL843" s="16"/>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row>
    <row r="844" spans="1:8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Z844" s="16"/>
      <c r="AA844" s="16"/>
      <c r="AB844" s="16"/>
      <c r="AC844" s="16"/>
      <c r="AD844" s="16"/>
      <c r="AE844" s="16"/>
      <c r="AF844" s="16"/>
      <c r="AG844" s="16"/>
      <c r="AH844" s="16"/>
      <c r="AI844" s="16"/>
      <c r="AJ844" s="16"/>
      <c r="AK844" s="16"/>
      <c r="AL844" s="16"/>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row>
    <row r="845" spans="1:8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Z845" s="16"/>
      <c r="AA845" s="16"/>
      <c r="AB845" s="16"/>
      <c r="AC845" s="16"/>
      <c r="AD845" s="16"/>
      <c r="AE845" s="16"/>
      <c r="AF845" s="16"/>
      <c r="AG845" s="16"/>
      <c r="AH845" s="16"/>
      <c r="AI845" s="16"/>
      <c r="AJ845" s="16"/>
      <c r="AK845" s="16"/>
      <c r="AL845" s="16"/>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row>
    <row r="846" spans="1:8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Z846" s="16"/>
      <c r="AA846" s="16"/>
      <c r="AB846" s="16"/>
      <c r="AC846" s="16"/>
      <c r="AD846" s="16"/>
      <c r="AE846" s="16"/>
      <c r="AF846" s="16"/>
      <c r="AG846" s="16"/>
      <c r="AH846" s="16"/>
      <c r="AI846" s="16"/>
      <c r="AJ846" s="16"/>
      <c r="AK846" s="16"/>
      <c r="AL846" s="16"/>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row>
    <row r="847" spans="1:8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Z847" s="16"/>
      <c r="AA847" s="16"/>
      <c r="AB847" s="16"/>
      <c r="AC847" s="16"/>
      <c r="AD847" s="16"/>
      <c r="AE847" s="16"/>
      <c r="AF847" s="16"/>
      <c r="AG847" s="16"/>
      <c r="AH847" s="16"/>
      <c r="AI847" s="16"/>
      <c r="AJ847" s="16"/>
      <c r="AK847" s="16"/>
      <c r="AL847" s="16"/>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row>
    <row r="848" spans="1:8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Z848" s="16"/>
      <c r="AA848" s="16"/>
      <c r="AB848" s="16"/>
      <c r="AC848" s="16"/>
      <c r="AD848" s="16"/>
      <c r="AE848" s="16"/>
      <c r="AF848" s="16"/>
      <c r="AG848" s="16"/>
      <c r="AH848" s="16"/>
      <c r="AI848" s="16"/>
      <c r="AJ848" s="16"/>
      <c r="AK848" s="16"/>
      <c r="AL848" s="16"/>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row>
    <row r="849" spans="1:8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Z849" s="16"/>
      <c r="AA849" s="16"/>
      <c r="AB849" s="16"/>
      <c r="AC849" s="16"/>
      <c r="AD849" s="16"/>
      <c r="AE849" s="16"/>
      <c r="AF849" s="16"/>
      <c r="AG849" s="16"/>
      <c r="AH849" s="16"/>
      <c r="AI849" s="16"/>
      <c r="AJ849" s="16"/>
      <c r="AK849" s="16"/>
      <c r="AL849" s="16"/>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row>
    <row r="850" spans="1:8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Z850" s="16"/>
      <c r="AA850" s="16"/>
      <c r="AB850" s="16"/>
      <c r="AC850" s="16"/>
      <c r="AD850" s="16"/>
      <c r="AE850" s="16"/>
      <c r="AF850" s="16"/>
      <c r="AG850" s="16"/>
      <c r="AH850" s="16"/>
      <c r="AI850" s="16"/>
      <c r="AJ850" s="16"/>
      <c r="AK850" s="16"/>
      <c r="AL850" s="16"/>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row>
    <row r="851" spans="1:8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Z851" s="16"/>
      <c r="AA851" s="16"/>
      <c r="AB851" s="16"/>
      <c r="AC851" s="16"/>
      <c r="AD851" s="16"/>
      <c r="AE851" s="16"/>
      <c r="AF851" s="16"/>
      <c r="AG851" s="16"/>
      <c r="AH851" s="16"/>
      <c r="AI851" s="16"/>
      <c r="AJ851" s="16"/>
      <c r="AK851" s="16"/>
      <c r="AL851" s="16"/>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row>
    <row r="852" spans="1:8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Z852" s="16"/>
      <c r="AA852" s="16"/>
      <c r="AB852" s="16"/>
      <c r="AC852" s="16"/>
      <c r="AD852" s="16"/>
      <c r="AE852" s="16"/>
      <c r="AF852" s="16"/>
      <c r="AG852" s="16"/>
      <c r="AH852" s="16"/>
      <c r="AI852" s="16"/>
      <c r="AJ852" s="16"/>
      <c r="AK852" s="16"/>
      <c r="AL852" s="16"/>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row>
    <row r="853" spans="1:8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Z853" s="16"/>
      <c r="AA853" s="16"/>
      <c r="AB853" s="16"/>
      <c r="AC853" s="16"/>
      <c r="AD853" s="16"/>
      <c r="AE853" s="16"/>
      <c r="AF853" s="16"/>
      <c r="AG853" s="16"/>
      <c r="AH853" s="16"/>
      <c r="AI853" s="16"/>
      <c r="AJ853" s="16"/>
      <c r="AK853" s="16"/>
      <c r="AL853" s="16"/>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row>
    <row r="854" spans="1:8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Z854" s="16"/>
      <c r="AA854" s="16"/>
      <c r="AB854" s="16"/>
      <c r="AC854" s="16"/>
      <c r="AD854" s="16"/>
      <c r="AE854" s="16"/>
      <c r="AF854" s="16"/>
      <c r="AG854" s="16"/>
      <c r="AH854" s="16"/>
      <c r="AI854" s="16"/>
      <c r="AJ854" s="16"/>
      <c r="AK854" s="16"/>
      <c r="AL854" s="16"/>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row>
    <row r="855" spans="1:8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Z855" s="16"/>
      <c r="AA855" s="16"/>
      <c r="AB855" s="16"/>
      <c r="AC855" s="16"/>
      <c r="AD855" s="16"/>
      <c r="AE855" s="16"/>
      <c r="AF855" s="16"/>
      <c r="AG855" s="16"/>
      <c r="AH855" s="16"/>
      <c r="AI855" s="16"/>
      <c r="AJ855" s="16"/>
      <c r="AK855" s="16"/>
      <c r="AL855" s="16"/>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row>
    <row r="856" spans="1:8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Z856" s="16"/>
      <c r="AA856" s="16"/>
      <c r="AB856" s="16"/>
      <c r="AC856" s="16"/>
      <c r="AD856" s="16"/>
      <c r="AE856" s="16"/>
      <c r="AF856" s="16"/>
      <c r="AG856" s="16"/>
      <c r="AH856" s="16"/>
      <c r="AI856" s="16"/>
      <c r="AJ856" s="16"/>
      <c r="AK856" s="16"/>
      <c r="AL856" s="16"/>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row>
    <row r="857" spans="1:8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Z857" s="16"/>
      <c r="AA857" s="16"/>
      <c r="AB857" s="16"/>
      <c r="AC857" s="16"/>
      <c r="AD857" s="16"/>
      <c r="AE857" s="16"/>
      <c r="AF857" s="16"/>
      <c r="AG857" s="16"/>
      <c r="AH857" s="16"/>
      <c r="AI857" s="16"/>
      <c r="AJ857" s="16"/>
      <c r="AK857" s="16"/>
      <c r="AL857" s="16"/>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row>
    <row r="858" spans="1:8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Z858" s="16"/>
      <c r="AA858" s="16"/>
      <c r="AB858" s="16"/>
      <c r="AC858" s="16"/>
      <c r="AD858" s="16"/>
      <c r="AE858" s="16"/>
      <c r="AF858" s="16"/>
      <c r="AG858" s="16"/>
      <c r="AH858" s="16"/>
      <c r="AI858" s="16"/>
      <c r="AJ858" s="16"/>
      <c r="AK858" s="16"/>
      <c r="AL858" s="16"/>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row>
    <row r="859" spans="1:8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Z859" s="16"/>
      <c r="AA859" s="16"/>
      <c r="AB859" s="16"/>
      <c r="AC859" s="16"/>
      <c r="AD859" s="16"/>
      <c r="AE859" s="16"/>
      <c r="AF859" s="16"/>
      <c r="AG859" s="16"/>
      <c r="AH859" s="16"/>
      <c r="AI859" s="16"/>
      <c r="AJ859" s="16"/>
      <c r="AK859" s="16"/>
      <c r="AL859" s="16"/>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row>
    <row r="860" spans="1:8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Z860" s="16"/>
      <c r="AA860" s="16"/>
      <c r="AB860" s="16"/>
      <c r="AC860" s="16"/>
      <c r="AD860" s="16"/>
      <c r="AE860" s="16"/>
      <c r="AF860" s="16"/>
      <c r="AG860" s="16"/>
      <c r="AH860" s="16"/>
      <c r="AI860" s="16"/>
      <c r="AJ860" s="16"/>
      <c r="AK860" s="16"/>
      <c r="AL860" s="16"/>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row>
    <row r="861" spans="1:8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Z861" s="16"/>
      <c r="AA861" s="16"/>
      <c r="AB861" s="16"/>
      <c r="AC861" s="16"/>
      <c r="AD861" s="16"/>
      <c r="AE861" s="16"/>
      <c r="AF861" s="16"/>
      <c r="AG861" s="16"/>
      <c r="AH861" s="16"/>
      <c r="AI861" s="16"/>
      <c r="AJ861" s="16"/>
      <c r="AK861" s="16"/>
      <c r="AL861" s="16"/>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row>
    <row r="862" spans="1:8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Z862" s="16"/>
      <c r="AA862" s="16"/>
      <c r="AB862" s="16"/>
      <c r="AC862" s="16"/>
      <c r="AD862" s="16"/>
      <c r="AE862" s="16"/>
      <c r="AF862" s="16"/>
      <c r="AG862" s="16"/>
      <c r="AH862" s="16"/>
      <c r="AI862" s="16"/>
      <c r="AJ862" s="16"/>
      <c r="AK862" s="16"/>
      <c r="AL862" s="16"/>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row>
    <row r="863" spans="1:8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Z863" s="16"/>
      <c r="AA863" s="16"/>
      <c r="AB863" s="16"/>
      <c r="AC863" s="16"/>
      <c r="AD863" s="16"/>
      <c r="AE863" s="16"/>
      <c r="AF863" s="16"/>
      <c r="AG863" s="16"/>
      <c r="AH863" s="16"/>
      <c r="AI863" s="16"/>
      <c r="AJ863" s="16"/>
      <c r="AK863" s="16"/>
      <c r="AL863" s="16"/>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row>
    <row r="864" spans="1:8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Z864" s="16"/>
      <c r="AA864" s="16"/>
      <c r="AB864" s="16"/>
      <c r="AC864" s="16"/>
      <c r="AD864" s="16"/>
      <c r="AE864" s="16"/>
      <c r="AF864" s="16"/>
      <c r="AG864" s="16"/>
      <c r="AH864" s="16"/>
      <c r="AI864" s="16"/>
      <c r="AJ864" s="16"/>
      <c r="AK864" s="16"/>
      <c r="AL864" s="16"/>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row>
    <row r="865" spans="1:8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Z865" s="16"/>
      <c r="AA865" s="16"/>
      <c r="AB865" s="16"/>
      <c r="AC865" s="16"/>
      <c r="AD865" s="16"/>
      <c r="AE865" s="16"/>
      <c r="AF865" s="16"/>
      <c r="AG865" s="16"/>
      <c r="AH865" s="16"/>
      <c r="AI865" s="16"/>
      <c r="AJ865" s="16"/>
      <c r="AK865" s="16"/>
      <c r="AL865" s="16"/>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row>
    <row r="866" spans="1:8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Z866" s="16"/>
      <c r="AA866" s="16"/>
      <c r="AB866" s="16"/>
      <c r="AC866" s="16"/>
      <c r="AD866" s="16"/>
      <c r="AE866" s="16"/>
      <c r="AF866" s="16"/>
      <c r="AG866" s="16"/>
      <c r="AH866" s="16"/>
      <c r="AI866" s="16"/>
      <c r="AJ866" s="16"/>
      <c r="AK866" s="16"/>
      <c r="AL866" s="16"/>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row>
    <row r="867" spans="1:8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Z867" s="16"/>
      <c r="AA867" s="16"/>
      <c r="AB867" s="16"/>
      <c r="AC867" s="16"/>
      <c r="AD867" s="16"/>
      <c r="AE867" s="16"/>
      <c r="AF867" s="16"/>
      <c r="AG867" s="16"/>
      <c r="AH867" s="16"/>
      <c r="AI867" s="16"/>
      <c r="AJ867" s="16"/>
      <c r="AK867" s="16"/>
      <c r="AL867" s="16"/>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row>
    <row r="868" spans="1:8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Z868" s="16"/>
      <c r="AA868" s="16"/>
      <c r="AB868" s="16"/>
      <c r="AC868" s="16"/>
      <c r="AD868" s="16"/>
      <c r="AE868" s="16"/>
      <c r="AF868" s="16"/>
      <c r="AG868" s="16"/>
      <c r="AH868" s="16"/>
      <c r="AI868" s="16"/>
      <c r="AJ868" s="16"/>
      <c r="AK868" s="16"/>
      <c r="AL868" s="16"/>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row>
    <row r="869" spans="1:8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Z869" s="16"/>
      <c r="AA869" s="16"/>
      <c r="AB869" s="16"/>
      <c r="AC869" s="16"/>
      <c r="AD869" s="16"/>
      <c r="AE869" s="16"/>
      <c r="AF869" s="16"/>
      <c r="AG869" s="16"/>
      <c r="AH869" s="16"/>
      <c r="AI869" s="16"/>
      <c r="AJ869" s="16"/>
      <c r="AK869" s="16"/>
      <c r="AL869" s="16"/>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row>
    <row r="870" spans="1:8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Z870" s="16"/>
      <c r="AA870" s="16"/>
      <c r="AB870" s="16"/>
      <c r="AC870" s="16"/>
      <c r="AD870" s="16"/>
      <c r="AE870" s="16"/>
      <c r="AF870" s="16"/>
      <c r="AG870" s="16"/>
      <c r="AH870" s="16"/>
      <c r="AI870" s="16"/>
      <c r="AJ870" s="16"/>
      <c r="AK870" s="16"/>
      <c r="AL870" s="16"/>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row>
    <row r="871" spans="1:8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Z871" s="16"/>
      <c r="AA871" s="16"/>
      <c r="AB871" s="16"/>
      <c r="AC871" s="16"/>
      <c r="AD871" s="16"/>
      <c r="AE871" s="16"/>
      <c r="AF871" s="16"/>
      <c r="AG871" s="16"/>
      <c r="AH871" s="16"/>
      <c r="AI871" s="16"/>
      <c r="AJ871" s="16"/>
      <c r="AK871" s="16"/>
      <c r="AL871" s="16"/>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row>
    <row r="872" spans="1:8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Z872" s="16"/>
      <c r="AA872" s="16"/>
      <c r="AB872" s="16"/>
      <c r="AC872" s="16"/>
      <c r="AD872" s="16"/>
      <c r="AE872" s="16"/>
      <c r="AF872" s="16"/>
      <c r="AG872" s="16"/>
      <c r="AH872" s="16"/>
      <c r="AI872" s="16"/>
      <c r="AJ872" s="16"/>
      <c r="AK872" s="16"/>
      <c r="AL872" s="16"/>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row>
    <row r="873" spans="1:8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Z873" s="16"/>
      <c r="AA873" s="16"/>
      <c r="AB873" s="16"/>
      <c r="AC873" s="16"/>
      <c r="AD873" s="16"/>
      <c r="AE873" s="16"/>
      <c r="AF873" s="16"/>
      <c r="AG873" s="16"/>
      <c r="AH873" s="16"/>
      <c r="AI873" s="16"/>
      <c r="AJ873" s="16"/>
      <c r="AK873" s="16"/>
      <c r="AL873" s="16"/>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row>
    <row r="874" spans="1:8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Z874" s="16"/>
      <c r="AA874" s="16"/>
      <c r="AB874" s="16"/>
      <c r="AC874" s="16"/>
      <c r="AD874" s="16"/>
      <c r="AE874" s="16"/>
      <c r="AF874" s="16"/>
      <c r="AG874" s="16"/>
      <c r="AH874" s="16"/>
      <c r="AI874" s="16"/>
      <c r="AJ874" s="16"/>
      <c r="AK874" s="16"/>
      <c r="AL874" s="16"/>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row>
    <row r="875" spans="1:8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Z875" s="16"/>
      <c r="AA875" s="16"/>
      <c r="AB875" s="16"/>
      <c r="AC875" s="16"/>
      <c r="AD875" s="16"/>
      <c r="AE875" s="16"/>
      <c r="AF875" s="16"/>
      <c r="AG875" s="16"/>
      <c r="AH875" s="16"/>
      <c r="AI875" s="16"/>
      <c r="AJ875" s="16"/>
      <c r="AK875" s="16"/>
      <c r="AL875" s="16"/>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row>
    <row r="876" spans="1:8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Z876" s="16"/>
      <c r="AA876" s="16"/>
      <c r="AB876" s="16"/>
      <c r="AC876" s="16"/>
      <c r="AD876" s="16"/>
      <c r="AE876" s="16"/>
      <c r="AF876" s="16"/>
      <c r="AG876" s="16"/>
      <c r="AH876" s="16"/>
      <c r="AI876" s="16"/>
      <c r="AJ876" s="16"/>
      <c r="AK876" s="16"/>
      <c r="AL876" s="16"/>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row>
    <row r="877" spans="1:8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Z877" s="16"/>
      <c r="AA877" s="16"/>
      <c r="AB877" s="16"/>
      <c r="AC877" s="16"/>
      <c r="AD877" s="16"/>
      <c r="AE877" s="16"/>
      <c r="AF877" s="16"/>
      <c r="AG877" s="16"/>
      <c r="AH877" s="16"/>
      <c r="AI877" s="16"/>
      <c r="AJ877" s="16"/>
      <c r="AK877" s="16"/>
      <c r="AL877" s="16"/>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row>
    <row r="878" spans="1:8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Z878" s="16"/>
      <c r="AA878" s="16"/>
      <c r="AB878" s="16"/>
      <c r="AC878" s="16"/>
      <c r="AD878" s="16"/>
      <c r="AE878" s="16"/>
      <c r="AF878" s="16"/>
      <c r="AG878" s="16"/>
      <c r="AH878" s="16"/>
      <c r="AI878" s="16"/>
      <c r="AJ878" s="16"/>
      <c r="AK878" s="16"/>
      <c r="AL878" s="16"/>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row>
    <row r="879" spans="1:8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Z879" s="16"/>
      <c r="AA879" s="16"/>
      <c r="AB879" s="16"/>
      <c r="AC879" s="16"/>
      <c r="AD879" s="16"/>
      <c r="AE879" s="16"/>
      <c r="AF879" s="16"/>
      <c r="AG879" s="16"/>
      <c r="AH879" s="16"/>
      <c r="AI879" s="16"/>
      <c r="AJ879" s="16"/>
      <c r="AK879" s="16"/>
      <c r="AL879" s="16"/>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row>
    <row r="880" spans="1:8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Z880" s="16"/>
      <c r="AA880" s="16"/>
      <c r="AB880" s="16"/>
      <c r="AC880" s="16"/>
      <c r="AD880" s="16"/>
      <c r="AE880" s="16"/>
      <c r="AF880" s="16"/>
      <c r="AG880" s="16"/>
      <c r="AH880" s="16"/>
      <c r="AI880" s="16"/>
      <c r="AJ880" s="16"/>
      <c r="AK880" s="16"/>
      <c r="AL880" s="16"/>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row>
    <row r="881" spans="1:8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Z881" s="16"/>
      <c r="AA881" s="16"/>
      <c r="AB881" s="16"/>
      <c r="AC881" s="16"/>
      <c r="AD881" s="16"/>
      <c r="AE881" s="16"/>
      <c r="AF881" s="16"/>
      <c r="AG881" s="16"/>
      <c r="AH881" s="16"/>
      <c r="AI881" s="16"/>
      <c r="AJ881" s="16"/>
      <c r="AK881" s="16"/>
      <c r="AL881" s="16"/>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row>
    <row r="882" spans="1:8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Z882" s="16"/>
      <c r="AA882" s="16"/>
      <c r="AB882" s="16"/>
      <c r="AC882" s="16"/>
      <c r="AD882" s="16"/>
      <c r="AE882" s="16"/>
      <c r="AF882" s="16"/>
      <c r="AG882" s="16"/>
      <c r="AH882" s="16"/>
      <c r="AI882" s="16"/>
      <c r="AJ882" s="16"/>
      <c r="AK882" s="16"/>
      <c r="AL882" s="16"/>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row>
    <row r="883" spans="1:8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Z883" s="16"/>
      <c r="AA883" s="16"/>
      <c r="AB883" s="16"/>
      <c r="AC883" s="16"/>
      <c r="AD883" s="16"/>
      <c r="AE883" s="16"/>
      <c r="AF883" s="16"/>
      <c r="AG883" s="16"/>
      <c r="AH883" s="16"/>
      <c r="AI883" s="16"/>
      <c r="AJ883" s="16"/>
      <c r="AK883" s="16"/>
      <c r="AL883" s="16"/>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row>
    <row r="884" spans="1:8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Z884" s="16"/>
      <c r="AA884" s="16"/>
      <c r="AB884" s="16"/>
      <c r="AC884" s="16"/>
      <c r="AD884" s="16"/>
      <c r="AE884" s="16"/>
      <c r="AF884" s="16"/>
      <c r="AG884" s="16"/>
      <c r="AH884" s="16"/>
      <c r="AI884" s="16"/>
      <c r="AJ884" s="16"/>
      <c r="AK884" s="16"/>
      <c r="AL884" s="16"/>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row>
    <row r="885" spans="1:8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Z885" s="16"/>
      <c r="AA885" s="16"/>
      <c r="AB885" s="16"/>
      <c r="AC885" s="16"/>
      <c r="AD885" s="16"/>
      <c r="AE885" s="16"/>
      <c r="AF885" s="16"/>
      <c r="AG885" s="16"/>
      <c r="AH885" s="16"/>
      <c r="AI885" s="16"/>
      <c r="AJ885" s="16"/>
      <c r="AK885" s="16"/>
      <c r="AL885" s="16"/>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row>
    <row r="886" spans="1: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Z886" s="16"/>
      <c r="AA886" s="16"/>
      <c r="AB886" s="16"/>
      <c r="AC886" s="16"/>
      <c r="AD886" s="16"/>
      <c r="AE886" s="16"/>
      <c r="AF886" s="16"/>
      <c r="AG886" s="16"/>
      <c r="AH886" s="16"/>
      <c r="AI886" s="16"/>
      <c r="AJ886" s="16"/>
      <c r="AK886" s="16"/>
      <c r="AL886" s="16"/>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row>
    <row r="887" spans="1:8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Z887" s="16"/>
      <c r="AA887" s="16"/>
      <c r="AB887" s="16"/>
      <c r="AC887" s="16"/>
      <c r="AD887" s="16"/>
      <c r="AE887" s="16"/>
      <c r="AF887" s="16"/>
      <c r="AG887" s="16"/>
      <c r="AH887" s="16"/>
      <c r="AI887" s="16"/>
      <c r="AJ887" s="16"/>
      <c r="AK887" s="16"/>
      <c r="AL887" s="16"/>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row>
    <row r="888" spans="1:8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Z888" s="16"/>
      <c r="AA888" s="16"/>
      <c r="AB888" s="16"/>
      <c r="AC888" s="16"/>
      <c r="AD888" s="16"/>
      <c r="AE888" s="16"/>
      <c r="AF888" s="16"/>
      <c r="AG888" s="16"/>
      <c r="AH888" s="16"/>
      <c r="AI888" s="16"/>
      <c r="AJ888" s="16"/>
      <c r="AK888" s="16"/>
      <c r="AL888" s="16"/>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row>
    <row r="889" spans="1:8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Z889" s="16"/>
      <c r="AA889" s="16"/>
      <c r="AB889" s="16"/>
      <c r="AC889" s="16"/>
      <c r="AD889" s="16"/>
      <c r="AE889" s="16"/>
      <c r="AF889" s="16"/>
      <c r="AG889" s="16"/>
      <c r="AH889" s="16"/>
      <c r="AI889" s="16"/>
      <c r="AJ889" s="16"/>
      <c r="AK889" s="16"/>
      <c r="AL889" s="16"/>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row>
    <row r="890" spans="1:8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Z890" s="16"/>
      <c r="AA890" s="16"/>
      <c r="AB890" s="16"/>
      <c r="AC890" s="16"/>
      <c r="AD890" s="16"/>
      <c r="AE890" s="16"/>
      <c r="AF890" s="16"/>
      <c r="AG890" s="16"/>
      <c r="AH890" s="16"/>
      <c r="AI890" s="16"/>
      <c r="AJ890" s="16"/>
      <c r="AK890" s="16"/>
      <c r="AL890" s="16"/>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row>
    <row r="891" spans="1:8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Z891" s="16"/>
      <c r="AA891" s="16"/>
      <c r="AB891" s="16"/>
      <c r="AC891" s="16"/>
      <c r="AD891" s="16"/>
      <c r="AE891" s="16"/>
      <c r="AF891" s="16"/>
      <c r="AG891" s="16"/>
      <c r="AH891" s="16"/>
      <c r="AI891" s="16"/>
      <c r="AJ891" s="16"/>
      <c r="AK891" s="16"/>
      <c r="AL891" s="16"/>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row>
    <row r="892" spans="1:8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Z892" s="16"/>
      <c r="AA892" s="16"/>
      <c r="AB892" s="16"/>
      <c r="AC892" s="16"/>
      <c r="AD892" s="16"/>
      <c r="AE892" s="16"/>
      <c r="AF892" s="16"/>
      <c r="AG892" s="16"/>
      <c r="AH892" s="16"/>
      <c r="AI892" s="16"/>
      <c r="AJ892" s="16"/>
      <c r="AK892" s="16"/>
      <c r="AL892" s="16"/>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row>
    <row r="893" spans="1:8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Z893" s="16"/>
      <c r="AA893" s="16"/>
      <c r="AB893" s="16"/>
      <c r="AC893" s="16"/>
      <c r="AD893" s="16"/>
      <c r="AE893" s="16"/>
      <c r="AF893" s="16"/>
      <c r="AG893" s="16"/>
      <c r="AH893" s="16"/>
      <c r="AI893" s="16"/>
      <c r="AJ893" s="16"/>
      <c r="AK893" s="16"/>
      <c r="AL893" s="16"/>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row>
    <row r="894" spans="1:8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Z894" s="16"/>
      <c r="AA894" s="16"/>
      <c r="AB894" s="16"/>
      <c r="AC894" s="16"/>
      <c r="AD894" s="16"/>
      <c r="AE894" s="16"/>
      <c r="AF894" s="16"/>
      <c r="AG894" s="16"/>
      <c r="AH894" s="16"/>
      <c r="AI894" s="16"/>
      <c r="AJ894" s="16"/>
      <c r="AK894" s="16"/>
      <c r="AL894" s="16"/>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row>
    <row r="895" spans="1:8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Z895" s="16"/>
      <c r="AA895" s="16"/>
      <c r="AB895" s="16"/>
      <c r="AC895" s="16"/>
      <c r="AD895" s="16"/>
      <c r="AE895" s="16"/>
      <c r="AF895" s="16"/>
      <c r="AG895" s="16"/>
      <c r="AH895" s="16"/>
      <c r="AI895" s="16"/>
      <c r="AJ895" s="16"/>
      <c r="AK895" s="16"/>
      <c r="AL895" s="16"/>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row>
    <row r="896" spans="1:8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Z896" s="16"/>
      <c r="AA896" s="16"/>
      <c r="AB896" s="16"/>
      <c r="AC896" s="16"/>
      <c r="AD896" s="16"/>
      <c r="AE896" s="16"/>
      <c r="AF896" s="16"/>
      <c r="AG896" s="16"/>
      <c r="AH896" s="16"/>
      <c r="AI896" s="16"/>
      <c r="AJ896" s="16"/>
      <c r="AK896" s="16"/>
      <c r="AL896" s="16"/>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row>
    <row r="897" spans="1:8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Z897" s="16"/>
      <c r="AA897" s="16"/>
      <c r="AB897" s="16"/>
      <c r="AC897" s="16"/>
      <c r="AD897" s="16"/>
      <c r="AE897" s="16"/>
      <c r="AF897" s="16"/>
      <c r="AG897" s="16"/>
      <c r="AH897" s="16"/>
      <c r="AI897" s="16"/>
      <c r="AJ897" s="16"/>
      <c r="AK897" s="16"/>
      <c r="AL897" s="16"/>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row>
    <row r="898" spans="1:8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Z898" s="16"/>
      <c r="AA898" s="16"/>
      <c r="AB898" s="16"/>
      <c r="AC898" s="16"/>
      <c r="AD898" s="16"/>
      <c r="AE898" s="16"/>
      <c r="AF898" s="16"/>
      <c r="AG898" s="16"/>
      <c r="AH898" s="16"/>
      <c r="AI898" s="16"/>
      <c r="AJ898" s="16"/>
      <c r="AK898" s="16"/>
      <c r="AL898" s="16"/>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row>
    <row r="899" spans="1:8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Z899" s="16"/>
      <c r="AA899" s="16"/>
      <c r="AB899" s="16"/>
      <c r="AC899" s="16"/>
      <c r="AD899" s="16"/>
      <c r="AE899" s="16"/>
      <c r="AF899" s="16"/>
      <c r="AG899" s="16"/>
      <c r="AH899" s="16"/>
      <c r="AI899" s="16"/>
      <c r="AJ899" s="16"/>
      <c r="AK899" s="16"/>
      <c r="AL899" s="16"/>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row>
    <row r="900" spans="1:8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Z900" s="16"/>
      <c r="AA900" s="16"/>
      <c r="AB900" s="16"/>
      <c r="AC900" s="16"/>
      <c r="AD900" s="16"/>
      <c r="AE900" s="16"/>
      <c r="AF900" s="16"/>
      <c r="AG900" s="16"/>
      <c r="AH900" s="16"/>
      <c r="AI900" s="16"/>
      <c r="AJ900" s="16"/>
      <c r="AK900" s="16"/>
      <c r="AL900" s="16"/>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row>
    <row r="901" spans="1:8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Z901" s="16"/>
      <c r="AA901" s="16"/>
      <c r="AB901" s="16"/>
      <c r="AC901" s="16"/>
      <c r="AD901" s="16"/>
      <c r="AE901" s="16"/>
      <c r="AF901" s="16"/>
      <c r="AG901" s="16"/>
      <c r="AH901" s="16"/>
      <c r="AI901" s="16"/>
      <c r="AJ901" s="16"/>
      <c r="AK901" s="16"/>
      <c r="AL901" s="16"/>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row>
    <row r="902" spans="1:8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Z902" s="16"/>
      <c r="AA902" s="16"/>
      <c r="AB902" s="16"/>
      <c r="AC902" s="16"/>
      <c r="AD902" s="16"/>
      <c r="AE902" s="16"/>
      <c r="AF902" s="16"/>
      <c r="AG902" s="16"/>
      <c r="AH902" s="16"/>
      <c r="AI902" s="16"/>
      <c r="AJ902" s="16"/>
      <c r="AK902" s="16"/>
      <c r="AL902" s="16"/>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row>
    <row r="903" spans="1:8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Z903" s="16"/>
      <c r="AA903" s="16"/>
      <c r="AB903" s="16"/>
      <c r="AC903" s="16"/>
      <c r="AD903" s="16"/>
      <c r="AE903" s="16"/>
      <c r="AF903" s="16"/>
      <c r="AG903" s="16"/>
      <c r="AH903" s="16"/>
      <c r="AI903" s="16"/>
      <c r="AJ903" s="16"/>
      <c r="AK903" s="16"/>
      <c r="AL903" s="16"/>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row>
    <row r="904" spans="1:8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Z904" s="16"/>
      <c r="AA904" s="16"/>
      <c r="AB904" s="16"/>
      <c r="AC904" s="16"/>
      <c r="AD904" s="16"/>
      <c r="AE904" s="16"/>
      <c r="AF904" s="16"/>
      <c r="AG904" s="16"/>
      <c r="AH904" s="16"/>
      <c r="AI904" s="16"/>
      <c r="AJ904" s="16"/>
      <c r="AK904" s="16"/>
      <c r="AL904" s="16"/>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row>
    <row r="905" spans="1:8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Z905" s="16"/>
      <c r="AA905" s="16"/>
      <c r="AB905" s="16"/>
      <c r="AC905" s="16"/>
      <c r="AD905" s="16"/>
      <c r="AE905" s="16"/>
      <c r="AF905" s="16"/>
      <c r="AG905" s="16"/>
      <c r="AH905" s="16"/>
      <c r="AI905" s="16"/>
      <c r="AJ905" s="16"/>
      <c r="AK905" s="16"/>
      <c r="AL905" s="16"/>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row>
    <row r="906" spans="1:8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Z906" s="16"/>
      <c r="AA906" s="16"/>
      <c r="AB906" s="16"/>
      <c r="AC906" s="16"/>
      <c r="AD906" s="16"/>
      <c r="AE906" s="16"/>
      <c r="AF906" s="16"/>
      <c r="AG906" s="16"/>
      <c r="AH906" s="16"/>
      <c r="AI906" s="16"/>
      <c r="AJ906" s="16"/>
      <c r="AK906" s="16"/>
      <c r="AL906" s="16"/>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row>
    <row r="907" spans="1:8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Z907" s="16"/>
      <c r="AA907" s="16"/>
      <c r="AB907" s="16"/>
      <c r="AC907" s="16"/>
      <c r="AD907" s="16"/>
      <c r="AE907" s="16"/>
      <c r="AF907" s="16"/>
      <c r="AG907" s="16"/>
      <c r="AH907" s="16"/>
      <c r="AI907" s="16"/>
      <c r="AJ907" s="16"/>
      <c r="AK907" s="16"/>
      <c r="AL907" s="16"/>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row>
    <row r="908" spans="1:8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Z908" s="16"/>
      <c r="AA908" s="16"/>
      <c r="AB908" s="16"/>
      <c r="AC908" s="16"/>
      <c r="AD908" s="16"/>
      <c r="AE908" s="16"/>
      <c r="AF908" s="16"/>
      <c r="AG908" s="16"/>
      <c r="AH908" s="16"/>
      <c r="AI908" s="16"/>
      <c r="AJ908" s="16"/>
      <c r="AK908" s="16"/>
      <c r="AL908" s="16"/>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row>
    <row r="909" spans="1:8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Z909" s="16"/>
      <c r="AA909" s="16"/>
      <c r="AB909" s="16"/>
      <c r="AC909" s="16"/>
      <c r="AD909" s="16"/>
      <c r="AE909" s="16"/>
      <c r="AF909" s="16"/>
      <c r="AG909" s="16"/>
      <c r="AH909" s="16"/>
      <c r="AI909" s="16"/>
      <c r="AJ909" s="16"/>
      <c r="AK909" s="16"/>
      <c r="AL909" s="16"/>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row>
    <row r="910" spans="1:8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Z910" s="16"/>
      <c r="AA910" s="16"/>
      <c r="AB910" s="16"/>
      <c r="AC910" s="16"/>
      <c r="AD910" s="16"/>
      <c r="AE910" s="16"/>
      <c r="AF910" s="16"/>
      <c r="AG910" s="16"/>
      <c r="AH910" s="16"/>
      <c r="AI910" s="16"/>
      <c r="AJ910" s="16"/>
      <c r="AK910" s="16"/>
      <c r="AL910" s="16"/>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row>
    <row r="911" spans="1:8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Z911" s="16"/>
      <c r="AA911" s="16"/>
      <c r="AB911" s="16"/>
      <c r="AC911" s="16"/>
      <c r="AD911" s="16"/>
      <c r="AE911" s="16"/>
      <c r="AF911" s="16"/>
      <c r="AG911" s="16"/>
      <c r="AH911" s="16"/>
      <c r="AI911" s="16"/>
      <c r="AJ911" s="16"/>
      <c r="AK911" s="16"/>
      <c r="AL911" s="16"/>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row>
    <row r="912" spans="1:8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Z912" s="16"/>
      <c r="AA912" s="16"/>
      <c r="AB912" s="16"/>
      <c r="AC912" s="16"/>
      <c r="AD912" s="16"/>
      <c r="AE912" s="16"/>
      <c r="AF912" s="16"/>
      <c r="AG912" s="16"/>
      <c r="AH912" s="16"/>
      <c r="AI912" s="16"/>
      <c r="AJ912" s="16"/>
      <c r="AK912" s="16"/>
      <c r="AL912" s="16"/>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row>
    <row r="913" spans="1:8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Z913" s="16"/>
      <c r="AA913" s="16"/>
      <c r="AB913" s="16"/>
      <c r="AC913" s="16"/>
      <c r="AD913" s="16"/>
      <c r="AE913" s="16"/>
      <c r="AF913" s="16"/>
      <c r="AG913" s="16"/>
      <c r="AH913" s="16"/>
      <c r="AI913" s="16"/>
      <c r="AJ913" s="16"/>
      <c r="AK913" s="16"/>
      <c r="AL913" s="16"/>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row>
    <row r="914" spans="1:8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Z914" s="16"/>
      <c r="AA914" s="16"/>
      <c r="AB914" s="16"/>
      <c r="AC914" s="16"/>
      <c r="AD914" s="16"/>
      <c r="AE914" s="16"/>
      <c r="AF914" s="16"/>
      <c r="AG914" s="16"/>
      <c r="AH914" s="16"/>
      <c r="AI914" s="16"/>
      <c r="AJ914" s="16"/>
      <c r="AK914" s="16"/>
      <c r="AL914" s="16"/>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row>
    <row r="915" spans="1:8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Z915" s="16"/>
      <c r="AA915" s="16"/>
      <c r="AB915" s="16"/>
      <c r="AC915" s="16"/>
      <c r="AD915" s="16"/>
      <c r="AE915" s="16"/>
      <c r="AF915" s="16"/>
      <c r="AG915" s="16"/>
      <c r="AH915" s="16"/>
      <c r="AI915" s="16"/>
      <c r="AJ915" s="16"/>
      <c r="AK915" s="16"/>
      <c r="AL915" s="16"/>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row>
    <row r="916" spans="1:8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Z916" s="16"/>
      <c r="AA916" s="16"/>
      <c r="AB916" s="16"/>
      <c r="AC916" s="16"/>
      <c r="AD916" s="16"/>
      <c r="AE916" s="16"/>
      <c r="AF916" s="16"/>
      <c r="AG916" s="16"/>
      <c r="AH916" s="16"/>
      <c r="AI916" s="16"/>
      <c r="AJ916" s="16"/>
      <c r="AK916" s="16"/>
      <c r="AL916" s="16"/>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row>
    <row r="917" spans="1:8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Z917" s="16"/>
      <c r="AA917" s="16"/>
      <c r="AB917" s="16"/>
      <c r="AC917" s="16"/>
      <c r="AD917" s="16"/>
      <c r="AE917" s="16"/>
      <c r="AF917" s="16"/>
      <c r="AG917" s="16"/>
      <c r="AH917" s="16"/>
      <c r="AI917" s="16"/>
      <c r="AJ917" s="16"/>
      <c r="AK917" s="16"/>
      <c r="AL917" s="16"/>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row>
    <row r="918" spans="1:8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Z918" s="16"/>
      <c r="AA918" s="16"/>
      <c r="AB918" s="16"/>
      <c r="AC918" s="16"/>
      <c r="AD918" s="16"/>
      <c r="AE918" s="16"/>
      <c r="AF918" s="16"/>
      <c r="AG918" s="16"/>
      <c r="AH918" s="16"/>
      <c r="AI918" s="16"/>
      <c r="AJ918" s="16"/>
      <c r="AK918" s="16"/>
      <c r="AL918" s="16"/>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row>
    <row r="919" spans="1:8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Z919" s="16"/>
      <c r="AA919" s="16"/>
      <c r="AB919" s="16"/>
      <c r="AC919" s="16"/>
      <c r="AD919" s="16"/>
      <c r="AE919" s="16"/>
      <c r="AF919" s="16"/>
      <c r="AG919" s="16"/>
      <c r="AH919" s="16"/>
      <c r="AI919" s="16"/>
      <c r="AJ919" s="16"/>
      <c r="AK919" s="16"/>
      <c r="AL919" s="16"/>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row>
    <row r="920" spans="1:8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Z920" s="16"/>
      <c r="AA920" s="16"/>
      <c r="AB920" s="16"/>
      <c r="AC920" s="16"/>
      <c r="AD920" s="16"/>
      <c r="AE920" s="16"/>
      <c r="AF920" s="16"/>
      <c r="AG920" s="16"/>
      <c r="AH920" s="16"/>
      <c r="AI920" s="16"/>
      <c r="AJ920" s="16"/>
      <c r="AK920" s="16"/>
      <c r="AL920" s="16"/>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row>
    <row r="921" spans="1:8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Z921" s="16"/>
      <c r="AA921" s="16"/>
      <c r="AB921" s="16"/>
      <c r="AC921" s="16"/>
      <c r="AD921" s="16"/>
      <c r="AE921" s="16"/>
      <c r="AF921" s="16"/>
      <c r="AG921" s="16"/>
      <c r="AH921" s="16"/>
      <c r="AI921" s="16"/>
      <c r="AJ921" s="16"/>
      <c r="AK921" s="16"/>
      <c r="AL921" s="16"/>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row>
    <row r="922" spans="1:8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Z922" s="16"/>
      <c r="AA922" s="16"/>
      <c r="AB922" s="16"/>
      <c r="AC922" s="16"/>
      <c r="AD922" s="16"/>
      <c r="AE922" s="16"/>
      <c r="AF922" s="16"/>
      <c r="AG922" s="16"/>
      <c r="AH922" s="16"/>
      <c r="AI922" s="16"/>
      <c r="AJ922" s="16"/>
      <c r="AK922" s="16"/>
      <c r="AL922" s="16"/>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row>
    <row r="923" spans="1:8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Z923" s="16"/>
      <c r="AA923" s="16"/>
      <c r="AB923" s="16"/>
      <c r="AC923" s="16"/>
      <c r="AD923" s="16"/>
      <c r="AE923" s="16"/>
      <c r="AF923" s="16"/>
      <c r="AG923" s="16"/>
      <c r="AH923" s="16"/>
      <c r="AI923" s="16"/>
      <c r="AJ923" s="16"/>
      <c r="AK923" s="16"/>
      <c r="AL923" s="16"/>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row>
    <row r="924" spans="1:8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Z924" s="16"/>
      <c r="AA924" s="16"/>
      <c r="AB924" s="16"/>
      <c r="AC924" s="16"/>
      <c r="AD924" s="16"/>
      <c r="AE924" s="16"/>
      <c r="AF924" s="16"/>
      <c r="AG924" s="16"/>
      <c r="AH924" s="16"/>
      <c r="AI924" s="16"/>
      <c r="AJ924" s="16"/>
      <c r="AK924" s="16"/>
      <c r="AL924" s="16"/>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row>
    <row r="925" spans="1:8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Z925" s="16"/>
      <c r="AA925" s="16"/>
      <c r="AB925" s="16"/>
      <c r="AC925" s="16"/>
      <c r="AD925" s="16"/>
      <c r="AE925" s="16"/>
      <c r="AF925" s="16"/>
      <c r="AG925" s="16"/>
      <c r="AH925" s="16"/>
      <c r="AI925" s="16"/>
      <c r="AJ925" s="16"/>
      <c r="AK925" s="16"/>
      <c r="AL925" s="16"/>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row>
    <row r="926" spans="1:8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Z926" s="16"/>
      <c r="AA926" s="16"/>
      <c r="AB926" s="16"/>
      <c r="AC926" s="16"/>
      <c r="AD926" s="16"/>
      <c r="AE926" s="16"/>
      <c r="AF926" s="16"/>
      <c r="AG926" s="16"/>
      <c r="AH926" s="16"/>
      <c r="AI926" s="16"/>
      <c r="AJ926" s="16"/>
      <c r="AK926" s="16"/>
      <c r="AL926" s="16"/>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row>
    <row r="927" spans="1:8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Z927" s="16"/>
      <c r="AA927" s="16"/>
      <c r="AB927" s="16"/>
      <c r="AC927" s="16"/>
      <c r="AD927" s="16"/>
      <c r="AE927" s="16"/>
      <c r="AF927" s="16"/>
      <c r="AG927" s="16"/>
      <c r="AH927" s="16"/>
      <c r="AI927" s="16"/>
      <c r="AJ927" s="16"/>
      <c r="AK927" s="16"/>
      <c r="AL927" s="16"/>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row>
    <row r="928" spans="1:8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Z928" s="16"/>
      <c r="AA928" s="16"/>
      <c r="AB928" s="16"/>
      <c r="AC928" s="16"/>
      <c r="AD928" s="16"/>
      <c r="AE928" s="16"/>
      <c r="AF928" s="16"/>
      <c r="AG928" s="16"/>
      <c r="AH928" s="16"/>
      <c r="AI928" s="16"/>
      <c r="AJ928" s="16"/>
      <c r="AK928" s="16"/>
      <c r="AL928" s="16"/>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row>
    <row r="929" spans="1:8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Z929" s="16"/>
      <c r="AA929" s="16"/>
      <c r="AB929" s="16"/>
      <c r="AC929" s="16"/>
      <c r="AD929" s="16"/>
      <c r="AE929" s="16"/>
      <c r="AF929" s="16"/>
      <c r="AG929" s="16"/>
      <c r="AH929" s="16"/>
      <c r="AI929" s="16"/>
      <c r="AJ929" s="16"/>
      <c r="AK929" s="16"/>
      <c r="AL929" s="16"/>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row>
    <row r="930" spans="1:8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Z930" s="16"/>
      <c r="AA930" s="16"/>
      <c r="AB930" s="16"/>
      <c r="AC930" s="16"/>
      <c r="AD930" s="16"/>
      <c r="AE930" s="16"/>
      <c r="AF930" s="16"/>
      <c r="AG930" s="16"/>
      <c r="AH930" s="16"/>
      <c r="AI930" s="16"/>
      <c r="AJ930" s="16"/>
      <c r="AK930" s="16"/>
      <c r="AL930" s="16"/>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row>
    <row r="931" spans="1:8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Z931" s="16"/>
      <c r="AA931" s="16"/>
      <c r="AB931" s="16"/>
      <c r="AC931" s="16"/>
      <c r="AD931" s="16"/>
      <c r="AE931" s="16"/>
      <c r="AF931" s="16"/>
      <c r="AG931" s="16"/>
      <c r="AH931" s="16"/>
      <c r="AI931" s="16"/>
      <c r="AJ931" s="16"/>
      <c r="AK931" s="16"/>
      <c r="AL931" s="16"/>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row>
    <row r="932" spans="1:8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Z932" s="16"/>
      <c r="AA932" s="16"/>
      <c r="AB932" s="16"/>
      <c r="AC932" s="16"/>
      <c r="AD932" s="16"/>
      <c r="AE932" s="16"/>
      <c r="AF932" s="16"/>
      <c r="AG932" s="16"/>
      <c r="AH932" s="16"/>
      <c r="AI932" s="16"/>
      <c r="AJ932" s="16"/>
      <c r="AK932" s="16"/>
      <c r="AL932" s="16"/>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row>
    <row r="933" spans="1:8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Z933" s="16"/>
      <c r="AA933" s="16"/>
      <c r="AB933" s="16"/>
      <c r="AC933" s="16"/>
      <c r="AD933" s="16"/>
      <c r="AE933" s="16"/>
      <c r="AF933" s="16"/>
      <c r="AG933" s="16"/>
      <c r="AH933" s="16"/>
      <c r="AI933" s="16"/>
      <c r="AJ933" s="16"/>
      <c r="AK933" s="16"/>
      <c r="AL933" s="16"/>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row>
    <row r="934" spans="1:8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Z934" s="16"/>
      <c r="AA934" s="16"/>
      <c r="AB934" s="16"/>
      <c r="AC934" s="16"/>
      <c r="AD934" s="16"/>
      <c r="AE934" s="16"/>
      <c r="AF934" s="16"/>
      <c r="AG934" s="16"/>
      <c r="AH934" s="16"/>
      <c r="AI934" s="16"/>
      <c r="AJ934" s="16"/>
      <c r="AK934" s="16"/>
      <c r="AL934" s="16"/>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row>
    <row r="935" spans="1:8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Z935" s="16"/>
      <c r="AA935" s="16"/>
      <c r="AB935" s="16"/>
      <c r="AC935" s="16"/>
      <c r="AD935" s="16"/>
      <c r="AE935" s="16"/>
      <c r="AF935" s="16"/>
      <c r="AG935" s="16"/>
      <c r="AH935" s="16"/>
      <c r="AI935" s="16"/>
      <c r="AJ935" s="16"/>
      <c r="AK935" s="16"/>
      <c r="AL935" s="16"/>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row>
    <row r="936" spans="1:8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Z936" s="16"/>
      <c r="AA936" s="16"/>
      <c r="AB936" s="16"/>
      <c r="AC936" s="16"/>
      <c r="AD936" s="16"/>
      <c r="AE936" s="16"/>
      <c r="AF936" s="16"/>
      <c r="AG936" s="16"/>
      <c r="AH936" s="16"/>
      <c r="AI936" s="16"/>
      <c r="AJ936" s="16"/>
      <c r="AK936" s="16"/>
      <c r="AL936" s="16"/>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row>
    <row r="937" spans="1:8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Z937" s="16"/>
      <c r="AA937" s="16"/>
      <c r="AB937" s="16"/>
      <c r="AC937" s="16"/>
      <c r="AD937" s="16"/>
      <c r="AE937" s="16"/>
      <c r="AF937" s="16"/>
      <c r="AG937" s="16"/>
      <c r="AH937" s="16"/>
      <c r="AI937" s="16"/>
      <c r="AJ937" s="16"/>
      <c r="AK937" s="16"/>
      <c r="AL937" s="16"/>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row>
    <row r="938" spans="1:8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Z938" s="16"/>
      <c r="AA938" s="16"/>
      <c r="AB938" s="16"/>
      <c r="AC938" s="16"/>
      <c r="AD938" s="16"/>
      <c r="AE938" s="16"/>
      <c r="AF938" s="16"/>
      <c r="AG938" s="16"/>
      <c r="AH938" s="16"/>
      <c r="AI938" s="16"/>
      <c r="AJ938" s="16"/>
      <c r="AK938" s="16"/>
      <c r="AL938" s="16"/>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row>
    <row r="939" spans="1:8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Z939" s="16"/>
      <c r="AA939" s="16"/>
      <c r="AB939" s="16"/>
      <c r="AC939" s="16"/>
      <c r="AD939" s="16"/>
      <c r="AE939" s="16"/>
      <c r="AF939" s="16"/>
      <c r="AG939" s="16"/>
      <c r="AH939" s="16"/>
      <c r="AI939" s="16"/>
      <c r="AJ939" s="16"/>
      <c r="AK939" s="16"/>
      <c r="AL939" s="16"/>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row>
    <row r="940" spans="1:8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Z940" s="16"/>
      <c r="AA940" s="16"/>
      <c r="AB940" s="16"/>
      <c r="AC940" s="16"/>
      <c r="AD940" s="16"/>
      <c r="AE940" s="16"/>
      <c r="AF940" s="16"/>
      <c r="AG940" s="16"/>
      <c r="AH940" s="16"/>
      <c r="AI940" s="16"/>
      <c r="AJ940" s="16"/>
      <c r="AK940" s="16"/>
      <c r="AL940" s="16"/>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row>
    <row r="941" spans="1:8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Z941" s="16"/>
      <c r="AA941" s="16"/>
      <c r="AB941" s="16"/>
      <c r="AC941" s="16"/>
      <c r="AD941" s="16"/>
      <c r="AE941" s="16"/>
      <c r="AF941" s="16"/>
      <c r="AG941" s="16"/>
      <c r="AH941" s="16"/>
      <c r="AI941" s="16"/>
      <c r="AJ941" s="16"/>
      <c r="AK941" s="16"/>
      <c r="AL941" s="16"/>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row>
    <row r="942" spans="1:8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Z942" s="16"/>
      <c r="AA942" s="16"/>
      <c r="AB942" s="16"/>
      <c r="AC942" s="16"/>
      <c r="AD942" s="16"/>
      <c r="AE942" s="16"/>
      <c r="AF942" s="16"/>
      <c r="AG942" s="16"/>
      <c r="AH942" s="16"/>
      <c r="AI942" s="16"/>
      <c r="AJ942" s="16"/>
      <c r="AK942" s="16"/>
      <c r="AL942" s="16"/>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row>
    <row r="943" spans="1:8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Z943" s="16"/>
      <c r="AA943" s="16"/>
      <c r="AB943" s="16"/>
      <c r="AC943" s="16"/>
      <c r="AD943" s="16"/>
      <c r="AE943" s="16"/>
      <c r="AF943" s="16"/>
      <c r="AG943" s="16"/>
      <c r="AH943" s="16"/>
      <c r="AI943" s="16"/>
      <c r="AJ943" s="16"/>
      <c r="AK943" s="16"/>
      <c r="AL943" s="16"/>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row>
    <row r="944" spans="1:8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Z944" s="16"/>
      <c r="AA944" s="16"/>
      <c r="AB944" s="16"/>
      <c r="AC944" s="16"/>
      <c r="AD944" s="16"/>
      <c r="AE944" s="16"/>
      <c r="AF944" s="16"/>
      <c r="AG944" s="16"/>
      <c r="AH944" s="16"/>
      <c r="AI944" s="16"/>
      <c r="AJ944" s="16"/>
      <c r="AK944" s="16"/>
      <c r="AL944" s="16"/>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row>
    <row r="945" spans="1:8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Z945" s="16"/>
      <c r="AA945" s="16"/>
      <c r="AB945" s="16"/>
      <c r="AC945" s="16"/>
      <c r="AD945" s="16"/>
      <c r="AE945" s="16"/>
      <c r="AF945" s="16"/>
      <c r="AG945" s="16"/>
      <c r="AH945" s="16"/>
      <c r="AI945" s="16"/>
      <c r="AJ945" s="16"/>
      <c r="AK945" s="16"/>
      <c r="AL945" s="16"/>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row>
    <row r="946" spans="1:8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Z946" s="16"/>
      <c r="AA946" s="16"/>
      <c r="AB946" s="16"/>
      <c r="AC946" s="16"/>
      <c r="AD946" s="16"/>
      <c r="AE946" s="16"/>
      <c r="AF946" s="16"/>
      <c r="AG946" s="16"/>
      <c r="AH946" s="16"/>
      <c r="AI946" s="16"/>
      <c r="AJ946" s="16"/>
      <c r="AK946" s="16"/>
      <c r="AL946" s="16"/>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row>
    <row r="947" spans="1:8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Z947" s="16"/>
      <c r="AA947" s="16"/>
      <c r="AB947" s="16"/>
      <c r="AC947" s="16"/>
      <c r="AD947" s="16"/>
      <c r="AE947" s="16"/>
      <c r="AF947" s="16"/>
      <c r="AG947" s="16"/>
      <c r="AH947" s="16"/>
      <c r="AI947" s="16"/>
      <c r="AJ947" s="16"/>
      <c r="AK947" s="16"/>
      <c r="AL947" s="16"/>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row>
    <row r="948" spans="1:8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Z948" s="16"/>
      <c r="AA948" s="16"/>
      <c r="AB948" s="16"/>
      <c r="AC948" s="16"/>
      <c r="AD948" s="16"/>
      <c r="AE948" s="16"/>
      <c r="AF948" s="16"/>
      <c r="AG948" s="16"/>
      <c r="AH948" s="16"/>
      <c r="AI948" s="16"/>
      <c r="AJ948" s="16"/>
      <c r="AK948" s="16"/>
      <c r="AL948" s="16"/>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row>
    <row r="949" spans="1:8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Z949" s="16"/>
      <c r="AA949" s="16"/>
      <c r="AB949" s="16"/>
      <c r="AC949" s="16"/>
      <c r="AD949" s="16"/>
      <c r="AE949" s="16"/>
      <c r="AF949" s="16"/>
      <c r="AG949" s="16"/>
      <c r="AH949" s="16"/>
      <c r="AI949" s="16"/>
      <c r="AJ949" s="16"/>
      <c r="AK949" s="16"/>
      <c r="AL949" s="16"/>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row>
    <row r="950" spans="1:8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Z950" s="16"/>
      <c r="AA950" s="16"/>
      <c r="AB950" s="16"/>
      <c r="AC950" s="16"/>
      <c r="AD950" s="16"/>
      <c r="AE950" s="16"/>
      <c r="AF950" s="16"/>
      <c r="AG950" s="16"/>
      <c r="AH950" s="16"/>
      <c r="AI950" s="16"/>
      <c r="AJ950" s="16"/>
      <c r="AK950" s="16"/>
      <c r="AL950" s="16"/>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row>
    <row r="951" spans="1:8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Z951" s="16"/>
      <c r="AA951" s="16"/>
      <c r="AB951" s="16"/>
      <c r="AC951" s="16"/>
      <c r="AD951" s="16"/>
      <c r="AE951" s="16"/>
      <c r="AF951" s="16"/>
      <c r="AG951" s="16"/>
      <c r="AH951" s="16"/>
      <c r="AI951" s="16"/>
      <c r="AJ951" s="16"/>
      <c r="AK951" s="16"/>
      <c r="AL951" s="16"/>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row>
    <row r="952" spans="1:8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Z952" s="16"/>
      <c r="AA952" s="16"/>
      <c r="AB952" s="16"/>
      <c r="AC952" s="16"/>
      <c r="AD952" s="16"/>
      <c r="AE952" s="16"/>
      <c r="AF952" s="16"/>
      <c r="AG952" s="16"/>
      <c r="AH952" s="16"/>
      <c r="AI952" s="16"/>
      <c r="AJ952" s="16"/>
      <c r="AK952" s="16"/>
      <c r="AL952" s="16"/>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row>
    <row r="953" spans="1:8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Z953" s="16"/>
      <c r="AA953" s="16"/>
      <c r="AB953" s="16"/>
      <c r="AC953" s="16"/>
      <c r="AD953" s="16"/>
      <c r="AE953" s="16"/>
      <c r="AF953" s="16"/>
      <c r="AG953" s="16"/>
      <c r="AH953" s="16"/>
      <c r="AI953" s="16"/>
      <c r="AJ953" s="16"/>
      <c r="AK953" s="16"/>
      <c r="AL953" s="16"/>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row>
    <row r="954" spans="1:8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Z954" s="16"/>
      <c r="AA954" s="16"/>
      <c r="AB954" s="16"/>
      <c r="AC954" s="16"/>
      <c r="AD954" s="16"/>
      <c r="AE954" s="16"/>
      <c r="AF954" s="16"/>
      <c r="AG954" s="16"/>
      <c r="AH954" s="16"/>
      <c r="AI954" s="16"/>
      <c r="AJ954" s="16"/>
      <c r="AK954" s="16"/>
      <c r="AL954" s="16"/>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row>
    <row r="955" spans="1:8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Z955" s="16"/>
      <c r="AA955" s="16"/>
      <c r="AB955" s="16"/>
      <c r="AC955" s="16"/>
      <c r="AD955" s="16"/>
      <c r="AE955" s="16"/>
      <c r="AF955" s="16"/>
      <c r="AG955" s="16"/>
      <c r="AH955" s="16"/>
      <c r="AI955" s="16"/>
      <c r="AJ955" s="16"/>
      <c r="AK955" s="16"/>
      <c r="AL955" s="16"/>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row>
    <row r="956" spans="1:8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Z956" s="16"/>
      <c r="AA956" s="16"/>
      <c r="AB956" s="16"/>
      <c r="AC956" s="16"/>
      <c r="AD956" s="16"/>
      <c r="AE956" s="16"/>
      <c r="AF956" s="16"/>
      <c r="AG956" s="16"/>
      <c r="AH956" s="16"/>
      <c r="AI956" s="16"/>
      <c r="AJ956" s="16"/>
      <c r="AK956" s="16"/>
      <c r="AL956" s="16"/>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row>
    <row r="957" spans="1:8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Z957" s="16"/>
      <c r="AA957" s="16"/>
      <c r="AB957" s="16"/>
      <c r="AC957" s="16"/>
      <c r="AD957" s="16"/>
      <c r="AE957" s="16"/>
      <c r="AF957" s="16"/>
      <c r="AG957" s="16"/>
      <c r="AH957" s="16"/>
      <c r="AI957" s="16"/>
      <c r="AJ957" s="16"/>
      <c r="AK957" s="16"/>
      <c r="AL957" s="16"/>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row>
    <row r="958" spans="1:8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Z958" s="16"/>
      <c r="AA958" s="16"/>
      <c r="AB958" s="16"/>
      <c r="AC958" s="16"/>
      <c r="AD958" s="16"/>
      <c r="AE958" s="16"/>
      <c r="AF958" s="16"/>
      <c r="AG958" s="16"/>
      <c r="AH958" s="16"/>
      <c r="AI958" s="16"/>
      <c r="AJ958" s="16"/>
      <c r="AK958" s="16"/>
      <c r="AL958" s="16"/>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row>
    <row r="959" spans="1:8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Z959" s="16"/>
      <c r="AA959" s="16"/>
      <c r="AB959" s="16"/>
      <c r="AC959" s="16"/>
      <c r="AD959" s="16"/>
      <c r="AE959" s="16"/>
      <c r="AF959" s="16"/>
      <c r="AG959" s="16"/>
      <c r="AH959" s="16"/>
      <c r="AI959" s="16"/>
      <c r="AJ959" s="16"/>
      <c r="AK959" s="16"/>
      <c r="AL959" s="16"/>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row>
    <row r="960" spans="1:8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Z960" s="16"/>
      <c r="AA960" s="16"/>
      <c r="AB960" s="16"/>
      <c r="AC960" s="16"/>
      <c r="AD960" s="16"/>
      <c r="AE960" s="16"/>
      <c r="AF960" s="16"/>
      <c r="AG960" s="16"/>
      <c r="AH960" s="16"/>
      <c r="AI960" s="16"/>
      <c r="AJ960" s="16"/>
      <c r="AK960" s="16"/>
      <c r="AL960" s="16"/>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row>
    <row r="961" spans="1:8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Z961" s="16"/>
      <c r="AA961" s="16"/>
      <c r="AB961" s="16"/>
      <c r="AC961" s="16"/>
      <c r="AD961" s="16"/>
      <c r="AE961" s="16"/>
      <c r="AF961" s="16"/>
      <c r="AG961" s="16"/>
      <c r="AH961" s="16"/>
      <c r="AI961" s="16"/>
      <c r="AJ961" s="16"/>
      <c r="AK961" s="16"/>
      <c r="AL961" s="16"/>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row>
    <row r="962" spans="1:8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Z962" s="16"/>
      <c r="AA962" s="16"/>
      <c r="AB962" s="16"/>
      <c r="AC962" s="16"/>
      <c r="AD962" s="16"/>
      <c r="AE962" s="16"/>
      <c r="AF962" s="16"/>
      <c r="AG962" s="16"/>
      <c r="AH962" s="16"/>
      <c r="AI962" s="16"/>
      <c r="AJ962" s="16"/>
      <c r="AK962" s="16"/>
      <c r="AL962" s="16"/>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row>
    <row r="963" spans="1:8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Z963" s="16"/>
      <c r="AA963" s="16"/>
      <c r="AB963" s="16"/>
      <c r="AC963" s="16"/>
      <c r="AD963" s="16"/>
      <c r="AE963" s="16"/>
      <c r="AF963" s="16"/>
      <c r="AG963" s="16"/>
      <c r="AH963" s="16"/>
      <c r="AI963" s="16"/>
      <c r="AJ963" s="16"/>
      <c r="AK963" s="16"/>
      <c r="AL963" s="16"/>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row>
    <row r="964" spans="1:8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Z964" s="16"/>
      <c r="AA964" s="16"/>
      <c r="AB964" s="16"/>
      <c r="AC964" s="16"/>
      <c r="AD964" s="16"/>
      <c r="AE964" s="16"/>
      <c r="AF964" s="16"/>
      <c r="AG964" s="16"/>
      <c r="AH964" s="16"/>
      <c r="AI964" s="16"/>
      <c r="AJ964" s="16"/>
      <c r="AK964" s="16"/>
      <c r="AL964" s="16"/>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row>
    <row r="965" spans="1:8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Z965" s="16"/>
      <c r="AA965" s="16"/>
      <c r="AB965" s="16"/>
      <c r="AC965" s="16"/>
      <c r="AD965" s="16"/>
      <c r="AE965" s="16"/>
      <c r="AF965" s="16"/>
      <c r="AG965" s="16"/>
      <c r="AH965" s="16"/>
      <c r="AI965" s="16"/>
      <c r="AJ965" s="16"/>
      <c r="AK965" s="16"/>
      <c r="AL965" s="16"/>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row>
    <row r="966" spans="1:8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Z966" s="16"/>
      <c r="AA966" s="16"/>
      <c r="AB966" s="16"/>
      <c r="AC966" s="16"/>
      <c r="AD966" s="16"/>
      <c r="AE966" s="16"/>
      <c r="AF966" s="16"/>
      <c r="AG966" s="16"/>
      <c r="AH966" s="16"/>
      <c r="AI966" s="16"/>
      <c r="AJ966" s="16"/>
      <c r="AK966" s="16"/>
      <c r="AL966" s="16"/>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row>
    <row r="967" spans="1:8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Z967" s="16"/>
      <c r="AA967" s="16"/>
      <c r="AB967" s="16"/>
      <c r="AC967" s="16"/>
      <c r="AD967" s="16"/>
      <c r="AE967" s="16"/>
      <c r="AF967" s="16"/>
      <c r="AG967" s="16"/>
      <c r="AH967" s="16"/>
      <c r="AI967" s="16"/>
      <c r="AJ967" s="16"/>
      <c r="AK967" s="16"/>
      <c r="AL967" s="16"/>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row>
    <row r="968" spans="1:8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Z968" s="16"/>
      <c r="AA968" s="16"/>
      <c r="AB968" s="16"/>
      <c r="AC968" s="16"/>
      <c r="AD968" s="16"/>
      <c r="AE968" s="16"/>
      <c r="AF968" s="16"/>
      <c r="AG968" s="16"/>
      <c r="AH968" s="16"/>
      <c r="AI968" s="16"/>
      <c r="AJ968" s="16"/>
      <c r="AK968" s="16"/>
      <c r="AL968" s="16"/>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row>
    <row r="969" spans="1:8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Z969" s="16"/>
      <c r="AA969" s="16"/>
      <c r="AB969" s="16"/>
      <c r="AC969" s="16"/>
      <c r="AD969" s="16"/>
      <c r="AE969" s="16"/>
      <c r="AF969" s="16"/>
      <c r="AG969" s="16"/>
      <c r="AH969" s="16"/>
      <c r="AI969" s="16"/>
      <c r="AJ969" s="16"/>
      <c r="AK969" s="16"/>
      <c r="AL969" s="16"/>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row>
    <row r="970" spans="1:8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Z970" s="16"/>
      <c r="AA970" s="16"/>
      <c r="AB970" s="16"/>
      <c r="AC970" s="16"/>
      <c r="AD970" s="16"/>
      <c r="AE970" s="16"/>
      <c r="AF970" s="16"/>
      <c r="AG970" s="16"/>
      <c r="AH970" s="16"/>
      <c r="AI970" s="16"/>
      <c r="AJ970" s="16"/>
      <c r="AK970" s="16"/>
      <c r="AL970" s="16"/>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row>
    <row r="971" spans="1:8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Z971" s="16"/>
      <c r="AA971" s="16"/>
      <c r="AB971" s="16"/>
      <c r="AC971" s="16"/>
      <c r="AD971" s="16"/>
      <c r="AE971" s="16"/>
      <c r="AF971" s="16"/>
      <c r="AG971" s="16"/>
      <c r="AH971" s="16"/>
      <c r="AI971" s="16"/>
      <c r="AJ971" s="16"/>
      <c r="AK971" s="16"/>
      <c r="AL971" s="16"/>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row>
    <row r="972" spans="1:8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Z972" s="16"/>
      <c r="AA972" s="16"/>
      <c r="AB972" s="16"/>
      <c r="AC972" s="16"/>
      <c r="AD972" s="16"/>
      <c r="AE972" s="16"/>
      <c r="AF972" s="16"/>
      <c r="AG972" s="16"/>
      <c r="AH972" s="16"/>
      <c r="AI972" s="16"/>
      <c r="AJ972" s="16"/>
      <c r="AK972" s="16"/>
      <c r="AL972" s="16"/>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row>
    <row r="973" spans="1:8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Z973" s="16"/>
      <c r="AA973" s="16"/>
      <c r="AB973" s="16"/>
      <c r="AC973" s="16"/>
      <c r="AD973" s="16"/>
      <c r="AE973" s="16"/>
      <c r="AF973" s="16"/>
      <c r="AG973" s="16"/>
      <c r="AH973" s="16"/>
      <c r="AI973" s="16"/>
      <c r="AJ973" s="16"/>
      <c r="AK973" s="16"/>
      <c r="AL973" s="16"/>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row>
    <row r="974" spans="1:8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Z974" s="16"/>
      <c r="AA974" s="16"/>
      <c r="AB974" s="16"/>
      <c r="AC974" s="16"/>
      <c r="AD974" s="16"/>
      <c r="AE974" s="16"/>
      <c r="AF974" s="16"/>
      <c r="AG974" s="16"/>
      <c r="AH974" s="16"/>
      <c r="AI974" s="16"/>
      <c r="AJ974" s="16"/>
      <c r="AK974" s="16"/>
      <c r="AL974" s="16"/>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row>
    <row r="975" spans="1:8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Z975" s="16"/>
      <c r="AA975" s="16"/>
      <c r="AB975" s="16"/>
      <c r="AC975" s="16"/>
      <c r="AD975" s="16"/>
      <c r="AE975" s="16"/>
      <c r="AF975" s="16"/>
      <c r="AG975" s="16"/>
      <c r="AH975" s="16"/>
      <c r="AI975" s="16"/>
      <c r="AJ975" s="16"/>
      <c r="AK975" s="16"/>
      <c r="AL975" s="16"/>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row>
    <row r="976" spans="1:8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Z976" s="16"/>
      <c r="AA976" s="16"/>
      <c r="AB976" s="16"/>
      <c r="AC976" s="16"/>
      <c r="AD976" s="16"/>
      <c r="AE976" s="16"/>
      <c r="AF976" s="16"/>
      <c r="AG976" s="16"/>
      <c r="AH976" s="16"/>
      <c r="AI976" s="16"/>
      <c r="AJ976" s="16"/>
      <c r="AK976" s="16"/>
      <c r="AL976" s="16"/>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row>
    <row r="977" spans="1:8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Z977" s="16"/>
      <c r="AA977" s="16"/>
      <c r="AB977" s="16"/>
      <c r="AC977" s="16"/>
      <c r="AD977" s="16"/>
      <c r="AE977" s="16"/>
      <c r="AF977" s="16"/>
      <c r="AG977" s="16"/>
      <c r="AH977" s="16"/>
      <c r="AI977" s="16"/>
      <c r="AJ977" s="16"/>
      <c r="AK977" s="16"/>
      <c r="AL977" s="16"/>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row>
    <row r="978" spans="1:8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Z978" s="16"/>
      <c r="AA978" s="16"/>
      <c r="AB978" s="16"/>
      <c r="AC978" s="16"/>
      <c r="AD978" s="16"/>
      <c r="AE978" s="16"/>
      <c r="AF978" s="16"/>
      <c r="AG978" s="16"/>
      <c r="AH978" s="16"/>
      <c r="AI978" s="16"/>
      <c r="AJ978" s="16"/>
      <c r="AK978" s="16"/>
      <c r="AL978" s="16"/>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row>
    <row r="979" spans="1:8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Z979" s="16"/>
      <c r="AA979" s="16"/>
      <c r="AB979" s="16"/>
      <c r="AC979" s="16"/>
      <c r="AD979" s="16"/>
      <c r="AE979" s="16"/>
      <c r="AF979" s="16"/>
      <c r="AG979" s="16"/>
      <c r="AH979" s="16"/>
      <c r="AI979" s="16"/>
      <c r="AJ979" s="16"/>
      <c r="AK979" s="16"/>
      <c r="AL979" s="16"/>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row>
    <row r="980" spans="1:8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Z980" s="16"/>
      <c r="AA980" s="16"/>
      <c r="AB980" s="16"/>
      <c r="AC980" s="16"/>
      <c r="AD980" s="16"/>
      <c r="AE980" s="16"/>
      <c r="AF980" s="16"/>
      <c r="AG980" s="16"/>
      <c r="AH980" s="16"/>
      <c r="AI980" s="16"/>
      <c r="AJ980" s="16"/>
      <c r="AK980" s="16"/>
      <c r="AL980" s="16"/>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row>
    <row r="981" spans="1:8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Z981" s="16"/>
      <c r="AA981" s="16"/>
      <c r="AB981" s="16"/>
      <c r="AC981" s="16"/>
      <c r="AD981" s="16"/>
      <c r="AE981" s="16"/>
      <c r="AF981" s="16"/>
      <c r="AG981" s="16"/>
      <c r="AH981" s="16"/>
      <c r="AI981" s="16"/>
      <c r="AJ981" s="16"/>
      <c r="AK981" s="16"/>
      <c r="AL981" s="16"/>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row>
    <row r="982" spans="1:8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Z982" s="16"/>
      <c r="AA982" s="16"/>
      <c r="AB982" s="16"/>
      <c r="AC982" s="16"/>
      <c r="AD982" s="16"/>
      <c r="AE982" s="16"/>
      <c r="AF982" s="16"/>
      <c r="AG982" s="16"/>
      <c r="AH982" s="16"/>
      <c r="AI982" s="16"/>
      <c r="AJ982" s="16"/>
      <c r="AK982" s="16"/>
      <c r="AL982" s="16"/>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row>
    <row r="983" spans="1:8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Z983" s="16"/>
      <c r="AA983" s="16"/>
      <c r="AB983" s="16"/>
      <c r="AC983" s="16"/>
      <c r="AD983" s="16"/>
      <c r="AE983" s="16"/>
      <c r="AF983" s="16"/>
      <c r="AG983" s="16"/>
      <c r="AH983" s="16"/>
      <c r="AI983" s="16"/>
      <c r="AJ983" s="16"/>
      <c r="AK983" s="16"/>
      <c r="AL983" s="16"/>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row>
    <row r="984" spans="1:8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Z984" s="16"/>
      <c r="AA984" s="16"/>
      <c r="AB984" s="16"/>
      <c r="AC984" s="16"/>
      <c r="AD984" s="16"/>
      <c r="AE984" s="16"/>
      <c r="AF984" s="16"/>
      <c r="AG984" s="16"/>
      <c r="AH984" s="16"/>
      <c r="AI984" s="16"/>
      <c r="AJ984" s="16"/>
      <c r="AK984" s="16"/>
      <c r="AL984" s="16"/>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row>
    <row r="985" spans="1:8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Z985" s="16"/>
      <c r="AA985" s="16"/>
      <c r="AB985" s="16"/>
      <c r="AC985" s="16"/>
      <c r="AD985" s="16"/>
      <c r="AE985" s="16"/>
      <c r="AF985" s="16"/>
      <c r="AG985" s="16"/>
      <c r="AH985" s="16"/>
      <c r="AI985" s="16"/>
      <c r="AJ985" s="16"/>
      <c r="AK985" s="16"/>
      <c r="AL985" s="16"/>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row>
    <row r="986" spans="1: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Z986" s="16"/>
      <c r="AA986" s="16"/>
      <c r="AB986" s="16"/>
      <c r="AC986" s="16"/>
      <c r="AD986" s="16"/>
      <c r="AE986" s="16"/>
      <c r="AF986" s="16"/>
      <c r="AG986" s="16"/>
      <c r="AH986" s="16"/>
      <c r="AI986" s="16"/>
      <c r="AJ986" s="16"/>
      <c r="AK986" s="16"/>
      <c r="AL986" s="16"/>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row>
    <row r="987" spans="1:8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Z987" s="16"/>
      <c r="AA987" s="16"/>
      <c r="AB987" s="16"/>
      <c r="AC987" s="16"/>
      <c r="AD987" s="16"/>
      <c r="AE987" s="16"/>
      <c r="AF987" s="16"/>
      <c r="AG987" s="16"/>
      <c r="AH987" s="16"/>
      <c r="AI987" s="16"/>
      <c r="AJ987" s="16"/>
      <c r="AK987" s="16"/>
      <c r="AL987" s="16"/>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row>
    <row r="988" spans="1:8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Z988" s="16"/>
      <c r="AA988" s="16"/>
      <c r="AB988" s="16"/>
      <c r="AC988" s="16"/>
      <c r="AD988" s="16"/>
      <c r="AE988" s="16"/>
      <c r="AF988" s="16"/>
      <c r="AG988" s="16"/>
      <c r="AH988" s="16"/>
      <c r="AI988" s="16"/>
      <c r="AJ988" s="16"/>
      <c r="AK988" s="16"/>
      <c r="AL988" s="16"/>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row>
    <row r="989" spans="1:8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Z989" s="16"/>
      <c r="AA989" s="16"/>
      <c r="AB989" s="16"/>
      <c r="AC989" s="16"/>
      <c r="AD989" s="16"/>
      <c r="AE989" s="16"/>
      <c r="AF989" s="16"/>
      <c r="AG989" s="16"/>
      <c r="AH989" s="16"/>
      <c r="AI989" s="16"/>
      <c r="AJ989" s="16"/>
      <c r="AK989" s="16"/>
      <c r="AL989" s="16"/>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row>
    <row r="990" spans="1:8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Z990" s="16"/>
      <c r="AA990" s="16"/>
      <c r="AB990" s="16"/>
      <c r="AC990" s="16"/>
      <c r="AD990" s="16"/>
      <c r="AE990" s="16"/>
      <c r="AF990" s="16"/>
      <c r="AG990" s="16"/>
      <c r="AH990" s="16"/>
      <c r="AI990" s="16"/>
      <c r="AJ990" s="16"/>
      <c r="AK990" s="16"/>
      <c r="AL990" s="16"/>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row>
    <row r="991" spans="1:8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Z991" s="16"/>
      <c r="AA991" s="16"/>
      <c r="AB991" s="16"/>
      <c r="AC991" s="16"/>
      <c r="AD991" s="16"/>
      <c r="AE991" s="16"/>
      <c r="AF991" s="16"/>
      <c r="AG991" s="16"/>
      <c r="AH991" s="16"/>
      <c r="AI991" s="16"/>
      <c r="AJ991" s="16"/>
      <c r="AK991" s="16"/>
      <c r="AL991" s="16"/>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row>
    <row r="992" spans="1:8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Z992" s="16"/>
      <c r="AA992" s="16"/>
      <c r="AB992" s="16"/>
      <c r="AC992" s="16"/>
      <c r="AD992" s="16"/>
      <c r="AE992" s="16"/>
      <c r="AF992" s="16"/>
      <c r="AG992" s="16"/>
      <c r="AH992" s="16"/>
      <c r="AI992" s="16"/>
      <c r="AJ992" s="16"/>
      <c r="AK992" s="16"/>
      <c r="AL992" s="16"/>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row>
    <row r="993" spans="1:8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Z993" s="16"/>
      <c r="AA993" s="16"/>
      <c r="AB993" s="16"/>
      <c r="AC993" s="16"/>
      <c r="AD993" s="16"/>
      <c r="AE993" s="16"/>
      <c r="AF993" s="16"/>
      <c r="AG993" s="16"/>
      <c r="AH993" s="16"/>
      <c r="AI993" s="16"/>
      <c r="AJ993" s="16"/>
      <c r="AK993" s="16"/>
      <c r="AL993" s="16"/>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row>
    <row r="994" spans="1:8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Z994" s="16"/>
      <c r="AA994" s="16"/>
      <c r="AB994" s="16"/>
      <c r="AC994" s="16"/>
      <c r="AD994" s="16"/>
      <c r="AE994" s="16"/>
      <c r="AF994" s="16"/>
      <c r="AG994" s="16"/>
      <c r="AH994" s="16"/>
      <c r="AI994" s="16"/>
      <c r="AJ994" s="16"/>
      <c r="AK994" s="16"/>
      <c r="AL994" s="16"/>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row>
    <row r="995" spans="1:8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Z995" s="16"/>
      <c r="AA995" s="16"/>
      <c r="AB995" s="16"/>
      <c r="AC995" s="16"/>
      <c r="AD995" s="16"/>
      <c r="AE995" s="16"/>
      <c r="AF995" s="16"/>
      <c r="AG995" s="16"/>
      <c r="AH995" s="16"/>
      <c r="AI995" s="16"/>
      <c r="AJ995" s="16"/>
      <c r="AK995" s="16"/>
      <c r="AL995" s="16"/>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row>
    <row r="996" spans="1:8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Z996" s="16"/>
      <c r="AA996" s="16"/>
      <c r="AB996" s="16"/>
      <c r="AC996" s="16"/>
      <c r="AD996" s="16"/>
      <c r="AE996" s="16"/>
      <c r="AF996" s="16"/>
      <c r="AG996" s="16"/>
      <c r="AH996" s="16"/>
      <c r="AI996" s="16"/>
      <c r="AJ996" s="16"/>
      <c r="AK996" s="16"/>
      <c r="AL996" s="16"/>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row>
    <row r="997" spans="1:8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Z997" s="16"/>
      <c r="AA997" s="16"/>
      <c r="AB997" s="16"/>
      <c r="AC997" s="16"/>
      <c r="AD997" s="16"/>
      <c r="AE997" s="16"/>
      <c r="AF997" s="16"/>
      <c r="AG997" s="16"/>
      <c r="AH997" s="16"/>
      <c r="AI997" s="16"/>
      <c r="AJ997" s="16"/>
      <c r="AK997" s="16"/>
      <c r="AL997" s="16"/>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row>
    <row r="998" spans="1:8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Z998" s="16"/>
      <c r="AA998" s="16"/>
      <c r="AB998" s="16"/>
      <c r="AC998" s="16"/>
      <c r="AD998" s="16"/>
      <c r="AE998" s="16"/>
      <c r="AF998" s="16"/>
      <c r="AG998" s="16"/>
      <c r="AH998" s="16"/>
      <c r="AI998" s="16"/>
      <c r="AJ998" s="16"/>
      <c r="AK998" s="16"/>
      <c r="AL998" s="16"/>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row>
    <row r="999" spans="1:8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Z999" s="16"/>
      <c r="AA999" s="16"/>
      <c r="AB999" s="16"/>
      <c r="AC999" s="16"/>
      <c r="AD999" s="16"/>
      <c r="AE999" s="16"/>
      <c r="AF999" s="16"/>
      <c r="AG999" s="16"/>
      <c r="AH999" s="16"/>
      <c r="AI999" s="16"/>
      <c r="AJ999" s="16"/>
      <c r="AK999" s="16"/>
      <c r="AL999" s="16"/>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row>
    <row r="1000" spans="1:8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Z1000" s="16"/>
      <c r="AA1000" s="16"/>
      <c r="AB1000" s="16"/>
      <c r="AC1000" s="16"/>
      <c r="AD1000" s="16"/>
      <c r="AE1000" s="16"/>
      <c r="AF1000" s="16"/>
      <c r="AG1000" s="16"/>
      <c r="AH1000" s="16"/>
      <c r="AI1000" s="16"/>
      <c r="AJ1000" s="16"/>
      <c r="AK1000" s="16"/>
      <c r="AL1000" s="16"/>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row>
    <row r="1001" spans="1:8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Z1001" s="16"/>
      <c r="AA1001" s="16"/>
      <c r="AB1001" s="16"/>
      <c r="AC1001" s="16"/>
      <c r="AD1001" s="16"/>
      <c r="AE1001" s="16"/>
      <c r="AF1001" s="16"/>
      <c r="AG1001" s="16"/>
      <c r="AH1001" s="16"/>
      <c r="AI1001" s="16"/>
      <c r="AJ1001" s="16"/>
      <c r="AK1001" s="16"/>
      <c r="AL1001" s="16"/>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row>
    <row r="1002" spans="1:86">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Z1002" s="16"/>
      <c r="AA1002" s="16"/>
      <c r="AB1002" s="16"/>
      <c r="AC1002" s="16"/>
      <c r="AD1002" s="16"/>
      <c r="AE1002" s="16"/>
      <c r="AF1002" s="16"/>
      <c r="AG1002" s="16"/>
      <c r="AH1002" s="16"/>
      <c r="AI1002" s="16"/>
      <c r="AJ1002" s="16"/>
      <c r="AK1002" s="16"/>
      <c r="AL1002" s="16"/>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row>
    <row r="1003" spans="1:86">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Z1003" s="16"/>
      <c r="AA1003" s="16"/>
      <c r="AB1003" s="16"/>
      <c r="AC1003" s="16"/>
      <c r="AD1003" s="16"/>
      <c r="AE1003" s="16"/>
      <c r="AF1003" s="16"/>
      <c r="AG1003" s="16"/>
      <c r="AH1003" s="16"/>
      <c r="AI1003" s="16"/>
      <c r="AJ1003" s="16"/>
      <c r="AK1003" s="16"/>
      <c r="AL1003" s="16"/>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row>
    <row r="1004" spans="1:86">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Z1004" s="16"/>
      <c r="AA1004" s="16"/>
      <c r="AB1004" s="16"/>
      <c r="AC1004" s="16"/>
      <c r="AD1004" s="16"/>
      <c r="AE1004" s="16"/>
      <c r="AF1004" s="16"/>
      <c r="AG1004" s="16"/>
      <c r="AH1004" s="16"/>
      <c r="AI1004" s="16"/>
      <c r="AJ1004" s="16"/>
      <c r="AK1004" s="16"/>
      <c r="AL1004" s="16"/>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row>
    <row r="1005" spans="1:86">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Z1005" s="16"/>
      <c r="AA1005" s="16"/>
      <c r="AB1005" s="16"/>
      <c r="AC1005" s="16"/>
      <c r="AD1005" s="16"/>
      <c r="AE1005" s="16"/>
      <c r="AF1005" s="16"/>
      <c r="AG1005" s="16"/>
      <c r="AH1005" s="16"/>
      <c r="AI1005" s="16"/>
      <c r="AJ1005" s="16"/>
      <c r="AK1005" s="16"/>
      <c r="AL1005" s="16"/>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row>
    <row r="1006" spans="1:8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Z1006" s="16"/>
      <c r="AA1006" s="16"/>
      <c r="AB1006" s="16"/>
      <c r="AC1006" s="16"/>
      <c r="AD1006" s="16"/>
      <c r="AE1006" s="16"/>
      <c r="AF1006" s="16"/>
      <c r="AG1006" s="16"/>
      <c r="AH1006" s="16"/>
      <c r="AI1006" s="16"/>
      <c r="AJ1006" s="16"/>
      <c r="AK1006" s="16"/>
      <c r="AL1006" s="16"/>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row>
    <row r="1007" spans="1:86">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Z1007" s="16"/>
      <c r="AA1007" s="16"/>
      <c r="AB1007" s="16"/>
      <c r="AC1007" s="16"/>
      <c r="AD1007" s="16"/>
      <c r="AE1007" s="16"/>
      <c r="AF1007" s="16"/>
      <c r="AG1007" s="16"/>
      <c r="AH1007" s="16"/>
      <c r="AI1007" s="16"/>
      <c r="AJ1007" s="16"/>
      <c r="AK1007" s="16"/>
      <c r="AL1007" s="16"/>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row>
    <row r="1008" spans="1:86">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Z1008" s="16"/>
      <c r="AA1008" s="16"/>
      <c r="AB1008" s="16"/>
      <c r="AC1008" s="16"/>
      <c r="AD1008" s="16"/>
      <c r="AE1008" s="16"/>
      <c r="AF1008" s="16"/>
      <c r="AG1008" s="16"/>
      <c r="AH1008" s="16"/>
      <c r="AI1008" s="16"/>
      <c r="AJ1008" s="16"/>
      <c r="AK1008" s="16"/>
      <c r="AL1008" s="16"/>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row>
    <row r="1009" spans="1:86">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Z1009" s="16"/>
      <c r="AA1009" s="16"/>
      <c r="AB1009" s="16"/>
      <c r="AC1009" s="16"/>
      <c r="AD1009" s="16"/>
      <c r="AE1009" s="16"/>
      <c r="AF1009" s="16"/>
      <c r="AG1009" s="16"/>
      <c r="AH1009" s="16"/>
      <c r="AI1009" s="16"/>
      <c r="AJ1009" s="16"/>
      <c r="AK1009" s="16"/>
      <c r="AL1009" s="16"/>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row>
    <row r="1010" spans="1:86">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Z1010" s="16"/>
      <c r="AA1010" s="16"/>
      <c r="AB1010" s="16"/>
      <c r="AC1010" s="16"/>
      <c r="AD1010" s="16"/>
      <c r="AE1010" s="16"/>
      <c r="AF1010" s="16"/>
      <c r="AG1010" s="16"/>
      <c r="AH1010" s="16"/>
      <c r="AI1010" s="16"/>
      <c r="AJ1010" s="16"/>
      <c r="AK1010" s="16"/>
      <c r="AL1010" s="16"/>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row>
    <row r="1011" spans="1:86">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Z1011" s="16"/>
      <c r="AA1011" s="16"/>
      <c r="AB1011" s="16"/>
      <c r="AC1011" s="16"/>
      <c r="AD1011" s="16"/>
      <c r="AE1011" s="16"/>
      <c r="AF1011" s="16"/>
      <c r="AG1011" s="16"/>
      <c r="AH1011" s="16"/>
      <c r="AI1011" s="16"/>
      <c r="AJ1011" s="16"/>
      <c r="AK1011" s="16"/>
      <c r="AL1011" s="16"/>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row>
    <row r="1012" spans="1:86">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Z1012" s="16"/>
      <c r="AA1012" s="16"/>
      <c r="AB1012" s="16"/>
      <c r="AC1012" s="16"/>
      <c r="AD1012" s="16"/>
      <c r="AE1012" s="16"/>
      <c r="AF1012" s="16"/>
      <c r="AG1012" s="16"/>
      <c r="AH1012" s="16"/>
      <c r="AI1012" s="16"/>
      <c r="AJ1012" s="16"/>
      <c r="AK1012" s="16"/>
      <c r="AL1012" s="16"/>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row>
    <row r="1013" spans="1:86">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Z1013" s="16"/>
      <c r="AA1013" s="16"/>
      <c r="AB1013" s="16"/>
      <c r="AC1013" s="16"/>
      <c r="AD1013" s="16"/>
      <c r="AE1013" s="16"/>
      <c r="AF1013" s="16"/>
      <c r="AG1013" s="16"/>
      <c r="AH1013" s="16"/>
      <c r="AI1013" s="16"/>
      <c r="AJ1013" s="16"/>
      <c r="AK1013" s="16"/>
      <c r="AL1013" s="16"/>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row>
    <row r="1014" spans="1:86">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Z1014" s="16"/>
      <c r="AA1014" s="16"/>
      <c r="AB1014" s="16"/>
      <c r="AC1014" s="16"/>
      <c r="AD1014" s="16"/>
      <c r="AE1014" s="16"/>
      <c r="AF1014" s="16"/>
      <c r="AG1014" s="16"/>
      <c r="AH1014" s="16"/>
      <c r="AI1014" s="16"/>
      <c r="AJ1014" s="16"/>
      <c r="AK1014" s="16"/>
      <c r="AL1014" s="16"/>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row>
    <row r="1015" spans="1:86">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Z1015" s="16"/>
      <c r="AA1015" s="16"/>
      <c r="AB1015" s="16"/>
      <c r="AC1015" s="16"/>
      <c r="AD1015" s="16"/>
      <c r="AE1015" s="16"/>
      <c r="AF1015" s="16"/>
      <c r="AG1015" s="16"/>
      <c r="AH1015" s="16"/>
      <c r="AI1015" s="16"/>
      <c r="AJ1015" s="16"/>
      <c r="AK1015" s="16"/>
      <c r="AL1015" s="16"/>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row>
    <row r="1016" spans="1:8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Z1016" s="16"/>
      <c r="AA1016" s="16"/>
      <c r="AB1016" s="16"/>
      <c r="AC1016" s="16"/>
      <c r="AD1016" s="16"/>
      <c r="AE1016" s="16"/>
      <c r="AF1016" s="16"/>
      <c r="AG1016" s="16"/>
      <c r="AH1016" s="16"/>
      <c r="AI1016" s="16"/>
      <c r="AJ1016" s="16"/>
      <c r="AK1016" s="16"/>
      <c r="AL1016" s="16"/>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row>
    <row r="1017" spans="1:86">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Z1017" s="16"/>
      <c r="AA1017" s="16"/>
      <c r="AB1017" s="16"/>
      <c r="AC1017" s="16"/>
      <c r="AD1017" s="16"/>
      <c r="AE1017" s="16"/>
      <c r="AF1017" s="16"/>
      <c r="AG1017" s="16"/>
      <c r="AH1017" s="16"/>
      <c r="AI1017" s="16"/>
      <c r="AJ1017" s="16"/>
      <c r="AK1017" s="16"/>
      <c r="AL1017" s="16"/>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row>
    <row r="1018" spans="1:86">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Z1018" s="16"/>
      <c r="AA1018" s="16"/>
      <c r="AB1018" s="16"/>
      <c r="AC1018" s="16"/>
      <c r="AD1018" s="16"/>
      <c r="AE1018" s="16"/>
      <c r="AF1018" s="16"/>
      <c r="AG1018" s="16"/>
      <c r="AH1018" s="16"/>
      <c r="AI1018" s="16"/>
      <c r="AJ1018" s="16"/>
      <c r="AK1018" s="16"/>
      <c r="AL1018" s="16"/>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row>
    <row r="1019" spans="1:86">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Z1019" s="16"/>
      <c r="AA1019" s="16"/>
      <c r="AB1019" s="16"/>
      <c r="AC1019" s="16"/>
      <c r="AD1019" s="16"/>
      <c r="AE1019" s="16"/>
      <c r="AF1019" s="16"/>
      <c r="AG1019" s="16"/>
      <c r="AH1019" s="16"/>
      <c r="AI1019" s="16"/>
      <c r="AJ1019" s="16"/>
      <c r="AK1019" s="16"/>
      <c r="AL1019" s="16"/>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row>
    <row r="1020" spans="1:86">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Z1020" s="16"/>
      <c r="AA1020" s="16"/>
      <c r="AB1020" s="16"/>
      <c r="AC1020" s="16"/>
      <c r="AD1020" s="16"/>
      <c r="AE1020" s="16"/>
      <c r="AF1020" s="16"/>
      <c r="AG1020" s="16"/>
      <c r="AH1020" s="16"/>
      <c r="AI1020" s="16"/>
      <c r="AJ1020" s="16"/>
      <c r="AK1020" s="16"/>
      <c r="AL1020" s="16"/>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row>
    <row r="1021" spans="1:86">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Z1021" s="16"/>
      <c r="AA1021" s="16"/>
      <c r="AB1021" s="16"/>
      <c r="AC1021" s="16"/>
      <c r="AD1021" s="16"/>
      <c r="AE1021" s="16"/>
      <c r="AF1021" s="16"/>
      <c r="AG1021" s="16"/>
      <c r="AH1021" s="16"/>
      <c r="AI1021" s="16"/>
      <c r="AJ1021" s="16"/>
      <c r="AK1021" s="16"/>
      <c r="AL1021" s="16"/>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row>
    <row r="1022" spans="1:86">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Z1022" s="16"/>
      <c r="AA1022" s="16"/>
      <c r="AB1022" s="16"/>
      <c r="AC1022" s="16"/>
      <c r="AD1022" s="16"/>
      <c r="AE1022" s="16"/>
      <c r="AF1022" s="16"/>
      <c r="AG1022" s="16"/>
      <c r="AH1022" s="16"/>
      <c r="AI1022" s="16"/>
      <c r="AJ1022" s="16"/>
      <c r="AK1022" s="16"/>
      <c r="AL1022" s="16"/>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row>
    <row r="1023" spans="1:86">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Z1023" s="16"/>
      <c r="AA1023" s="16"/>
      <c r="AB1023" s="16"/>
      <c r="AC1023" s="16"/>
      <c r="AD1023" s="16"/>
      <c r="AE1023" s="16"/>
      <c r="AF1023" s="16"/>
      <c r="AG1023" s="16"/>
      <c r="AH1023" s="16"/>
      <c r="AI1023" s="16"/>
      <c r="AJ1023" s="16"/>
      <c r="AK1023" s="16"/>
      <c r="AL1023" s="16"/>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row>
    <row r="1024" spans="1:86">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Z1024" s="16"/>
      <c r="AA1024" s="16"/>
      <c r="AB1024" s="16"/>
      <c r="AC1024" s="16"/>
      <c r="AD1024" s="16"/>
      <c r="AE1024" s="16"/>
      <c r="AF1024" s="16"/>
      <c r="AG1024" s="16"/>
      <c r="AH1024" s="16"/>
      <c r="AI1024" s="16"/>
      <c r="AJ1024" s="16"/>
      <c r="AK1024" s="16"/>
      <c r="AL1024" s="16"/>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row>
    <row r="1025" spans="1:86">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Z1025" s="16"/>
      <c r="AA1025" s="16"/>
      <c r="AB1025" s="16"/>
      <c r="AC1025" s="16"/>
      <c r="AD1025" s="16"/>
      <c r="AE1025" s="16"/>
      <c r="AF1025" s="16"/>
      <c r="AG1025" s="16"/>
      <c r="AH1025" s="16"/>
      <c r="AI1025" s="16"/>
      <c r="AJ1025" s="16"/>
      <c r="AK1025" s="16"/>
      <c r="AL1025" s="16"/>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row>
    <row r="1026" spans="1:86">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Z1026" s="16"/>
      <c r="AA1026" s="16"/>
      <c r="AB1026" s="16"/>
      <c r="AC1026" s="16"/>
      <c r="AD1026" s="16"/>
      <c r="AE1026" s="16"/>
      <c r="AF1026" s="16"/>
      <c r="AG1026" s="16"/>
      <c r="AH1026" s="16"/>
      <c r="AI1026" s="16"/>
      <c r="AJ1026" s="16"/>
      <c r="AK1026" s="16"/>
      <c r="AL1026" s="16"/>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row>
    <row r="1027" spans="1:86">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Z1027" s="16"/>
      <c r="AA1027" s="16"/>
      <c r="AB1027" s="16"/>
      <c r="AC1027" s="16"/>
      <c r="AD1027" s="16"/>
      <c r="AE1027" s="16"/>
      <c r="AF1027" s="16"/>
      <c r="AG1027" s="16"/>
      <c r="AH1027" s="16"/>
      <c r="AI1027" s="16"/>
      <c r="AJ1027" s="16"/>
      <c r="AK1027" s="16"/>
      <c r="AL1027" s="16"/>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row>
    <row r="1028" spans="1:86">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Z1028" s="16"/>
      <c r="AA1028" s="16"/>
      <c r="AB1028" s="16"/>
      <c r="AC1028" s="16"/>
      <c r="AD1028" s="16"/>
      <c r="AE1028" s="16"/>
      <c r="AF1028" s="16"/>
      <c r="AG1028" s="16"/>
      <c r="AH1028" s="16"/>
      <c r="AI1028" s="16"/>
      <c r="AJ1028" s="16"/>
      <c r="AK1028" s="16"/>
      <c r="AL1028" s="16"/>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row>
    <row r="1029" spans="1:86">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Z1029" s="16"/>
      <c r="AA1029" s="16"/>
      <c r="AB1029" s="16"/>
      <c r="AC1029" s="16"/>
      <c r="AD1029" s="16"/>
      <c r="AE1029" s="16"/>
      <c r="AF1029" s="16"/>
      <c r="AG1029" s="16"/>
      <c r="AH1029" s="16"/>
      <c r="AI1029" s="16"/>
      <c r="AJ1029" s="16"/>
      <c r="AK1029" s="16"/>
      <c r="AL1029" s="16"/>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row>
    <row r="1030" spans="1:86">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Z1030" s="16"/>
      <c r="AA1030" s="16"/>
      <c r="AB1030" s="16"/>
      <c r="AC1030" s="16"/>
      <c r="AD1030" s="16"/>
      <c r="AE1030" s="16"/>
      <c r="AF1030" s="16"/>
      <c r="AG1030" s="16"/>
      <c r="AH1030" s="16"/>
      <c r="AI1030" s="16"/>
      <c r="AJ1030" s="16"/>
      <c r="AK1030" s="16"/>
      <c r="AL1030" s="16"/>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row>
    <row r="1031" spans="1:86">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Z1031" s="16"/>
      <c r="AA1031" s="16"/>
      <c r="AB1031" s="16"/>
      <c r="AC1031" s="16"/>
      <c r="AD1031" s="16"/>
      <c r="AE1031" s="16"/>
      <c r="AF1031" s="16"/>
      <c r="AG1031" s="16"/>
      <c r="AH1031" s="16"/>
      <c r="AI1031" s="16"/>
      <c r="AJ1031" s="16"/>
      <c r="AK1031" s="16"/>
      <c r="AL1031" s="16"/>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row>
    <row r="1032" spans="1:86">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Z1032" s="16"/>
      <c r="AA1032" s="16"/>
      <c r="AB1032" s="16"/>
      <c r="AC1032" s="16"/>
      <c r="AD1032" s="16"/>
      <c r="AE1032" s="16"/>
      <c r="AF1032" s="16"/>
      <c r="AG1032" s="16"/>
      <c r="AH1032" s="16"/>
      <c r="AI1032" s="16"/>
      <c r="AJ1032" s="16"/>
      <c r="AK1032" s="16"/>
      <c r="AL1032" s="16"/>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row>
    <row r="1033" spans="1:86">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Z1033" s="16"/>
      <c r="AA1033" s="16"/>
      <c r="AB1033" s="16"/>
      <c r="AC1033" s="16"/>
      <c r="AD1033" s="16"/>
      <c r="AE1033" s="16"/>
      <c r="AF1033" s="16"/>
      <c r="AG1033" s="16"/>
      <c r="AH1033" s="16"/>
      <c r="AI1033" s="16"/>
      <c r="AJ1033" s="16"/>
      <c r="AK1033" s="16"/>
      <c r="AL1033" s="16"/>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row>
    <row r="1034" spans="1:86">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Z1034" s="16"/>
      <c r="AA1034" s="16"/>
      <c r="AB1034" s="16"/>
      <c r="AC1034" s="16"/>
      <c r="AD1034" s="16"/>
      <c r="AE1034" s="16"/>
      <c r="AF1034" s="16"/>
      <c r="AG1034" s="16"/>
      <c r="AH1034" s="16"/>
      <c r="AI1034" s="16"/>
      <c r="AJ1034" s="16"/>
      <c r="AK1034" s="16"/>
      <c r="AL1034" s="16"/>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row>
    <row r="1035" spans="1:86">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Z1035" s="16"/>
      <c r="AA1035" s="16"/>
      <c r="AB1035" s="16"/>
      <c r="AC1035" s="16"/>
      <c r="AD1035" s="16"/>
      <c r="AE1035" s="16"/>
      <c r="AF1035" s="16"/>
      <c r="AG1035" s="16"/>
      <c r="AH1035" s="16"/>
      <c r="AI1035" s="16"/>
      <c r="AJ1035" s="16"/>
      <c r="AK1035" s="16"/>
      <c r="AL1035" s="16"/>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row>
    <row r="1036" spans="1:86">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Z1036" s="16"/>
      <c r="AA1036" s="16"/>
      <c r="AB1036" s="16"/>
      <c r="AC1036" s="16"/>
      <c r="AD1036" s="16"/>
      <c r="AE1036" s="16"/>
      <c r="AF1036" s="16"/>
      <c r="AG1036" s="16"/>
      <c r="AH1036" s="16"/>
      <c r="AI1036" s="16"/>
      <c r="AJ1036" s="16"/>
      <c r="AK1036" s="16"/>
      <c r="AL1036" s="16"/>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row>
    <row r="1037" spans="1:86">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Z1037" s="16"/>
      <c r="AA1037" s="16"/>
      <c r="AB1037" s="16"/>
      <c r="AC1037" s="16"/>
      <c r="AD1037" s="16"/>
      <c r="AE1037" s="16"/>
      <c r="AF1037" s="16"/>
      <c r="AG1037" s="16"/>
      <c r="AH1037" s="16"/>
      <c r="AI1037" s="16"/>
      <c r="AJ1037" s="16"/>
      <c r="AK1037" s="16"/>
      <c r="AL1037" s="16"/>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row>
    <row r="1038" spans="1:86">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Z1038" s="16"/>
      <c r="AA1038" s="16"/>
      <c r="AB1038" s="16"/>
      <c r="AC1038" s="16"/>
      <c r="AD1038" s="16"/>
      <c r="AE1038" s="16"/>
      <c r="AF1038" s="16"/>
      <c r="AG1038" s="16"/>
      <c r="AH1038" s="16"/>
      <c r="AI1038" s="16"/>
      <c r="AJ1038" s="16"/>
      <c r="AK1038" s="16"/>
      <c r="AL1038" s="16"/>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row>
    <row r="1039" spans="1:86">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Z1039" s="16"/>
      <c r="AA1039" s="16"/>
      <c r="AB1039" s="16"/>
      <c r="AC1039" s="16"/>
      <c r="AD1039" s="16"/>
      <c r="AE1039" s="16"/>
      <c r="AF1039" s="16"/>
      <c r="AG1039" s="16"/>
      <c r="AH1039" s="16"/>
      <c r="AI1039" s="16"/>
      <c r="AJ1039" s="16"/>
      <c r="AK1039" s="16"/>
      <c r="AL1039" s="16"/>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row>
    <row r="1040" spans="1:86">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Z1040" s="16"/>
      <c r="AA1040" s="16"/>
      <c r="AB1040" s="16"/>
      <c r="AC1040" s="16"/>
      <c r="AD1040" s="16"/>
      <c r="AE1040" s="16"/>
      <c r="AF1040" s="16"/>
      <c r="AG1040" s="16"/>
      <c r="AH1040" s="16"/>
      <c r="AI1040" s="16"/>
      <c r="AJ1040" s="16"/>
      <c r="AK1040" s="16"/>
      <c r="AL1040" s="16"/>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row>
    <row r="1041" spans="1:86">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Z1041" s="16"/>
      <c r="AA1041" s="16"/>
      <c r="AB1041" s="16"/>
      <c r="AC1041" s="16"/>
      <c r="AD1041" s="16"/>
      <c r="AE1041" s="16"/>
      <c r="AF1041" s="16"/>
      <c r="AG1041" s="16"/>
      <c r="AH1041" s="16"/>
      <c r="AI1041" s="16"/>
      <c r="AJ1041" s="16"/>
      <c r="AK1041" s="16"/>
      <c r="AL1041" s="16"/>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row>
    <row r="1042" spans="1:86">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Z1042" s="16"/>
      <c r="AA1042" s="16"/>
      <c r="AB1042" s="16"/>
      <c r="AC1042" s="16"/>
      <c r="AD1042" s="16"/>
      <c r="AE1042" s="16"/>
      <c r="AF1042" s="16"/>
      <c r="AG1042" s="16"/>
      <c r="AH1042" s="16"/>
      <c r="AI1042" s="16"/>
      <c r="AJ1042" s="16"/>
      <c r="AK1042" s="16"/>
      <c r="AL1042" s="16"/>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row>
    <row r="1043" spans="1:86">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Z1043" s="16"/>
      <c r="AA1043" s="16"/>
      <c r="AB1043" s="16"/>
      <c r="AC1043" s="16"/>
      <c r="AD1043" s="16"/>
      <c r="AE1043" s="16"/>
      <c r="AF1043" s="16"/>
      <c r="AG1043" s="16"/>
      <c r="AH1043" s="16"/>
      <c r="AI1043" s="16"/>
      <c r="AJ1043" s="16"/>
      <c r="AK1043" s="16"/>
      <c r="AL1043" s="16"/>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row>
    <row r="1044" spans="1:86">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Z1044" s="16"/>
      <c r="AA1044" s="16"/>
      <c r="AB1044" s="16"/>
      <c r="AC1044" s="16"/>
      <c r="AD1044" s="16"/>
      <c r="AE1044" s="16"/>
      <c r="AF1044" s="16"/>
      <c r="AG1044" s="16"/>
      <c r="AH1044" s="16"/>
      <c r="AI1044" s="16"/>
      <c r="AJ1044" s="16"/>
      <c r="AK1044" s="16"/>
      <c r="AL1044" s="16"/>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row>
    <row r="1045" spans="1:86">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Z1045" s="16"/>
      <c r="AA1045" s="16"/>
      <c r="AB1045" s="16"/>
      <c r="AC1045" s="16"/>
      <c r="AD1045" s="16"/>
      <c r="AE1045" s="16"/>
      <c r="AF1045" s="16"/>
      <c r="AG1045" s="16"/>
      <c r="AH1045" s="16"/>
      <c r="AI1045" s="16"/>
      <c r="AJ1045" s="16"/>
      <c r="AK1045" s="16"/>
      <c r="AL1045" s="16"/>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row>
    <row r="1046" spans="1:86">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Z1046" s="16"/>
      <c r="AA1046" s="16"/>
      <c r="AB1046" s="16"/>
      <c r="AC1046" s="16"/>
      <c r="AD1046" s="16"/>
      <c r="AE1046" s="16"/>
      <c r="AF1046" s="16"/>
      <c r="AG1046" s="16"/>
      <c r="AH1046" s="16"/>
      <c r="AI1046" s="16"/>
      <c r="AJ1046" s="16"/>
      <c r="AK1046" s="16"/>
      <c r="AL1046" s="16"/>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row>
    <row r="1047" spans="1:86">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Z1047" s="16"/>
      <c r="AA1047" s="16"/>
      <c r="AB1047" s="16"/>
      <c r="AC1047" s="16"/>
      <c r="AD1047" s="16"/>
      <c r="AE1047" s="16"/>
      <c r="AF1047" s="16"/>
      <c r="AG1047" s="16"/>
      <c r="AH1047" s="16"/>
      <c r="AI1047" s="16"/>
      <c r="AJ1047" s="16"/>
      <c r="AK1047" s="16"/>
      <c r="AL1047" s="16"/>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row>
    <row r="1048" spans="1:86">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Z1048" s="16"/>
      <c r="AA1048" s="16"/>
      <c r="AB1048" s="16"/>
      <c r="AC1048" s="16"/>
      <c r="AD1048" s="16"/>
      <c r="AE1048" s="16"/>
      <c r="AF1048" s="16"/>
      <c r="AG1048" s="16"/>
      <c r="AH1048" s="16"/>
      <c r="AI1048" s="16"/>
      <c r="AJ1048" s="16"/>
      <c r="AK1048" s="16"/>
      <c r="AL1048" s="16"/>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row>
    <row r="1049" spans="1:86">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Z1049" s="16"/>
      <c r="AA1049" s="16"/>
      <c r="AB1049" s="16"/>
      <c r="AC1049" s="16"/>
      <c r="AD1049" s="16"/>
      <c r="AE1049" s="16"/>
      <c r="AF1049" s="16"/>
      <c r="AG1049" s="16"/>
      <c r="AH1049" s="16"/>
      <c r="AI1049" s="16"/>
      <c r="AJ1049" s="16"/>
      <c r="AK1049" s="16"/>
      <c r="AL1049" s="16"/>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row>
    <row r="1050" spans="1:86">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Z1050" s="16"/>
      <c r="AA1050" s="16"/>
      <c r="AB1050" s="16"/>
      <c r="AC1050" s="16"/>
      <c r="AD1050" s="16"/>
      <c r="AE1050" s="16"/>
      <c r="AF1050" s="16"/>
      <c r="AG1050" s="16"/>
      <c r="AH1050" s="16"/>
      <c r="AI1050" s="16"/>
      <c r="AJ1050" s="16"/>
      <c r="AK1050" s="16"/>
      <c r="AL1050" s="16"/>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row>
    <row r="1051" spans="1:86">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Z1051" s="16"/>
      <c r="AA1051" s="16"/>
      <c r="AB1051" s="16"/>
      <c r="AC1051" s="16"/>
      <c r="AD1051" s="16"/>
      <c r="AE1051" s="16"/>
      <c r="AF1051" s="16"/>
      <c r="AG1051" s="16"/>
      <c r="AH1051" s="16"/>
      <c r="AI1051" s="16"/>
      <c r="AJ1051" s="16"/>
      <c r="AK1051" s="16"/>
      <c r="AL1051" s="16"/>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row>
    <row r="1052" spans="1:86">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Z1052" s="16"/>
      <c r="AA1052" s="16"/>
      <c r="AB1052" s="16"/>
      <c r="AC1052" s="16"/>
      <c r="AD1052" s="16"/>
      <c r="AE1052" s="16"/>
      <c r="AF1052" s="16"/>
      <c r="AG1052" s="16"/>
      <c r="AH1052" s="16"/>
      <c r="AI1052" s="16"/>
      <c r="AJ1052" s="16"/>
      <c r="AK1052" s="16"/>
      <c r="AL1052" s="16"/>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row>
    <row r="1053" spans="1:86">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Z1053" s="16"/>
      <c r="AA1053" s="16"/>
      <c r="AB1053" s="16"/>
      <c r="AC1053" s="16"/>
      <c r="AD1053" s="16"/>
      <c r="AE1053" s="16"/>
      <c r="AF1053" s="16"/>
      <c r="AG1053" s="16"/>
      <c r="AH1053" s="16"/>
      <c r="AI1053" s="16"/>
      <c r="AJ1053" s="16"/>
      <c r="AK1053" s="16"/>
      <c r="AL1053" s="16"/>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row>
    <row r="1054" spans="1:86">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Z1054" s="16"/>
      <c r="AA1054" s="16"/>
      <c r="AB1054" s="16"/>
      <c r="AC1054" s="16"/>
      <c r="AD1054" s="16"/>
      <c r="AE1054" s="16"/>
      <c r="AF1054" s="16"/>
      <c r="AG1054" s="16"/>
      <c r="AH1054" s="16"/>
      <c r="AI1054" s="16"/>
      <c r="AJ1054" s="16"/>
      <c r="AK1054" s="16"/>
      <c r="AL1054" s="16"/>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row>
    <row r="1055" spans="1:86">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Z1055" s="16"/>
      <c r="AA1055" s="16"/>
      <c r="AB1055" s="16"/>
      <c r="AC1055" s="16"/>
      <c r="AD1055" s="16"/>
      <c r="AE1055" s="16"/>
      <c r="AF1055" s="16"/>
      <c r="AG1055" s="16"/>
      <c r="AH1055" s="16"/>
      <c r="AI1055" s="16"/>
      <c r="AJ1055" s="16"/>
      <c r="AK1055" s="16"/>
      <c r="AL1055" s="16"/>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row>
    <row r="1056" spans="1:86">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Z1056" s="16"/>
      <c r="AA1056" s="16"/>
      <c r="AB1056" s="16"/>
      <c r="AC1056" s="16"/>
      <c r="AD1056" s="16"/>
      <c r="AE1056" s="16"/>
      <c r="AF1056" s="16"/>
      <c r="AG1056" s="16"/>
      <c r="AH1056" s="16"/>
      <c r="AI1056" s="16"/>
      <c r="AJ1056" s="16"/>
      <c r="AK1056" s="16"/>
      <c r="AL1056" s="16"/>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row>
    <row r="1057" spans="1:86">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Z1057" s="16"/>
      <c r="AA1057" s="16"/>
      <c r="AB1057" s="16"/>
      <c r="AC1057" s="16"/>
      <c r="AD1057" s="16"/>
      <c r="AE1057" s="16"/>
      <c r="AF1057" s="16"/>
      <c r="AG1057" s="16"/>
      <c r="AH1057" s="16"/>
      <c r="AI1057" s="16"/>
      <c r="AJ1057" s="16"/>
      <c r="AK1057" s="16"/>
      <c r="AL1057" s="16"/>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row>
    <row r="1058" spans="1:86">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Z1058" s="16"/>
      <c r="AA1058" s="16"/>
      <c r="AB1058" s="16"/>
      <c r="AC1058" s="16"/>
      <c r="AD1058" s="16"/>
      <c r="AE1058" s="16"/>
      <c r="AF1058" s="16"/>
      <c r="AG1058" s="16"/>
      <c r="AH1058" s="16"/>
      <c r="AI1058" s="16"/>
      <c r="AJ1058" s="16"/>
      <c r="AK1058" s="16"/>
      <c r="AL1058" s="16"/>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row>
    <row r="1059" spans="1:86">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Z1059" s="16"/>
      <c r="AA1059" s="16"/>
      <c r="AB1059" s="16"/>
      <c r="AC1059" s="16"/>
      <c r="AD1059" s="16"/>
      <c r="AE1059" s="16"/>
      <c r="AF1059" s="16"/>
      <c r="AG1059" s="16"/>
      <c r="AH1059" s="16"/>
      <c r="AI1059" s="16"/>
      <c r="AJ1059" s="16"/>
      <c r="AK1059" s="16"/>
      <c r="AL1059" s="16"/>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row>
    <row r="1060" spans="1:86">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Z1060" s="16"/>
      <c r="AA1060" s="16"/>
      <c r="AB1060" s="16"/>
      <c r="AC1060" s="16"/>
      <c r="AD1060" s="16"/>
      <c r="AE1060" s="16"/>
      <c r="AF1060" s="16"/>
      <c r="AG1060" s="16"/>
      <c r="AH1060" s="16"/>
      <c r="AI1060" s="16"/>
      <c r="AJ1060" s="16"/>
      <c r="AK1060" s="16"/>
      <c r="AL1060" s="16"/>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row>
    <row r="1061" spans="1:86">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Z1061" s="16"/>
      <c r="AA1061" s="16"/>
      <c r="AB1061" s="16"/>
      <c r="AC1061" s="16"/>
      <c r="AD1061" s="16"/>
      <c r="AE1061" s="16"/>
      <c r="AF1061" s="16"/>
      <c r="AG1061" s="16"/>
      <c r="AH1061" s="16"/>
      <c r="AI1061" s="16"/>
      <c r="AJ1061" s="16"/>
      <c r="AK1061" s="16"/>
      <c r="AL1061" s="16"/>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row>
    <row r="1062" spans="1:86">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Z1062" s="16"/>
      <c r="AA1062" s="16"/>
      <c r="AB1062" s="16"/>
      <c r="AC1062" s="16"/>
      <c r="AD1062" s="16"/>
      <c r="AE1062" s="16"/>
      <c r="AF1062" s="16"/>
      <c r="AG1062" s="16"/>
      <c r="AH1062" s="16"/>
      <c r="AI1062" s="16"/>
      <c r="AJ1062" s="16"/>
      <c r="AK1062" s="16"/>
      <c r="AL1062" s="16"/>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row>
    <row r="1063" spans="1:86">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Z1063" s="16"/>
      <c r="AA1063" s="16"/>
      <c r="AB1063" s="16"/>
      <c r="AC1063" s="16"/>
      <c r="AD1063" s="16"/>
      <c r="AE1063" s="16"/>
      <c r="AF1063" s="16"/>
      <c r="AG1063" s="16"/>
      <c r="AH1063" s="16"/>
      <c r="AI1063" s="16"/>
      <c r="AJ1063" s="16"/>
      <c r="AK1063" s="16"/>
      <c r="AL1063" s="16"/>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row>
    <row r="1064" spans="1:86">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Z1064" s="16"/>
      <c r="AA1064" s="16"/>
      <c r="AB1064" s="16"/>
      <c r="AC1064" s="16"/>
      <c r="AD1064" s="16"/>
      <c r="AE1064" s="16"/>
      <c r="AF1064" s="16"/>
      <c r="AG1064" s="16"/>
      <c r="AH1064" s="16"/>
      <c r="AI1064" s="16"/>
      <c r="AJ1064" s="16"/>
      <c r="AK1064" s="16"/>
      <c r="AL1064" s="16"/>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row>
    <row r="1065" spans="1:86">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Z1065" s="16"/>
      <c r="AA1065" s="16"/>
      <c r="AB1065" s="16"/>
      <c r="AC1065" s="16"/>
      <c r="AD1065" s="16"/>
      <c r="AE1065" s="16"/>
      <c r="AF1065" s="16"/>
      <c r="AG1065" s="16"/>
      <c r="AH1065" s="16"/>
      <c r="AI1065" s="16"/>
      <c r="AJ1065" s="16"/>
      <c r="AK1065" s="16"/>
      <c r="AL1065" s="16"/>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row>
    <row r="1066" spans="1:86">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Z1066" s="16"/>
      <c r="AA1066" s="16"/>
      <c r="AB1066" s="16"/>
      <c r="AC1066" s="16"/>
      <c r="AD1066" s="16"/>
      <c r="AE1066" s="16"/>
      <c r="AF1066" s="16"/>
      <c r="AG1066" s="16"/>
      <c r="AH1066" s="16"/>
      <c r="AI1066" s="16"/>
      <c r="AJ1066" s="16"/>
      <c r="AK1066" s="16"/>
      <c r="AL1066" s="16"/>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row>
    <row r="1067" spans="1:86">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Z1067" s="16"/>
      <c r="AA1067" s="16"/>
      <c r="AB1067" s="16"/>
      <c r="AC1067" s="16"/>
      <c r="AD1067" s="16"/>
      <c r="AE1067" s="16"/>
      <c r="AF1067" s="16"/>
      <c r="AG1067" s="16"/>
      <c r="AH1067" s="16"/>
      <c r="AI1067" s="16"/>
      <c r="AJ1067" s="16"/>
      <c r="AK1067" s="16"/>
      <c r="AL1067" s="16"/>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row>
    <row r="1068" spans="1:86">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Z1068" s="16"/>
      <c r="AA1068" s="16"/>
      <c r="AB1068" s="16"/>
      <c r="AC1068" s="16"/>
      <c r="AD1068" s="16"/>
      <c r="AE1068" s="16"/>
      <c r="AF1068" s="16"/>
      <c r="AG1068" s="16"/>
      <c r="AH1068" s="16"/>
      <c r="AI1068" s="16"/>
      <c r="AJ1068" s="16"/>
      <c r="AK1068" s="16"/>
      <c r="AL1068" s="16"/>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row>
    <row r="1069" spans="1:86">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Z1069" s="16"/>
      <c r="AA1069" s="16"/>
      <c r="AB1069" s="16"/>
      <c r="AC1069" s="16"/>
      <c r="AD1069" s="16"/>
      <c r="AE1069" s="16"/>
      <c r="AF1069" s="16"/>
      <c r="AG1069" s="16"/>
      <c r="AH1069" s="16"/>
      <c r="AI1069" s="16"/>
      <c r="AJ1069" s="16"/>
      <c r="AK1069" s="16"/>
      <c r="AL1069" s="16"/>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row>
    <row r="1070" spans="1:86">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Z1070" s="16"/>
      <c r="AA1070" s="16"/>
      <c r="AB1070" s="16"/>
      <c r="AC1070" s="16"/>
      <c r="AD1070" s="16"/>
      <c r="AE1070" s="16"/>
      <c r="AF1070" s="16"/>
      <c r="AG1070" s="16"/>
      <c r="AH1070" s="16"/>
      <c r="AI1070" s="16"/>
      <c r="AJ1070" s="16"/>
      <c r="AK1070" s="16"/>
      <c r="AL1070" s="16"/>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row>
    <row r="1071" spans="1:86">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Z1071" s="16"/>
      <c r="AA1071" s="16"/>
      <c r="AB1071" s="16"/>
      <c r="AC1071" s="16"/>
      <c r="AD1071" s="16"/>
      <c r="AE1071" s="16"/>
      <c r="AF1071" s="16"/>
      <c r="AG1071" s="16"/>
      <c r="AH1071" s="16"/>
      <c r="AI1071" s="16"/>
      <c r="AJ1071" s="16"/>
      <c r="AK1071" s="16"/>
      <c r="AL1071" s="16"/>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row>
    <row r="1072" spans="1:86">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Z1072" s="16"/>
      <c r="AA1072" s="16"/>
      <c r="AB1072" s="16"/>
      <c r="AC1072" s="16"/>
      <c r="AD1072" s="16"/>
      <c r="AE1072" s="16"/>
      <c r="AF1072" s="16"/>
      <c r="AG1072" s="16"/>
      <c r="AH1072" s="16"/>
      <c r="AI1072" s="16"/>
      <c r="AJ1072" s="16"/>
      <c r="AK1072" s="16"/>
      <c r="AL1072" s="16"/>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row>
    <row r="1073" spans="1:86">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Z1073" s="16"/>
      <c r="AA1073" s="16"/>
      <c r="AB1073" s="16"/>
      <c r="AC1073" s="16"/>
      <c r="AD1073" s="16"/>
      <c r="AE1073" s="16"/>
      <c r="AF1073" s="16"/>
      <c r="AG1073" s="16"/>
      <c r="AH1073" s="16"/>
      <c r="AI1073" s="16"/>
      <c r="AJ1073" s="16"/>
      <c r="AK1073" s="16"/>
      <c r="AL1073" s="16"/>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row>
    <row r="1074" spans="1:86">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Z1074" s="16"/>
      <c r="AA1074" s="16"/>
      <c r="AB1074" s="16"/>
      <c r="AC1074" s="16"/>
      <c r="AD1074" s="16"/>
      <c r="AE1074" s="16"/>
      <c r="AF1074" s="16"/>
      <c r="AG1074" s="16"/>
      <c r="AH1074" s="16"/>
      <c r="AI1074" s="16"/>
      <c r="AJ1074" s="16"/>
      <c r="AK1074" s="16"/>
      <c r="AL1074" s="16"/>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row>
    <row r="1075" spans="1:86">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Z1075" s="16"/>
      <c r="AA1075" s="16"/>
      <c r="AB1075" s="16"/>
      <c r="AC1075" s="16"/>
      <c r="AD1075" s="16"/>
      <c r="AE1075" s="16"/>
      <c r="AF1075" s="16"/>
      <c r="AG1075" s="16"/>
      <c r="AH1075" s="16"/>
      <c r="AI1075" s="16"/>
      <c r="AJ1075" s="16"/>
      <c r="AK1075" s="16"/>
      <c r="AL1075" s="16"/>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row>
    <row r="1076" spans="1:86">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Z1076" s="16"/>
      <c r="AA1076" s="16"/>
      <c r="AB1076" s="16"/>
      <c r="AC1076" s="16"/>
      <c r="AD1076" s="16"/>
      <c r="AE1076" s="16"/>
      <c r="AF1076" s="16"/>
      <c r="AG1076" s="16"/>
      <c r="AH1076" s="16"/>
      <c r="AI1076" s="16"/>
      <c r="AJ1076" s="16"/>
      <c r="AK1076" s="16"/>
      <c r="AL1076" s="16"/>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row>
    <row r="1077" spans="1:86">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Z1077" s="16"/>
      <c r="AA1077" s="16"/>
      <c r="AB1077" s="16"/>
      <c r="AC1077" s="16"/>
      <c r="AD1077" s="16"/>
      <c r="AE1077" s="16"/>
      <c r="AF1077" s="16"/>
      <c r="AG1077" s="16"/>
      <c r="AH1077" s="16"/>
      <c r="AI1077" s="16"/>
      <c r="AJ1077" s="16"/>
      <c r="AK1077" s="16"/>
      <c r="AL1077" s="16"/>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row>
    <row r="1078" spans="1:86">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Z1078" s="16"/>
      <c r="AA1078" s="16"/>
      <c r="AB1078" s="16"/>
      <c r="AC1078" s="16"/>
      <c r="AD1078" s="16"/>
      <c r="AE1078" s="16"/>
      <c r="AF1078" s="16"/>
      <c r="AG1078" s="16"/>
      <c r="AH1078" s="16"/>
      <c r="AI1078" s="16"/>
      <c r="AJ1078" s="16"/>
      <c r="AK1078" s="16"/>
      <c r="AL1078" s="16"/>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row>
    <row r="1079" spans="1:86">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Z1079" s="16"/>
      <c r="AA1079" s="16"/>
      <c r="AB1079" s="16"/>
      <c r="AC1079" s="16"/>
      <c r="AD1079" s="16"/>
      <c r="AE1079" s="16"/>
      <c r="AF1079" s="16"/>
      <c r="AG1079" s="16"/>
      <c r="AH1079" s="16"/>
      <c r="AI1079" s="16"/>
      <c r="AJ1079" s="16"/>
      <c r="AK1079" s="16"/>
      <c r="AL1079" s="16"/>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row>
    <row r="1080" spans="1:86">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Z1080" s="16"/>
      <c r="AA1080" s="16"/>
      <c r="AB1080" s="16"/>
      <c r="AC1080" s="16"/>
      <c r="AD1080" s="16"/>
      <c r="AE1080" s="16"/>
      <c r="AF1080" s="16"/>
      <c r="AG1080" s="16"/>
      <c r="AH1080" s="16"/>
      <c r="AI1080" s="16"/>
      <c r="AJ1080" s="16"/>
      <c r="AK1080" s="16"/>
      <c r="AL1080" s="16"/>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row>
    <row r="1081" spans="1:86">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Z1081" s="16"/>
      <c r="AA1081" s="16"/>
      <c r="AB1081" s="16"/>
      <c r="AC1081" s="16"/>
      <c r="AD1081" s="16"/>
      <c r="AE1081" s="16"/>
      <c r="AF1081" s="16"/>
      <c r="AG1081" s="16"/>
      <c r="AH1081" s="16"/>
      <c r="AI1081" s="16"/>
      <c r="AJ1081" s="16"/>
      <c r="AK1081" s="16"/>
      <c r="AL1081" s="16"/>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row>
    <row r="1082" spans="1:86">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Z1082" s="16"/>
      <c r="AA1082" s="16"/>
      <c r="AB1082" s="16"/>
      <c r="AC1082" s="16"/>
      <c r="AD1082" s="16"/>
      <c r="AE1082" s="16"/>
      <c r="AF1082" s="16"/>
      <c r="AG1082" s="16"/>
      <c r="AH1082" s="16"/>
      <c r="AI1082" s="16"/>
      <c r="AJ1082" s="16"/>
      <c r="AK1082" s="16"/>
      <c r="AL1082" s="16"/>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row>
    <row r="1083" spans="1:86">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Z1083" s="16"/>
      <c r="AA1083" s="16"/>
      <c r="AB1083" s="16"/>
      <c r="AC1083" s="16"/>
      <c r="AD1083" s="16"/>
      <c r="AE1083" s="16"/>
      <c r="AF1083" s="16"/>
      <c r="AG1083" s="16"/>
      <c r="AH1083" s="16"/>
      <c r="AI1083" s="16"/>
      <c r="AJ1083" s="16"/>
      <c r="AK1083" s="16"/>
      <c r="AL1083" s="16"/>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row>
    <row r="1084" spans="1:86">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Z1084" s="16"/>
      <c r="AA1084" s="16"/>
      <c r="AB1084" s="16"/>
      <c r="AC1084" s="16"/>
      <c r="AD1084" s="16"/>
      <c r="AE1084" s="16"/>
      <c r="AF1084" s="16"/>
      <c r="AG1084" s="16"/>
      <c r="AH1084" s="16"/>
      <c r="AI1084" s="16"/>
      <c r="AJ1084" s="16"/>
      <c r="AK1084" s="16"/>
      <c r="AL1084" s="16"/>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row>
    <row r="1085" spans="1:86">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Z1085" s="16"/>
      <c r="AA1085" s="16"/>
      <c r="AB1085" s="16"/>
      <c r="AC1085" s="16"/>
      <c r="AD1085" s="16"/>
      <c r="AE1085" s="16"/>
      <c r="AF1085" s="16"/>
      <c r="AG1085" s="16"/>
      <c r="AH1085" s="16"/>
      <c r="AI1085" s="16"/>
      <c r="AJ1085" s="16"/>
      <c r="AK1085" s="16"/>
      <c r="AL1085" s="16"/>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row>
    <row r="1086" spans="1:86">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Z1086" s="16"/>
      <c r="AA1086" s="16"/>
      <c r="AB1086" s="16"/>
      <c r="AC1086" s="16"/>
      <c r="AD1086" s="16"/>
      <c r="AE1086" s="16"/>
      <c r="AF1086" s="16"/>
      <c r="AG1086" s="16"/>
      <c r="AH1086" s="16"/>
      <c r="AI1086" s="16"/>
      <c r="AJ1086" s="16"/>
      <c r="AK1086" s="16"/>
      <c r="AL1086" s="16"/>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row>
    <row r="1087" spans="1:86">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Z1087" s="16"/>
      <c r="AA1087" s="16"/>
      <c r="AB1087" s="16"/>
      <c r="AC1087" s="16"/>
      <c r="AD1087" s="16"/>
      <c r="AE1087" s="16"/>
      <c r="AF1087" s="16"/>
      <c r="AG1087" s="16"/>
      <c r="AH1087" s="16"/>
      <c r="AI1087" s="16"/>
      <c r="AJ1087" s="16"/>
      <c r="AK1087" s="16"/>
      <c r="AL1087" s="16"/>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row>
    <row r="1088" spans="1:86">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Z1088" s="16"/>
      <c r="AA1088" s="16"/>
      <c r="AB1088" s="16"/>
      <c r="AC1088" s="16"/>
      <c r="AD1088" s="16"/>
      <c r="AE1088" s="16"/>
      <c r="AF1088" s="16"/>
      <c r="AG1088" s="16"/>
      <c r="AH1088" s="16"/>
      <c r="AI1088" s="16"/>
      <c r="AJ1088" s="16"/>
      <c r="AK1088" s="16"/>
      <c r="AL1088" s="16"/>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row>
    <row r="1089" spans="1:86">
      <c r="A1089" s="16"/>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16"/>
      <c r="X1089" s="16"/>
      <c r="Z1089" s="16"/>
      <c r="AA1089" s="16"/>
      <c r="AB1089" s="16"/>
      <c r="AC1089" s="16"/>
      <c r="AD1089" s="16"/>
      <c r="AE1089" s="16"/>
      <c r="AF1089" s="16"/>
      <c r="AG1089" s="16"/>
      <c r="AH1089" s="16"/>
      <c r="AI1089" s="16"/>
      <c r="AJ1089" s="16"/>
      <c r="AK1089" s="16"/>
      <c r="AL1089" s="16"/>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row>
    <row r="1090" spans="1:86">
      <c r="A1090" s="16"/>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16"/>
      <c r="X1090" s="16"/>
      <c r="Z1090" s="16"/>
      <c r="AA1090" s="16"/>
      <c r="AB1090" s="16"/>
      <c r="AC1090" s="16"/>
      <c r="AD1090" s="16"/>
      <c r="AE1090" s="16"/>
      <c r="AF1090" s="16"/>
      <c r="AG1090" s="16"/>
      <c r="AH1090" s="16"/>
      <c r="AI1090" s="16"/>
      <c r="AJ1090" s="16"/>
      <c r="AK1090" s="16"/>
      <c r="AL1090" s="16"/>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row>
    <row r="1091" spans="1:86">
      <c r="A1091" s="16"/>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16"/>
      <c r="X1091" s="16"/>
      <c r="Z1091" s="16"/>
      <c r="AA1091" s="16"/>
      <c r="AB1091" s="16"/>
      <c r="AC1091" s="16"/>
      <c r="AD1091" s="16"/>
      <c r="AE1091" s="16"/>
      <c r="AF1091" s="16"/>
      <c r="AG1091" s="16"/>
      <c r="AH1091" s="16"/>
      <c r="AI1091" s="16"/>
      <c r="AJ1091" s="16"/>
      <c r="AK1091" s="16"/>
      <c r="AL1091" s="16"/>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row>
    <row r="1092" spans="1:86">
      <c r="A1092" s="16"/>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16"/>
      <c r="X1092" s="16"/>
      <c r="Z1092" s="16"/>
      <c r="AA1092" s="16"/>
      <c r="AB1092" s="16"/>
      <c r="AC1092" s="16"/>
      <c r="AD1092" s="16"/>
      <c r="AE1092" s="16"/>
      <c r="AF1092" s="16"/>
      <c r="AG1092" s="16"/>
      <c r="AH1092" s="16"/>
      <c r="AI1092" s="16"/>
      <c r="AJ1092" s="16"/>
      <c r="AK1092" s="16"/>
      <c r="AL1092" s="16"/>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row>
    <row r="1093" spans="1:86">
      <c r="A1093" s="16"/>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16"/>
      <c r="X1093" s="16"/>
      <c r="Z1093" s="16"/>
      <c r="AA1093" s="16"/>
      <c r="AB1093" s="16"/>
      <c r="AC1093" s="16"/>
      <c r="AD1093" s="16"/>
      <c r="AE1093" s="16"/>
      <c r="AF1093" s="16"/>
      <c r="AG1093" s="16"/>
      <c r="AH1093" s="16"/>
      <c r="AI1093" s="16"/>
      <c r="AJ1093" s="16"/>
      <c r="AK1093" s="16"/>
      <c r="AL1093" s="16"/>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row>
    <row r="1094" spans="1:86">
      <c r="A1094" s="16"/>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16"/>
      <c r="X1094" s="16"/>
      <c r="Z1094" s="16"/>
      <c r="AA1094" s="16"/>
      <c r="AB1094" s="16"/>
      <c r="AC1094" s="16"/>
      <c r="AD1094" s="16"/>
      <c r="AE1094" s="16"/>
      <c r="AF1094" s="16"/>
      <c r="AG1094" s="16"/>
      <c r="AH1094" s="16"/>
      <c r="AI1094" s="16"/>
      <c r="AJ1094" s="16"/>
      <c r="AK1094" s="16"/>
      <c r="AL1094" s="16"/>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row>
    <row r="1095" spans="1:86">
      <c r="A1095" s="16"/>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16"/>
      <c r="X1095" s="16"/>
      <c r="Z1095" s="16"/>
      <c r="AA1095" s="16"/>
      <c r="AB1095" s="16"/>
      <c r="AC1095" s="16"/>
      <c r="AD1095" s="16"/>
      <c r="AE1095" s="16"/>
      <c r="AF1095" s="16"/>
      <c r="AG1095" s="16"/>
      <c r="AH1095" s="16"/>
      <c r="AI1095" s="16"/>
      <c r="AJ1095" s="16"/>
      <c r="AK1095" s="16"/>
      <c r="AL1095" s="16"/>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row>
    <row r="1096" spans="1:86">
      <c r="A1096" s="16"/>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16"/>
      <c r="X1096" s="16"/>
      <c r="Z1096" s="16"/>
      <c r="AA1096" s="16"/>
      <c r="AB1096" s="16"/>
      <c r="AC1096" s="16"/>
      <c r="AD1096" s="16"/>
      <c r="AE1096" s="16"/>
      <c r="AF1096" s="16"/>
      <c r="AG1096" s="16"/>
      <c r="AH1096" s="16"/>
      <c r="AI1096" s="16"/>
      <c r="AJ1096" s="16"/>
      <c r="AK1096" s="16"/>
      <c r="AL1096" s="16"/>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row>
    <row r="1097" spans="1:86">
      <c r="A1097" s="16"/>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16"/>
      <c r="X1097" s="16"/>
      <c r="Z1097" s="16"/>
      <c r="AA1097" s="16"/>
      <c r="AB1097" s="16"/>
      <c r="AC1097" s="16"/>
      <c r="AD1097" s="16"/>
      <c r="AE1097" s="16"/>
      <c r="AF1097" s="16"/>
      <c r="AG1097" s="16"/>
      <c r="AH1097" s="16"/>
      <c r="AI1097" s="16"/>
      <c r="AJ1097" s="16"/>
      <c r="AK1097" s="16"/>
      <c r="AL1097" s="16"/>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row>
    <row r="1098" spans="1:86">
      <c r="A1098" s="16"/>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Z1098" s="16"/>
      <c r="AA1098" s="16"/>
      <c r="AB1098" s="16"/>
      <c r="AC1098" s="16"/>
      <c r="AD1098" s="16"/>
      <c r="AE1098" s="16"/>
      <c r="AF1098" s="16"/>
      <c r="AG1098" s="16"/>
      <c r="AH1098" s="16"/>
      <c r="AI1098" s="16"/>
      <c r="AJ1098" s="16"/>
      <c r="AK1098" s="16"/>
      <c r="AL1098" s="16"/>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row>
    <row r="1099" spans="1:86">
      <c r="A1099" s="16"/>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16"/>
      <c r="X1099" s="16"/>
      <c r="Z1099" s="16"/>
      <c r="AA1099" s="16"/>
      <c r="AB1099" s="16"/>
      <c r="AC1099" s="16"/>
      <c r="AD1099" s="16"/>
      <c r="AE1099" s="16"/>
      <c r="AF1099" s="16"/>
      <c r="AG1099" s="16"/>
      <c r="AH1099" s="16"/>
      <c r="AI1099" s="16"/>
      <c r="AJ1099" s="16"/>
      <c r="AK1099" s="16"/>
      <c r="AL1099" s="16"/>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row>
    <row r="1100" spans="1:86">
      <c r="A1100" s="16"/>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16"/>
      <c r="X1100" s="16"/>
      <c r="Z1100" s="16"/>
      <c r="AA1100" s="16"/>
      <c r="AB1100" s="16"/>
      <c r="AC1100" s="16"/>
      <c r="AD1100" s="16"/>
      <c r="AE1100" s="16"/>
      <c r="AF1100" s="16"/>
      <c r="AG1100" s="16"/>
      <c r="AH1100" s="16"/>
      <c r="AI1100" s="16"/>
      <c r="AJ1100" s="16"/>
      <c r="AK1100" s="16"/>
      <c r="AL1100" s="16"/>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row>
    <row r="1101" spans="1:86">
      <c r="A1101" s="16"/>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16"/>
      <c r="X1101" s="16"/>
      <c r="Z1101" s="16"/>
      <c r="AA1101" s="16"/>
      <c r="AB1101" s="16"/>
      <c r="AC1101" s="16"/>
      <c r="AD1101" s="16"/>
      <c r="AE1101" s="16"/>
      <c r="AF1101" s="16"/>
      <c r="AG1101" s="16"/>
      <c r="AH1101" s="16"/>
      <c r="AI1101" s="16"/>
      <c r="AJ1101" s="16"/>
      <c r="AK1101" s="16"/>
      <c r="AL1101" s="16"/>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row>
    <row r="1102" spans="1:86">
      <c r="A1102" s="16"/>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16"/>
      <c r="X1102" s="16"/>
      <c r="Z1102" s="16"/>
      <c r="AA1102" s="16"/>
      <c r="AB1102" s="16"/>
      <c r="AC1102" s="16"/>
      <c r="AD1102" s="16"/>
      <c r="AE1102" s="16"/>
      <c r="AF1102" s="16"/>
      <c r="AG1102" s="16"/>
      <c r="AH1102" s="16"/>
      <c r="AI1102" s="16"/>
      <c r="AJ1102" s="16"/>
      <c r="AK1102" s="16"/>
      <c r="AL1102" s="16"/>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row>
    <row r="1103" spans="1:86">
      <c r="A1103" s="16"/>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16"/>
      <c r="X1103" s="16"/>
      <c r="Z1103" s="16"/>
      <c r="AA1103" s="16"/>
      <c r="AB1103" s="16"/>
      <c r="AC1103" s="16"/>
      <c r="AD1103" s="16"/>
      <c r="AE1103" s="16"/>
      <c r="AF1103" s="16"/>
      <c r="AG1103" s="16"/>
      <c r="AH1103" s="16"/>
      <c r="AI1103" s="16"/>
      <c r="AJ1103" s="16"/>
      <c r="AK1103" s="16"/>
      <c r="AL1103" s="16"/>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row>
    <row r="1104" spans="1:86">
      <c r="A1104" s="16"/>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16"/>
      <c r="X1104" s="16"/>
      <c r="Z1104" s="16"/>
      <c r="AA1104" s="16"/>
      <c r="AB1104" s="16"/>
      <c r="AC1104" s="16"/>
      <c r="AD1104" s="16"/>
      <c r="AE1104" s="16"/>
      <c r="AF1104" s="16"/>
      <c r="AG1104" s="16"/>
      <c r="AH1104" s="16"/>
      <c r="AI1104" s="16"/>
      <c r="AJ1104" s="16"/>
      <c r="AK1104" s="16"/>
      <c r="AL1104" s="16"/>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row>
    <row r="1105" spans="1:86">
      <c r="A1105" s="16"/>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Z1105" s="16"/>
      <c r="AA1105" s="16"/>
      <c r="AB1105" s="16"/>
      <c r="AC1105" s="16"/>
      <c r="AD1105" s="16"/>
      <c r="AE1105" s="16"/>
      <c r="AF1105" s="16"/>
      <c r="AG1105" s="16"/>
      <c r="AH1105" s="16"/>
      <c r="AI1105" s="16"/>
      <c r="AJ1105" s="16"/>
      <c r="AK1105" s="16"/>
      <c r="AL1105" s="16"/>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row>
    <row r="1106" spans="1:86">
      <c r="A1106" s="16"/>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16"/>
      <c r="X1106" s="16"/>
      <c r="Z1106" s="16"/>
      <c r="AA1106" s="16"/>
      <c r="AB1106" s="16"/>
      <c r="AC1106" s="16"/>
      <c r="AD1106" s="16"/>
      <c r="AE1106" s="16"/>
      <c r="AF1106" s="16"/>
      <c r="AG1106" s="16"/>
      <c r="AH1106" s="16"/>
      <c r="AI1106" s="16"/>
      <c r="AJ1106" s="16"/>
      <c r="AK1106" s="16"/>
      <c r="AL1106" s="16"/>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row>
    <row r="1107" spans="1:86">
      <c r="A1107" s="16"/>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Z1107" s="16"/>
      <c r="AA1107" s="16"/>
      <c r="AB1107" s="16"/>
      <c r="AC1107" s="16"/>
      <c r="AD1107" s="16"/>
      <c r="AE1107" s="16"/>
      <c r="AF1107" s="16"/>
      <c r="AG1107" s="16"/>
      <c r="AH1107" s="16"/>
      <c r="AI1107" s="16"/>
      <c r="AJ1107" s="16"/>
      <c r="AK1107" s="16"/>
      <c r="AL1107" s="16"/>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row>
    <row r="1108" spans="1:86">
      <c r="A1108" s="16"/>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Z1108" s="16"/>
      <c r="AA1108" s="16"/>
      <c r="AB1108" s="16"/>
      <c r="AC1108" s="16"/>
      <c r="AD1108" s="16"/>
      <c r="AE1108" s="16"/>
      <c r="AF1108" s="16"/>
      <c r="AG1108" s="16"/>
      <c r="AH1108" s="16"/>
      <c r="AI1108" s="16"/>
      <c r="AJ1108" s="16"/>
      <c r="AK1108" s="16"/>
      <c r="AL1108" s="16"/>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row>
    <row r="1109" spans="1:86">
      <c r="A1109" s="16"/>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16"/>
      <c r="X1109" s="16"/>
      <c r="Z1109" s="16"/>
      <c r="AA1109" s="16"/>
      <c r="AB1109" s="16"/>
      <c r="AC1109" s="16"/>
      <c r="AD1109" s="16"/>
      <c r="AE1109" s="16"/>
      <c r="AF1109" s="16"/>
      <c r="AG1109" s="16"/>
      <c r="AH1109" s="16"/>
      <c r="AI1109" s="16"/>
      <c r="AJ1109" s="16"/>
      <c r="AK1109" s="16"/>
      <c r="AL1109" s="16"/>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row>
    <row r="1110" spans="1:86">
      <c r="A1110" s="16"/>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16"/>
      <c r="X1110" s="16"/>
      <c r="Z1110" s="16"/>
      <c r="AA1110" s="16"/>
      <c r="AB1110" s="16"/>
      <c r="AC1110" s="16"/>
      <c r="AD1110" s="16"/>
      <c r="AE1110" s="16"/>
      <c r="AF1110" s="16"/>
      <c r="AG1110" s="16"/>
      <c r="AH1110" s="16"/>
      <c r="AI1110" s="16"/>
      <c r="AJ1110" s="16"/>
      <c r="AK1110" s="16"/>
      <c r="AL1110" s="16"/>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row>
    <row r="1111" spans="1:86">
      <c r="A1111" s="16"/>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16"/>
      <c r="X1111" s="16"/>
      <c r="Z1111" s="16"/>
      <c r="AA1111" s="16"/>
      <c r="AB1111" s="16"/>
      <c r="AC1111" s="16"/>
      <c r="AD1111" s="16"/>
      <c r="AE1111" s="16"/>
      <c r="AF1111" s="16"/>
      <c r="AG1111" s="16"/>
      <c r="AH1111" s="16"/>
      <c r="AI1111" s="16"/>
      <c r="AJ1111" s="16"/>
      <c r="AK1111" s="16"/>
      <c r="AL1111" s="16"/>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row>
    <row r="1112" spans="1:86">
      <c r="A1112" s="16"/>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16"/>
      <c r="X1112" s="16"/>
      <c r="Z1112" s="16"/>
      <c r="AA1112" s="16"/>
      <c r="AB1112" s="16"/>
      <c r="AC1112" s="16"/>
      <c r="AD1112" s="16"/>
      <c r="AE1112" s="16"/>
      <c r="AF1112" s="16"/>
      <c r="AG1112" s="16"/>
      <c r="AH1112" s="16"/>
      <c r="AI1112" s="16"/>
      <c r="AJ1112" s="16"/>
      <c r="AK1112" s="16"/>
      <c r="AL1112" s="16"/>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row>
    <row r="1113" spans="1:86">
      <c r="A1113" s="16"/>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16"/>
      <c r="X1113" s="16"/>
      <c r="Z1113" s="16"/>
      <c r="AA1113" s="16"/>
      <c r="AB1113" s="16"/>
      <c r="AC1113" s="16"/>
      <c r="AD1113" s="16"/>
      <c r="AE1113" s="16"/>
      <c r="AF1113" s="16"/>
      <c r="AG1113" s="16"/>
      <c r="AH1113" s="16"/>
      <c r="AI1113" s="16"/>
      <c r="AJ1113" s="16"/>
      <c r="AK1113" s="16"/>
      <c r="AL1113" s="16"/>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row>
    <row r="1114" spans="1:86">
      <c r="A1114" s="16"/>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16"/>
      <c r="Z1114" s="16"/>
      <c r="AA1114" s="16"/>
      <c r="AB1114" s="16"/>
      <c r="AC1114" s="16"/>
      <c r="AD1114" s="16"/>
      <c r="AE1114" s="16"/>
      <c r="AF1114" s="16"/>
      <c r="AG1114" s="16"/>
      <c r="AH1114" s="16"/>
      <c r="AI1114" s="16"/>
      <c r="AJ1114" s="16"/>
      <c r="AK1114" s="16"/>
      <c r="AL1114" s="16"/>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row>
    <row r="1115" spans="1:86">
      <c r="A1115" s="16"/>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16"/>
      <c r="Z1115" s="16"/>
      <c r="AA1115" s="16"/>
      <c r="AB1115" s="16"/>
      <c r="AC1115" s="16"/>
      <c r="AD1115" s="16"/>
      <c r="AE1115" s="16"/>
      <c r="AF1115" s="16"/>
      <c r="AG1115" s="16"/>
      <c r="AH1115" s="16"/>
      <c r="AI1115" s="16"/>
      <c r="AJ1115" s="16"/>
      <c r="AK1115" s="16"/>
      <c r="AL1115" s="16"/>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row>
    <row r="1116" spans="1:86">
      <c r="A1116" s="16"/>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16"/>
      <c r="Z1116" s="16"/>
      <c r="AA1116" s="16"/>
      <c r="AB1116" s="16"/>
      <c r="AC1116" s="16"/>
      <c r="AD1116" s="16"/>
      <c r="AE1116" s="16"/>
      <c r="AF1116" s="16"/>
      <c r="AG1116" s="16"/>
      <c r="AH1116" s="16"/>
      <c r="AI1116" s="16"/>
      <c r="AJ1116" s="16"/>
      <c r="AK1116" s="16"/>
      <c r="AL1116" s="16"/>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row>
    <row r="1117" spans="1:86">
      <c r="A1117" s="16"/>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16"/>
      <c r="X1117" s="16"/>
      <c r="Z1117" s="16"/>
      <c r="AA1117" s="16"/>
      <c r="AB1117" s="16"/>
      <c r="AC1117" s="16"/>
      <c r="AD1117" s="16"/>
      <c r="AE1117" s="16"/>
      <c r="AF1117" s="16"/>
      <c r="AG1117" s="16"/>
      <c r="AH1117" s="16"/>
      <c r="AI1117" s="16"/>
      <c r="AJ1117" s="16"/>
      <c r="AK1117" s="16"/>
      <c r="AL1117" s="16"/>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row>
    <row r="1118" spans="1:86">
      <c r="A1118" s="16"/>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16"/>
      <c r="X1118" s="16"/>
      <c r="Z1118" s="16"/>
      <c r="AA1118" s="16"/>
      <c r="AB1118" s="16"/>
      <c r="AC1118" s="16"/>
      <c r="AD1118" s="16"/>
      <c r="AE1118" s="16"/>
      <c r="AF1118" s="16"/>
      <c r="AG1118" s="16"/>
      <c r="AH1118" s="16"/>
      <c r="AI1118" s="16"/>
      <c r="AJ1118" s="16"/>
      <c r="AK1118" s="16"/>
      <c r="AL1118" s="16"/>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row>
    <row r="1119" spans="1:86">
      <c r="A1119" s="16"/>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16"/>
      <c r="X1119" s="16"/>
      <c r="Z1119" s="16"/>
      <c r="AA1119" s="16"/>
      <c r="AB1119" s="16"/>
      <c r="AC1119" s="16"/>
      <c r="AD1119" s="16"/>
      <c r="AE1119" s="16"/>
      <c r="AF1119" s="16"/>
      <c r="AG1119" s="16"/>
      <c r="AH1119" s="16"/>
      <c r="AI1119" s="16"/>
      <c r="AJ1119" s="16"/>
      <c r="AK1119" s="16"/>
      <c r="AL1119" s="16"/>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row>
    <row r="1120" spans="1:86">
      <c r="A1120" s="16"/>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16"/>
      <c r="X1120" s="16"/>
      <c r="Z1120" s="16"/>
      <c r="AA1120" s="16"/>
      <c r="AB1120" s="16"/>
      <c r="AC1120" s="16"/>
      <c r="AD1120" s="16"/>
      <c r="AE1120" s="16"/>
      <c r="AF1120" s="16"/>
      <c r="AG1120" s="16"/>
      <c r="AH1120" s="16"/>
      <c r="AI1120" s="16"/>
      <c r="AJ1120" s="16"/>
      <c r="AK1120" s="16"/>
      <c r="AL1120" s="16"/>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row>
    <row r="1121" spans="1:86">
      <c r="A1121" s="16"/>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16"/>
      <c r="X1121" s="16"/>
      <c r="Z1121" s="16"/>
      <c r="AA1121" s="16"/>
      <c r="AB1121" s="16"/>
      <c r="AC1121" s="16"/>
      <c r="AD1121" s="16"/>
      <c r="AE1121" s="16"/>
      <c r="AF1121" s="16"/>
      <c r="AG1121" s="16"/>
      <c r="AH1121" s="16"/>
      <c r="AI1121" s="16"/>
      <c r="AJ1121" s="16"/>
      <c r="AK1121" s="16"/>
      <c r="AL1121" s="16"/>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row>
    <row r="1122" spans="1:86">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Z1122" s="16"/>
      <c r="AA1122" s="16"/>
      <c r="AB1122" s="16"/>
      <c r="AC1122" s="16"/>
      <c r="AD1122" s="16"/>
      <c r="AE1122" s="16"/>
      <c r="AF1122" s="16"/>
      <c r="AG1122" s="16"/>
      <c r="AH1122" s="16"/>
      <c r="AI1122" s="16"/>
      <c r="AJ1122" s="16"/>
      <c r="AK1122" s="16"/>
      <c r="AL1122" s="16"/>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row>
    <row r="1123" spans="1:86">
      <c r="A1123" s="16"/>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16"/>
      <c r="X1123" s="16"/>
      <c r="Z1123" s="16"/>
      <c r="AA1123" s="16"/>
      <c r="AB1123" s="16"/>
      <c r="AC1123" s="16"/>
      <c r="AD1123" s="16"/>
      <c r="AE1123" s="16"/>
      <c r="AF1123" s="16"/>
      <c r="AG1123" s="16"/>
      <c r="AH1123" s="16"/>
      <c r="AI1123" s="16"/>
      <c r="AJ1123" s="16"/>
      <c r="AK1123" s="16"/>
      <c r="AL1123" s="16"/>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row>
    <row r="1124" spans="1:86">
      <c r="A1124" s="16"/>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16"/>
      <c r="X1124" s="16"/>
      <c r="Z1124" s="16"/>
      <c r="AA1124" s="16"/>
      <c r="AB1124" s="16"/>
      <c r="AC1124" s="16"/>
      <c r="AD1124" s="16"/>
      <c r="AE1124" s="16"/>
      <c r="AF1124" s="16"/>
      <c r="AG1124" s="16"/>
      <c r="AH1124" s="16"/>
      <c r="AI1124" s="16"/>
      <c r="AJ1124" s="16"/>
      <c r="AK1124" s="16"/>
      <c r="AL1124" s="16"/>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row>
    <row r="1125" spans="1:86">
      <c r="A1125" s="16"/>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16"/>
      <c r="X1125" s="16"/>
      <c r="Z1125" s="16"/>
      <c r="AA1125" s="16"/>
      <c r="AB1125" s="16"/>
      <c r="AC1125" s="16"/>
      <c r="AD1125" s="16"/>
      <c r="AE1125" s="16"/>
      <c r="AF1125" s="16"/>
      <c r="AG1125" s="16"/>
      <c r="AH1125" s="16"/>
      <c r="AI1125" s="16"/>
      <c r="AJ1125" s="16"/>
      <c r="AK1125" s="16"/>
      <c r="AL1125" s="16"/>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row>
    <row r="1126" spans="1:86">
      <c r="A1126" s="16"/>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16"/>
      <c r="X1126" s="16"/>
      <c r="Z1126" s="16"/>
      <c r="AA1126" s="16"/>
      <c r="AB1126" s="16"/>
      <c r="AC1126" s="16"/>
      <c r="AD1126" s="16"/>
      <c r="AE1126" s="16"/>
      <c r="AF1126" s="16"/>
      <c r="AG1126" s="16"/>
      <c r="AH1126" s="16"/>
      <c r="AI1126" s="16"/>
      <c r="AJ1126" s="16"/>
      <c r="AK1126" s="16"/>
      <c r="AL1126" s="16"/>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row>
    <row r="1127" spans="1:86">
      <c r="A1127" s="16"/>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16"/>
      <c r="X1127" s="16"/>
      <c r="Z1127" s="16"/>
      <c r="AA1127" s="16"/>
      <c r="AB1127" s="16"/>
      <c r="AC1127" s="16"/>
      <c r="AD1127" s="16"/>
      <c r="AE1127" s="16"/>
      <c r="AF1127" s="16"/>
      <c r="AG1127" s="16"/>
      <c r="AH1127" s="16"/>
      <c r="AI1127" s="16"/>
      <c r="AJ1127" s="16"/>
      <c r="AK1127" s="16"/>
      <c r="AL1127" s="16"/>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row>
    <row r="1128" spans="1:86">
      <c r="A1128" s="16"/>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16"/>
      <c r="X1128" s="16"/>
      <c r="Z1128" s="16"/>
      <c r="AA1128" s="16"/>
      <c r="AB1128" s="16"/>
      <c r="AC1128" s="16"/>
      <c r="AD1128" s="16"/>
      <c r="AE1128" s="16"/>
      <c r="AF1128" s="16"/>
      <c r="AG1128" s="16"/>
      <c r="AH1128" s="16"/>
      <c r="AI1128" s="16"/>
      <c r="AJ1128" s="16"/>
      <c r="AK1128" s="16"/>
      <c r="AL1128" s="16"/>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row>
    <row r="1129" spans="1:86">
      <c r="A1129" s="16"/>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16"/>
      <c r="X1129" s="16"/>
      <c r="Z1129" s="16"/>
      <c r="AA1129" s="16"/>
      <c r="AB1129" s="16"/>
      <c r="AC1129" s="16"/>
      <c r="AD1129" s="16"/>
      <c r="AE1129" s="16"/>
      <c r="AF1129" s="16"/>
      <c r="AG1129" s="16"/>
      <c r="AH1129" s="16"/>
      <c r="AI1129" s="16"/>
      <c r="AJ1129" s="16"/>
      <c r="AK1129" s="16"/>
      <c r="AL1129" s="16"/>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row>
    <row r="1130" spans="1:86">
      <c r="A1130" s="16"/>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16"/>
      <c r="X1130" s="16"/>
      <c r="Z1130" s="16"/>
      <c r="AA1130" s="16"/>
      <c r="AB1130" s="16"/>
      <c r="AC1130" s="16"/>
      <c r="AD1130" s="16"/>
      <c r="AE1130" s="16"/>
      <c r="AF1130" s="16"/>
      <c r="AG1130" s="16"/>
      <c r="AH1130" s="16"/>
      <c r="AI1130" s="16"/>
      <c r="AJ1130" s="16"/>
      <c r="AK1130" s="16"/>
      <c r="AL1130" s="16"/>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row>
    <row r="1131" spans="1:86">
      <c r="A1131" s="16"/>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16"/>
      <c r="X1131" s="16"/>
      <c r="Z1131" s="16"/>
      <c r="AA1131" s="16"/>
      <c r="AB1131" s="16"/>
      <c r="AC1131" s="16"/>
      <c r="AD1131" s="16"/>
      <c r="AE1131" s="16"/>
      <c r="AF1131" s="16"/>
      <c r="AG1131" s="16"/>
      <c r="AH1131" s="16"/>
      <c r="AI1131" s="16"/>
      <c r="AJ1131" s="16"/>
      <c r="AK1131" s="16"/>
      <c r="AL1131" s="16"/>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row>
    <row r="1132" spans="1:86">
      <c r="A1132" s="16"/>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16"/>
      <c r="X1132" s="16"/>
      <c r="Z1132" s="16"/>
      <c r="AA1132" s="16"/>
      <c r="AB1132" s="16"/>
      <c r="AC1132" s="16"/>
      <c r="AD1132" s="16"/>
      <c r="AE1132" s="16"/>
      <c r="AF1132" s="16"/>
      <c r="AG1132" s="16"/>
      <c r="AH1132" s="16"/>
      <c r="AI1132" s="16"/>
      <c r="AJ1132" s="16"/>
      <c r="AK1132" s="16"/>
      <c r="AL1132" s="16"/>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row>
    <row r="1133" spans="1:86">
      <c r="A1133" s="16"/>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16"/>
      <c r="X1133" s="16"/>
      <c r="Z1133" s="16"/>
      <c r="AA1133" s="16"/>
      <c r="AB1133" s="16"/>
      <c r="AC1133" s="16"/>
      <c r="AD1133" s="16"/>
      <c r="AE1133" s="16"/>
      <c r="AF1133" s="16"/>
      <c r="AG1133" s="16"/>
      <c r="AH1133" s="16"/>
      <c r="AI1133" s="16"/>
      <c r="AJ1133" s="16"/>
      <c r="AK1133" s="16"/>
      <c r="AL1133" s="16"/>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row>
    <row r="1134" spans="1:86">
      <c r="A1134" s="16"/>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16"/>
      <c r="X1134" s="16"/>
      <c r="Z1134" s="16"/>
      <c r="AA1134" s="16"/>
      <c r="AB1134" s="16"/>
      <c r="AC1134" s="16"/>
      <c r="AD1134" s="16"/>
      <c r="AE1134" s="16"/>
      <c r="AF1134" s="16"/>
      <c r="AG1134" s="16"/>
      <c r="AH1134" s="16"/>
      <c r="AI1134" s="16"/>
      <c r="AJ1134" s="16"/>
      <c r="AK1134" s="16"/>
      <c r="AL1134" s="16"/>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row>
    <row r="1135" spans="1:86">
      <c r="A1135" s="16"/>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Z1135" s="16"/>
      <c r="AA1135" s="16"/>
      <c r="AB1135" s="16"/>
      <c r="AC1135" s="16"/>
      <c r="AD1135" s="16"/>
      <c r="AE1135" s="16"/>
      <c r="AF1135" s="16"/>
      <c r="AG1135" s="16"/>
      <c r="AH1135" s="16"/>
      <c r="AI1135" s="16"/>
      <c r="AJ1135" s="16"/>
      <c r="AK1135" s="16"/>
      <c r="AL1135" s="16"/>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row>
    <row r="1136" spans="1:86">
      <c r="A1136" s="16"/>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Z1136" s="16"/>
      <c r="AA1136" s="16"/>
      <c r="AB1136" s="16"/>
      <c r="AC1136" s="16"/>
      <c r="AD1136" s="16"/>
      <c r="AE1136" s="16"/>
      <c r="AF1136" s="16"/>
      <c r="AG1136" s="16"/>
      <c r="AH1136" s="16"/>
      <c r="AI1136" s="16"/>
      <c r="AJ1136" s="16"/>
      <c r="AK1136" s="16"/>
      <c r="AL1136" s="16"/>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row>
    <row r="1137" spans="1:86">
      <c r="A1137" s="16"/>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16"/>
      <c r="X1137" s="16"/>
      <c r="Z1137" s="16"/>
      <c r="AA1137" s="16"/>
      <c r="AB1137" s="16"/>
      <c r="AC1137" s="16"/>
      <c r="AD1137" s="16"/>
      <c r="AE1137" s="16"/>
      <c r="AF1137" s="16"/>
      <c r="AG1137" s="16"/>
      <c r="AH1137" s="16"/>
      <c r="AI1137" s="16"/>
      <c r="AJ1137" s="16"/>
      <c r="AK1137" s="16"/>
      <c r="AL1137" s="16"/>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row>
    <row r="1138" spans="1:86">
      <c r="A1138" s="16"/>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16"/>
      <c r="X1138" s="16"/>
      <c r="Z1138" s="16"/>
      <c r="AA1138" s="16"/>
      <c r="AB1138" s="16"/>
      <c r="AC1138" s="16"/>
      <c r="AD1138" s="16"/>
      <c r="AE1138" s="16"/>
      <c r="AF1138" s="16"/>
      <c r="AG1138" s="16"/>
      <c r="AH1138" s="16"/>
      <c r="AI1138" s="16"/>
      <c r="AJ1138" s="16"/>
      <c r="AK1138" s="16"/>
      <c r="AL1138" s="16"/>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row>
    <row r="1139" spans="1:86">
      <c r="A1139" s="16"/>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16"/>
      <c r="X1139" s="16"/>
      <c r="Z1139" s="16"/>
      <c r="AA1139" s="16"/>
      <c r="AB1139" s="16"/>
      <c r="AC1139" s="16"/>
      <c r="AD1139" s="16"/>
      <c r="AE1139" s="16"/>
      <c r="AF1139" s="16"/>
      <c r="AG1139" s="16"/>
      <c r="AH1139" s="16"/>
      <c r="AI1139" s="16"/>
      <c r="AJ1139" s="16"/>
      <c r="AK1139" s="16"/>
      <c r="AL1139" s="16"/>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row>
    <row r="1140" spans="1:86">
      <c r="A1140" s="16"/>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Z1140" s="16"/>
      <c r="AA1140" s="16"/>
      <c r="AB1140" s="16"/>
      <c r="AC1140" s="16"/>
      <c r="AD1140" s="16"/>
      <c r="AE1140" s="16"/>
      <c r="AF1140" s="16"/>
      <c r="AG1140" s="16"/>
      <c r="AH1140" s="16"/>
      <c r="AI1140" s="16"/>
      <c r="AJ1140" s="16"/>
      <c r="AK1140" s="16"/>
      <c r="AL1140" s="16"/>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row>
    <row r="1141" spans="1:86">
      <c r="A1141" s="16"/>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Z1141" s="16"/>
      <c r="AA1141" s="16"/>
      <c r="AB1141" s="16"/>
      <c r="AC1141" s="16"/>
      <c r="AD1141" s="16"/>
      <c r="AE1141" s="16"/>
      <c r="AF1141" s="16"/>
      <c r="AG1141" s="16"/>
      <c r="AH1141" s="16"/>
      <c r="AI1141" s="16"/>
      <c r="AJ1141" s="16"/>
      <c r="AK1141" s="16"/>
      <c r="AL1141" s="16"/>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row>
    <row r="1142" spans="1:86">
      <c r="A1142" s="16"/>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16"/>
      <c r="X1142" s="16"/>
      <c r="Z1142" s="16"/>
      <c r="AA1142" s="16"/>
      <c r="AB1142" s="16"/>
      <c r="AC1142" s="16"/>
      <c r="AD1142" s="16"/>
      <c r="AE1142" s="16"/>
      <c r="AF1142" s="16"/>
      <c r="AG1142" s="16"/>
      <c r="AH1142" s="16"/>
      <c r="AI1142" s="16"/>
      <c r="AJ1142" s="16"/>
      <c r="AK1142" s="16"/>
      <c r="AL1142" s="16"/>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row>
    <row r="1143" spans="1:86">
      <c r="A1143" s="16"/>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16"/>
      <c r="X1143" s="16"/>
      <c r="Z1143" s="16"/>
      <c r="AA1143" s="16"/>
      <c r="AB1143" s="16"/>
      <c r="AC1143" s="16"/>
      <c r="AD1143" s="16"/>
      <c r="AE1143" s="16"/>
      <c r="AF1143" s="16"/>
      <c r="AG1143" s="16"/>
      <c r="AH1143" s="16"/>
      <c r="AI1143" s="16"/>
      <c r="AJ1143" s="16"/>
      <c r="AK1143" s="16"/>
      <c r="AL1143" s="16"/>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row>
    <row r="1144" spans="1:86">
      <c r="A1144" s="16"/>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16"/>
      <c r="X1144" s="16"/>
      <c r="Z1144" s="16"/>
      <c r="AA1144" s="16"/>
      <c r="AB1144" s="16"/>
      <c r="AC1144" s="16"/>
      <c r="AD1144" s="16"/>
      <c r="AE1144" s="16"/>
      <c r="AF1144" s="16"/>
      <c r="AG1144" s="16"/>
      <c r="AH1144" s="16"/>
      <c r="AI1144" s="16"/>
      <c r="AJ1144" s="16"/>
      <c r="AK1144" s="16"/>
      <c r="AL1144" s="16"/>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row>
    <row r="1145" spans="1:86">
      <c r="A1145" s="16"/>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16"/>
      <c r="X1145" s="16"/>
      <c r="Z1145" s="16"/>
      <c r="AA1145" s="16"/>
      <c r="AB1145" s="16"/>
      <c r="AC1145" s="16"/>
      <c r="AD1145" s="16"/>
      <c r="AE1145" s="16"/>
      <c r="AF1145" s="16"/>
      <c r="AG1145" s="16"/>
      <c r="AH1145" s="16"/>
      <c r="AI1145" s="16"/>
      <c r="AJ1145" s="16"/>
      <c r="AK1145" s="16"/>
      <c r="AL1145" s="16"/>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row>
    <row r="1146" spans="1:86">
      <c r="A1146" s="16"/>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16"/>
      <c r="X1146" s="16"/>
      <c r="Z1146" s="16"/>
      <c r="AA1146" s="16"/>
      <c r="AB1146" s="16"/>
      <c r="AC1146" s="16"/>
      <c r="AD1146" s="16"/>
      <c r="AE1146" s="16"/>
      <c r="AF1146" s="16"/>
      <c r="AG1146" s="16"/>
      <c r="AH1146" s="16"/>
      <c r="AI1146" s="16"/>
      <c r="AJ1146" s="16"/>
      <c r="AK1146" s="16"/>
      <c r="AL1146" s="16"/>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row>
    <row r="1147" spans="1:86">
      <c r="A1147" s="16"/>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Z1147" s="16"/>
      <c r="AA1147" s="16"/>
      <c r="AB1147" s="16"/>
      <c r="AC1147" s="16"/>
      <c r="AD1147" s="16"/>
      <c r="AE1147" s="16"/>
      <c r="AF1147" s="16"/>
      <c r="AG1147" s="16"/>
      <c r="AH1147" s="16"/>
      <c r="AI1147" s="16"/>
      <c r="AJ1147" s="16"/>
      <c r="AK1147" s="16"/>
      <c r="AL1147" s="16"/>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row>
    <row r="1148" spans="1:86">
      <c r="A1148" s="16"/>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16"/>
      <c r="X1148" s="16"/>
      <c r="Z1148" s="16"/>
      <c r="AA1148" s="16"/>
      <c r="AB1148" s="16"/>
      <c r="AC1148" s="16"/>
      <c r="AD1148" s="16"/>
      <c r="AE1148" s="16"/>
      <c r="AF1148" s="16"/>
      <c r="AG1148" s="16"/>
      <c r="AH1148" s="16"/>
      <c r="AI1148" s="16"/>
      <c r="AJ1148" s="16"/>
      <c r="AK1148" s="16"/>
      <c r="AL1148" s="16"/>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row>
    <row r="1149" spans="1:86">
      <c r="A1149" s="16"/>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16"/>
      <c r="X1149" s="16"/>
      <c r="Z1149" s="16"/>
      <c r="AA1149" s="16"/>
      <c r="AB1149" s="16"/>
      <c r="AC1149" s="16"/>
      <c r="AD1149" s="16"/>
      <c r="AE1149" s="16"/>
      <c r="AF1149" s="16"/>
      <c r="AG1149" s="16"/>
      <c r="AH1149" s="16"/>
      <c r="AI1149" s="16"/>
      <c r="AJ1149" s="16"/>
      <c r="AK1149" s="16"/>
      <c r="AL1149" s="16"/>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row>
    <row r="1150" spans="1:86">
      <c r="A1150" s="16"/>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16"/>
      <c r="X1150" s="16"/>
      <c r="Z1150" s="16"/>
      <c r="AA1150" s="16"/>
      <c r="AB1150" s="16"/>
      <c r="AC1150" s="16"/>
      <c r="AD1150" s="16"/>
      <c r="AE1150" s="16"/>
      <c r="AF1150" s="16"/>
      <c r="AG1150" s="16"/>
      <c r="AH1150" s="16"/>
      <c r="AI1150" s="16"/>
      <c r="AJ1150" s="16"/>
      <c r="AK1150" s="16"/>
      <c r="AL1150" s="16"/>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row>
    <row r="1151" spans="1:86">
      <c r="A1151" s="16"/>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16"/>
      <c r="X1151" s="16"/>
      <c r="Z1151" s="16"/>
      <c r="AA1151" s="16"/>
      <c r="AB1151" s="16"/>
      <c r="AC1151" s="16"/>
      <c r="AD1151" s="16"/>
      <c r="AE1151" s="16"/>
      <c r="AF1151" s="16"/>
      <c r="AG1151" s="16"/>
      <c r="AH1151" s="16"/>
      <c r="AI1151" s="16"/>
      <c r="AJ1151" s="16"/>
      <c r="AK1151" s="16"/>
      <c r="AL1151" s="16"/>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row>
    <row r="1152" spans="1:86">
      <c r="A1152" s="16"/>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16"/>
      <c r="X1152" s="16"/>
      <c r="Z1152" s="16"/>
      <c r="AA1152" s="16"/>
      <c r="AB1152" s="16"/>
      <c r="AC1152" s="16"/>
      <c r="AD1152" s="16"/>
      <c r="AE1152" s="16"/>
      <c r="AF1152" s="16"/>
      <c r="AG1152" s="16"/>
      <c r="AH1152" s="16"/>
      <c r="AI1152" s="16"/>
      <c r="AJ1152" s="16"/>
      <c r="AK1152" s="16"/>
      <c r="AL1152" s="16"/>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row>
    <row r="1153" spans="1:86">
      <c r="A1153" s="16"/>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16"/>
      <c r="X1153" s="16"/>
      <c r="Z1153" s="16"/>
      <c r="AA1153" s="16"/>
      <c r="AB1153" s="16"/>
      <c r="AC1153" s="16"/>
      <c r="AD1153" s="16"/>
      <c r="AE1153" s="16"/>
      <c r="AF1153" s="16"/>
      <c r="AG1153" s="16"/>
      <c r="AH1153" s="16"/>
      <c r="AI1153" s="16"/>
      <c r="AJ1153" s="16"/>
      <c r="AK1153" s="16"/>
      <c r="AL1153" s="16"/>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row>
    <row r="1154" spans="1:86">
      <c r="A1154" s="16"/>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16"/>
      <c r="X1154" s="16"/>
      <c r="Z1154" s="16"/>
      <c r="AA1154" s="16"/>
      <c r="AB1154" s="16"/>
      <c r="AC1154" s="16"/>
      <c r="AD1154" s="16"/>
      <c r="AE1154" s="16"/>
      <c r="AF1154" s="16"/>
      <c r="AG1154" s="16"/>
      <c r="AH1154" s="16"/>
      <c r="AI1154" s="16"/>
      <c r="AJ1154" s="16"/>
      <c r="AK1154" s="16"/>
      <c r="AL1154" s="16"/>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row>
    <row r="1155" spans="1:86">
      <c r="A1155" s="16"/>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16"/>
      <c r="X1155" s="16"/>
      <c r="Z1155" s="16"/>
      <c r="AA1155" s="16"/>
      <c r="AB1155" s="16"/>
      <c r="AC1155" s="16"/>
      <c r="AD1155" s="16"/>
      <c r="AE1155" s="16"/>
      <c r="AF1155" s="16"/>
      <c r="AG1155" s="16"/>
      <c r="AH1155" s="16"/>
      <c r="AI1155" s="16"/>
      <c r="AJ1155" s="16"/>
      <c r="AK1155" s="16"/>
      <c r="AL1155" s="16"/>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row>
    <row r="1156" spans="1:86">
      <c r="A1156" s="16"/>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16"/>
      <c r="X1156" s="16"/>
      <c r="Z1156" s="16"/>
      <c r="AA1156" s="16"/>
      <c r="AB1156" s="16"/>
      <c r="AC1156" s="16"/>
      <c r="AD1156" s="16"/>
      <c r="AE1156" s="16"/>
      <c r="AF1156" s="16"/>
      <c r="AG1156" s="16"/>
      <c r="AH1156" s="16"/>
      <c r="AI1156" s="16"/>
      <c r="AJ1156" s="16"/>
      <c r="AK1156" s="16"/>
      <c r="AL1156" s="16"/>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row>
    <row r="1157" spans="1:86">
      <c r="A1157" s="16"/>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16"/>
      <c r="X1157" s="16"/>
      <c r="Z1157" s="16"/>
      <c r="AA1157" s="16"/>
      <c r="AB1157" s="16"/>
      <c r="AC1157" s="16"/>
      <c r="AD1157" s="16"/>
      <c r="AE1157" s="16"/>
      <c r="AF1157" s="16"/>
      <c r="AG1157" s="16"/>
      <c r="AH1157" s="16"/>
      <c r="AI1157" s="16"/>
      <c r="AJ1157" s="16"/>
      <c r="AK1157" s="16"/>
      <c r="AL1157" s="16"/>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row>
    <row r="1158" spans="1:86">
      <c r="A1158" s="16"/>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16"/>
      <c r="X1158" s="16"/>
      <c r="Z1158" s="16"/>
      <c r="AA1158" s="16"/>
      <c r="AB1158" s="16"/>
      <c r="AC1158" s="16"/>
      <c r="AD1158" s="16"/>
      <c r="AE1158" s="16"/>
      <c r="AF1158" s="16"/>
      <c r="AG1158" s="16"/>
      <c r="AH1158" s="16"/>
      <c r="AI1158" s="16"/>
      <c r="AJ1158" s="16"/>
      <c r="AK1158" s="16"/>
      <c r="AL1158" s="16"/>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row>
    <row r="1159" spans="1:86">
      <c r="A1159" s="16"/>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16"/>
      <c r="X1159" s="16"/>
      <c r="Z1159" s="16"/>
      <c r="AA1159" s="16"/>
      <c r="AB1159" s="16"/>
      <c r="AC1159" s="16"/>
      <c r="AD1159" s="16"/>
      <c r="AE1159" s="16"/>
      <c r="AF1159" s="16"/>
      <c r="AG1159" s="16"/>
      <c r="AH1159" s="16"/>
      <c r="AI1159" s="16"/>
      <c r="AJ1159" s="16"/>
      <c r="AK1159" s="16"/>
      <c r="AL1159" s="16"/>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row>
    <row r="1160" spans="1:86">
      <c r="A1160" s="16"/>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16"/>
      <c r="X1160" s="16"/>
      <c r="Z1160" s="16"/>
      <c r="AA1160" s="16"/>
      <c r="AB1160" s="16"/>
      <c r="AC1160" s="16"/>
      <c r="AD1160" s="16"/>
      <c r="AE1160" s="16"/>
      <c r="AF1160" s="16"/>
      <c r="AG1160" s="16"/>
      <c r="AH1160" s="16"/>
      <c r="AI1160" s="16"/>
      <c r="AJ1160" s="16"/>
      <c r="AK1160" s="16"/>
      <c r="AL1160" s="16"/>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row>
    <row r="1161" spans="1:86">
      <c r="A1161" s="16"/>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16"/>
      <c r="X1161" s="16"/>
      <c r="Z1161" s="16"/>
      <c r="AA1161" s="16"/>
      <c r="AB1161" s="16"/>
      <c r="AC1161" s="16"/>
      <c r="AD1161" s="16"/>
      <c r="AE1161" s="16"/>
      <c r="AF1161" s="16"/>
      <c r="AG1161" s="16"/>
      <c r="AH1161" s="16"/>
      <c r="AI1161" s="16"/>
      <c r="AJ1161" s="16"/>
      <c r="AK1161" s="16"/>
      <c r="AL1161" s="16"/>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row>
    <row r="1162" spans="1:86">
      <c r="A1162" s="16"/>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16"/>
      <c r="X1162" s="16"/>
      <c r="Z1162" s="16"/>
      <c r="AA1162" s="16"/>
      <c r="AB1162" s="16"/>
      <c r="AC1162" s="16"/>
      <c r="AD1162" s="16"/>
      <c r="AE1162" s="16"/>
      <c r="AF1162" s="16"/>
      <c r="AG1162" s="16"/>
      <c r="AH1162" s="16"/>
      <c r="AI1162" s="16"/>
      <c r="AJ1162" s="16"/>
      <c r="AK1162" s="16"/>
      <c r="AL1162" s="16"/>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row>
    <row r="1163" spans="1:86">
      <c r="A1163" s="16"/>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16"/>
      <c r="X1163" s="16"/>
      <c r="Z1163" s="16"/>
      <c r="AA1163" s="16"/>
      <c r="AB1163" s="16"/>
      <c r="AC1163" s="16"/>
      <c r="AD1163" s="16"/>
      <c r="AE1163" s="16"/>
      <c r="AF1163" s="16"/>
      <c r="AG1163" s="16"/>
      <c r="AH1163" s="16"/>
      <c r="AI1163" s="16"/>
      <c r="AJ1163" s="16"/>
      <c r="AK1163" s="16"/>
      <c r="AL1163" s="16"/>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row>
    <row r="1164" spans="1:86">
      <c r="A1164" s="16"/>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16"/>
      <c r="X1164" s="16"/>
      <c r="Z1164" s="16"/>
      <c r="AA1164" s="16"/>
      <c r="AB1164" s="16"/>
      <c r="AC1164" s="16"/>
      <c r="AD1164" s="16"/>
      <c r="AE1164" s="16"/>
      <c r="AF1164" s="16"/>
      <c r="AG1164" s="16"/>
      <c r="AH1164" s="16"/>
      <c r="AI1164" s="16"/>
      <c r="AJ1164" s="16"/>
      <c r="AK1164" s="16"/>
      <c r="AL1164" s="16"/>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row>
    <row r="1165" spans="1:86">
      <c r="A1165" s="16"/>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16"/>
      <c r="X1165" s="16"/>
      <c r="Z1165" s="16"/>
      <c r="AA1165" s="16"/>
      <c r="AB1165" s="16"/>
      <c r="AC1165" s="16"/>
      <c r="AD1165" s="16"/>
      <c r="AE1165" s="16"/>
      <c r="AF1165" s="16"/>
      <c r="AG1165" s="16"/>
      <c r="AH1165" s="16"/>
      <c r="AI1165" s="16"/>
      <c r="AJ1165" s="16"/>
      <c r="AK1165" s="16"/>
      <c r="AL1165" s="16"/>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row>
    <row r="1166" spans="1:86">
      <c r="A1166" s="16"/>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16"/>
      <c r="X1166" s="16"/>
      <c r="Z1166" s="16"/>
      <c r="AA1166" s="16"/>
      <c r="AB1166" s="16"/>
      <c r="AC1166" s="16"/>
      <c r="AD1166" s="16"/>
      <c r="AE1166" s="16"/>
      <c r="AF1166" s="16"/>
      <c r="AG1166" s="16"/>
      <c r="AH1166" s="16"/>
      <c r="AI1166" s="16"/>
      <c r="AJ1166" s="16"/>
      <c r="AK1166" s="16"/>
      <c r="AL1166" s="16"/>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row>
    <row r="1167" spans="1:86">
      <c r="A1167" s="16"/>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16"/>
      <c r="X1167" s="16"/>
      <c r="Z1167" s="16"/>
      <c r="AA1167" s="16"/>
      <c r="AB1167" s="16"/>
      <c r="AC1167" s="16"/>
      <c r="AD1167" s="16"/>
      <c r="AE1167" s="16"/>
      <c r="AF1167" s="16"/>
      <c r="AG1167" s="16"/>
      <c r="AH1167" s="16"/>
      <c r="AI1167" s="16"/>
      <c r="AJ1167" s="16"/>
      <c r="AK1167" s="16"/>
      <c r="AL1167" s="16"/>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row>
    <row r="1168" spans="1:86">
      <c r="A1168" s="16"/>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16"/>
      <c r="X1168" s="16"/>
      <c r="Z1168" s="16"/>
      <c r="AA1168" s="16"/>
      <c r="AB1168" s="16"/>
      <c r="AC1168" s="16"/>
      <c r="AD1168" s="16"/>
      <c r="AE1168" s="16"/>
      <c r="AF1168" s="16"/>
      <c r="AG1168" s="16"/>
      <c r="AH1168" s="16"/>
      <c r="AI1168" s="16"/>
      <c r="AJ1168" s="16"/>
      <c r="AK1168" s="16"/>
      <c r="AL1168" s="16"/>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row>
    <row r="1169" spans="1:86">
      <c r="A1169" s="16"/>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16"/>
      <c r="X1169" s="16"/>
      <c r="Z1169" s="16"/>
      <c r="AA1169" s="16"/>
      <c r="AB1169" s="16"/>
      <c r="AC1169" s="16"/>
      <c r="AD1169" s="16"/>
      <c r="AE1169" s="16"/>
      <c r="AF1169" s="16"/>
      <c r="AG1169" s="16"/>
      <c r="AH1169" s="16"/>
      <c r="AI1169" s="16"/>
      <c r="AJ1169" s="16"/>
      <c r="AK1169" s="16"/>
      <c r="AL1169" s="16"/>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row>
    <row r="1170" spans="1:86">
      <c r="A1170" s="16"/>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16"/>
      <c r="X1170" s="16"/>
      <c r="Z1170" s="16"/>
      <c r="AA1170" s="16"/>
      <c r="AB1170" s="16"/>
      <c r="AC1170" s="16"/>
      <c r="AD1170" s="16"/>
      <c r="AE1170" s="16"/>
      <c r="AF1170" s="16"/>
      <c r="AG1170" s="16"/>
      <c r="AH1170" s="16"/>
      <c r="AI1170" s="16"/>
      <c r="AJ1170" s="16"/>
      <c r="AK1170" s="16"/>
      <c r="AL1170" s="16"/>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row>
    <row r="1171" spans="1:86">
      <c r="A1171" s="16"/>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16"/>
      <c r="X1171" s="16"/>
      <c r="Z1171" s="16"/>
      <c r="AA1171" s="16"/>
      <c r="AB1171" s="16"/>
      <c r="AC1171" s="16"/>
      <c r="AD1171" s="16"/>
      <c r="AE1171" s="16"/>
      <c r="AF1171" s="16"/>
      <c r="AG1171" s="16"/>
      <c r="AH1171" s="16"/>
      <c r="AI1171" s="16"/>
      <c r="AJ1171" s="16"/>
      <c r="AK1171" s="16"/>
      <c r="AL1171" s="16"/>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row>
    <row r="1172" spans="1:86">
      <c r="A1172" s="16"/>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16"/>
      <c r="X1172" s="16"/>
      <c r="Z1172" s="16"/>
      <c r="AA1172" s="16"/>
      <c r="AB1172" s="16"/>
      <c r="AC1172" s="16"/>
      <c r="AD1172" s="16"/>
      <c r="AE1172" s="16"/>
      <c r="AF1172" s="16"/>
      <c r="AG1172" s="16"/>
      <c r="AH1172" s="16"/>
      <c r="AI1172" s="16"/>
      <c r="AJ1172" s="16"/>
      <c r="AK1172" s="16"/>
      <c r="AL1172" s="16"/>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row>
    <row r="1173" spans="1:86">
      <c r="A1173" s="16"/>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16"/>
      <c r="X1173" s="16"/>
      <c r="Z1173" s="16"/>
      <c r="AA1173" s="16"/>
      <c r="AB1173" s="16"/>
      <c r="AC1173" s="16"/>
      <c r="AD1173" s="16"/>
      <c r="AE1173" s="16"/>
      <c r="AF1173" s="16"/>
      <c r="AG1173" s="16"/>
      <c r="AH1173" s="16"/>
      <c r="AI1173" s="16"/>
      <c r="AJ1173" s="16"/>
      <c r="AK1173" s="16"/>
      <c r="AL1173" s="16"/>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row>
    <row r="1174" spans="1:86">
      <c r="A1174" s="16"/>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16"/>
      <c r="X1174" s="16"/>
      <c r="Z1174" s="16"/>
      <c r="AA1174" s="16"/>
      <c r="AB1174" s="16"/>
      <c r="AC1174" s="16"/>
      <c r="AD1174" s="16"/>
      <c r="AE1174" s="16"/>
      <c r="AF1174" s="16"/>
      <c r="AG1174" s="16"/>
      <c r="AH1174" s="16"/>
      <c r="AI1174" s="16"/>
      <c r="AJ1174" s="16"/>
      <c r="AK1174" s="16"/>
      <c r="AL1174" s="16"/>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row>
    <row r="1175" spans="1:86">
      <c r="A1175" s="16"/>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16"/>
      <c r="X1175" s="16"/>
      <c r="Z1175" s="16"/>
      <c r="AA1175" s="16"/>
      <c r="AB1175" s="16"/>
      <c r="AC1175" s="16"/>
      <c r="AD1175" s="16"/>
      <c r="AE1175" s="16"/>
      <c r="AF1175" s="16"/>
      <c r="AG1175" s="16"/>
      <c r="AH1175" s="16"/>
      <c r="AI1175" s="16"/>
      <c r="AJ1175" s="16"/>
      <c r="AK1175" s="16"/>
      <c r="AL1175" s="16"/>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row>
    <row r="1176" spans="1:86">
      <c r="A1176" s="16"/>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16"/>
      <c r="X1176" s="16"/>
      <c r="Z1176" s="16"/>
      <c r="AA1176" s="16"/>
      <c r="AB1176" s="16"/>
      <c r="AC1176" s="16"/>
      <c r="AD1176" s="16"/>
      <c r="AE1176" s="16"/>
      <c r="AF1176" s="16"/>
      <c r="AG1176" s="16"/>
      <c r="AH1176" s="16"/>
      <c r="AI1176" s="16"/>
      <c r="AJ1176" s="16"/>
      <c r="AK1176" s="16"/>
      <c r="AL1176" s="16"/>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row>
    <row r="1177" spans="1:86">
      <c r="A1177" s="16"/>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16"/>
      <c r="X1177" s="16"/>
      <c r="Z1177" s="16"/>
      <c r="AA1177" s="16"/>
      <c r="AB1177" s="16"/>
      <c r="AC1177" s="16"/>
      <c r="AD1177" s="16"/>
      <c r="AE1177" s="16"/>
      <c r="AF1177" s="16"/>
      <c r="AG1177" s="16"/>
      <c r="AH1177" s="16"/>
      <c r="AI1177" s="16"/>
      <c r="AJ1177" s="16"/>
      <c r="AK1177" s="16"/>
      <c r="AL1177" s="16"/>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row>
    <row r="1178" spans="1:86">
      <c r="A1178" s="16"/>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16"/>
      <c r="X1178" s="16"/>
      <c r="Z1178" s="16"/>
      <c r="AA1178" s="16"/>
      <c r="AB1178" s="16"/>
      <c r="AC1178" s="16"/>
      <c r="AD1178" s="16"/>
      <c r="AE1178" s="16"/>
      <c r="AF1178" s="16"/>
      <c r="AG1178" s="16"/>
      <c r="AH1178" s="16"/>
      <c r="AI1178" s="16"/>
      <c r="AJ1178" s="16"/>
      <c r="AK1178" s="16"/>
      <c r="AL1178" s="16"/>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row>
    <row r="1179" spans="1:86">
      <c r="A1179" s="16"/>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16"/>
      <c r="X1179" s="16"/>
      <c r="Z1179" s="16"/>
      <c r="AA1179" s="16"/>
      <c r="AB1179" s="16"/>
      <c r="AC1179" s="16"/>
      <c r="AD1179" s="16"/>
      <c r="AE1179" s="16"/>
      <c r="AF1179" s="16"/>
      <c r="AG1179" s="16"/>
      <c r="AH1179" s="16"/>
      <c r="AI1179" s="16"/>
      <c r="AJ1179" s="16"/>
      <c r="AK1179" s="16"/>
      <c r="AL1179" s="16"/>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row>
    <row r="1180" spans="1:86">
      <c r="A1180" s="16"/>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16"/>
      <c r="X1180" s="16"/>
      <c r="Z1180" s="16"/>
      <c r="AA1180" s="16"/>
      <c r="AB1180" s="16"/>
      <c r="AC1180" s="16"/>
      <c r="AD1180" s="16"/>
      <c r="AE1180" s="16"/>
      <c r="AF1180" s="16"/>
      <c r="AG1180" s="16"/>
      <c r="AH1180" s="16"/>
      <c r="AI1180" s="16"/>
      <c r="AJ1180" s="16"/>
      <c r="AK1180" s="16"/>
      <c r="AL1180" s="16"/>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row>
    <row r="1181" spans="1:86">
      <c r="A1181" s="16"/>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16"/>
      <c r="X1181" s="16"/>
      <c r="Z1181" s="16"/>
      <c r="AA1181" s="16"/>
      <c r="AB1181" s="16"/>
      <c r="AC1181" s="16"/>
      <c r="AD1181" s="16"/>
      <c r="AE1181" s="16"/>
      <c r="AF1181" s="16"/>
      <c r="AG1181" s="16"/>
      <c r="AH1181" s="16"/>
      <c r="AI1181" s="16"/>
      <c r="AJ1181" s="16"/>
      <c r="AK1181" s="16"/>
      <c r="AL1181" s="16"/>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row>
    <row r="1182" spans="1:86">
      <c r="A1182" s="16"/>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16"/>
      <c r="X1182" s="16"/>
      <c r="Z1182" s="16"/>
      <c r="AA1182" s="16"/>
      <c r="AB1182" s="16"/>
      <c r="AC1182" s="16"/>
      <c r="AD1182" s="16"/>
      <c r="AE1182" s="16"/>
      <c r="AF1182" s="16"/>
      <c r="AG1182" s="16"/>
      <c r="AH1182" s="16"/>
      <c r="AI1182" s="16"/>
      <c r="AJ1182" s="16"/>
      <c r="AK1182" s="16"/>
      <c r="AL1182" s="16"/>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row>
    <row r="1183" spans="1:86">
      <c r="A1183" s="16"/>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16"/>
      <c r="X1183" s="16"/>
      <c r="Z1183" s="16"/>
      <c r="AA1183" s="16"/>
      <c r="AB1183" s="16"/>
      <c r="AC1183" s="16"/>
      <c r="AD1183" s="16"/>
      <c r="AE1183" s="16"/>
      <c r="AF1183" s="16"/>
      <c r="AG1183" s="16"/>
      <c r="AH1183" s="16"/>
      <c r="AI1183" s="16"/>
      <c r="AJ1183" s="16"/>
      <c r="AK1183" s="16"/>
      <c r="AL1183" s="16"/>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row>
    <row r="1184" spans="1:86">
      <c r="A1184" s="16"/>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16"/>
      <c r="X1184" s="16"/>
      <c r="Z1184" s="16"/>
      <c r="AA1184" s="16"/>
      <c r="AB1184" s="16"/>
      <c r="AC1184" s="16"/>
      <c r="AD1184" s="16"/>
      <c r="AE1184" s="16"/>
      <c r="AF1184" s="16"/>
      <c r="AG1184" s="16"/>
      <c r="AH1184" s="16"/>
      <c r="AI1184" s="16"/>
      <c r="AJ1184" s="16"/>
      <c r="AK1184" s="16"/>
      <c r="AL1184" s="16"/>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row>
    <row r="1185" spans="1:86">
      <c r="A1185" s="16"/>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16"/>
      <c r="X1185" s="16"/>
      <c r="Z1185" s="16"/>
      <c r="AA1185" s="16"/>
      <c r="AB1185" s="16"/>
      <c r="AC1185" s="16"/>
      <c r="AD1185" s="16"/>
      <c r="AE1185" s="16"/>
      <c r="AF1185" s="16"/>
      <c r="AG1185" s="16"/>
      <c r="AH1185" s="16"/>
      <c r="AI1185" s="16"/>
      <c r="AJ1185" s="16"/>
      <c r="AK1185" s="16"/>
      <c r="AL1185" s="16"/>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row>
    <row r="1186" spans="1:86">
      <c r="A1186" s="16"/>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16"/>
      <c r="X1186" s="16"/>
      <c r="Z1186" s="16"/>
      <c r="AA1186" s="16"/>
      <c r="AB1186" s="16"/>
      <c r="AC1186" s="16"/>
      <c r="AD1186" s="16"/>
      <c r="AE1186" s="16"/>
      <c r="AF1186" s="16"/>
      <c r="AG1186" s="16"/>
      <c r="AH1186" s="16"/>
      <c r="AI1186" s="16"/>
      <c r="AJ1186" s="16"/>
      <c r="AK1186" s="16"/>
      <c r="AL1186" s="16"/>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row>
    <row r="1187" spans="1:86">
      <c r="A1187" s="16"/>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16"/>
      <c r="X1187" s="16"/>
      <c r="Z1187" s="16"/>
      <c r="AA1187" s="16"/>
      <c r="AB1187" s="16"/>
      <c r="AC1187" s="16"/>
      <c r="AD1187" s="16"/>
      <c r="AE1187" s="16"/>
      <c r="AF1187" s="16"/>
      <c r="AG1187" s="16"/>
      <c r="AH1187" s="16"/>
      <c r="AI1187" s="16"/>
      <c r="AJ1187" s="16"/>
      <c r="AK1187" s="16"/>
      <c r="AL1187" s="16"/>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row>
    <row r="1188" spans="1:86">
      <c r="A1188" s="16"/>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16"/>
      <c r="X1188" s="16"/>
      <c r="Z1188" s="16"/>
      <c r="AA1188" s="16"/>
      <c r="AB1188" s="16"/>
      <c r="AC1188" s="16"/>
      <c r="AD1188" s="16"/>
      <c r="AE1188" s="16"/>
      <c r="AF1188" s="16"/>
      <c r="AG1188" s="16"/>
      <c r="AH1188" s="16"/>
      <c r="AI1188" s="16"/>
      <c r="AJ1188" s="16"/>
      <c r="AK1188" s="16"/>
      <c r="AL1188" s="16"/>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row>
    <row r="1189" spans="1:86">
      <c r="A1189" s="16"/>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16"/>
      <c r="X1189" s="16"/>
      <c r="Z1189" s="16"/>
      <c r="AA1189" s="16"/>
      <c r="AB1189" s="16"/>
      <c r="AC1189" s="16"/>
      <c r="AD1189" s="16"/>
      <c r="AE1189" s="16"/>
      <c r="AF1189" s="16"/>
      <c r="AG1189" s="16"/>
      <c r="AH1189" s="16"/>
      <c r="AI1189" s="16"/>
      <c r="AJ1189" s="16"/>
      <c r="AK1189" s="16"/>
      <c r="AL1189" s="16"/>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row>
    <row r="1190" spans="1:86">
      <c r="A1190" s="16"/>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16"/>
      <c r="X1190" s="16"/>
      <c r="Z1190" s="16"/>
      <c r="AA1190" s="16"/>
      <c r="AB1190" s="16"/>
      <c r="AC1190" s="16"/>
      <c r="AD1190" s="16"/>
      <c r="AE1190" s="16"/>
      <c r="AF1190" s="16"/>
      <c r="AG1190" s="16"/>
      <c r="AH1190" s="16"/>
      <c r="AI1190" s="16"/>
      <c r="AJ1190" s="16"/>
      <c r="AK1190" s="16"/>
      <c r="AL1190" s="16"/>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row>
    <row r="1191" spans="1:86">
      <c r="A1191" s="16"/>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16"/>
      <c r="X1191" s="16"/>
      <c r="Z1191" s="16"/>
      <c r="AA1191" s="16"/>
      <c r="AB1191" s="16"/>
      <c r="AC1191" s="16"/>
      <c r="AD1191" s="16"/>
      <c r="AE1191" s="16"/>
      <c r="AF1191" s="16"/>
      <c r="AG1191" s="16"/>
      <c r="AH1191" s="16"/>
      <c r="AI1191" s="16"/>
      <c r="AJ1191" s="16"/>
      <c r="AK1191" s="16"/>
      <c r="AL1191" s="16"/>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row>
    <row r="1192" spans="1:86">
      <c r="A1192" s="16"/>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16"/>
      <c r="X1192" s="16"/>
      <c r="Z1192" s="16"/>
      <c r="AA1192" s="16"/>
      <c r="AB1192" s="16"/>
      <c r="AC1192" s="16"/>
      <c r="AD1192" s="16"/>
      <c r="AE1192" s="16"/>
      <c r="AF1192" s="16"/>
      <c r="AG1192" s="16"/>
      <c r="AH1192" s="16"/>
      <c r="AI1192" s="16"/>
      <c r="AJ1192" s="16"/>
      <c r="AK1192" s="16"/>
      <c r="AL1192" s="16"/>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row>
    <row r="1193" spans="1:86">
      <c r="A1193" s="16"/>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16"/>
      <c r="X1193" s="16"/>
      <c r="Z1193" s="16"/>
      <c r="AA1193" s="16"/>
      <c r="AB1193" s="16"/>
      <c r="AC1193" s="16"/>
      <c r="AD1193" s="16"/>
      <c r="AE1193" s="16"/>
      <c r="AF1193" s="16"/>
      <c r="AG1193" s="16"/>
      <c r="AH1193" s="16"/>
      <c r="AI1193" s="16"/>
      <c r="AJ1193" s="16"/>
      <c r="AK1193" s="16"/>
      <c r="AL1193" s="16"/>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row>
    <row r="1194" spans="1:86">
      <c r="A1194" s="16"/>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16"/>
      <c r="X1194" s="16"/>
      <c r="Z1194" s="16"/>
      <c r="AA1194" s="16"/>
      <c r="AB1194" s="16"/>
      <c r="AC1194" s="16"/>
      <c r="AD1194" s="16"/>
      <c r="AE1194" s="16"/>
      <c r="AF1194" s="16"/>
      <c r="AG1194" s="16"/>
      <c r="AH1194" s="16"/>
      <c r="AI1194" s="16"/>
      <c r="AJ1194" s="16"/>
      <c r="AK1194" s="16"/>
      <c r="AL1194" s="16"/>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row>
    <row r="1195" spans="1:86">
      <c r="A1195" s="16"/>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16"/>
      <c r="X1195" s="16"/>
      <c r="Z1195" s="16"/>
      <c r="AA1195" s="16"/>
      <c r="AB1195" s="16"/>
      <c r="AC1195" s="16"/>
      <c r="AD1195" s="16"/>
      <c r="AE1195" s="16"/>
      <c r="AF1195" s="16"/>
      <c r="AG1195" s="16"/>
      <c r="AH1195" s="16"/>
      <c r="AI1195" s="16"/>
      <c r="AJ1195" s="16"/>
      <c r="AK1195" s="16"/>
      <c r="AL1195" s="16"/>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row>
    <row r="1196" spans="1:86">
      <c r="A1196" s="16"/>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16"/>
      <c r="X1196" s="16"/>
      <c r="Z1196" s="16"/>
      <c r="AA1196" s="16"/>
      <c r="AB1196" s="16"/>
      <c r="AC1196" s="16"/>
      <c r="AD1196" s="16"/>
      <c r="AE1196" s="16"/>
      <c r="AF1196" s="16"/>
      <c r="AG1196" s="16"/>
      <c r="AH1196" s="16"/>
      <c r="AI1196" s="16"/>
      <c r="AJ1196" s="16"/>
      <c r="AK1196" s="16"/>
      <c r="AL1196" s="16"/>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row>
    <row r="1197" spans="1:86">
      <c r="A1197" s="16"/>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16"/>
      <c r="X1197" s="16"/>
      <c r="Z1197" s="16"/>
      <c r="AA1197" s="16"/>
      <c r="AB1197" s="16"/>
      <c r="AC1197" s="16"/>
      <c r="AD1197" s="16"/>
      <c r="AE1197" s="16"/>
      <c r="AF1197" s="16"/>
      <c r="AG1197" s="16"/>
      <c r="AH1197" s="16"/>
      <c r="AI1197" s="16"/>
      <c r="AJ1197" s="16"/>
      <c r="AK1197" s="16"/>
      <c r="AL1197" s="16"/>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row>
    <row r="1198" spans="1:86">
      <c r="A1198" s="16"/>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16"/>
      <c r="X1198" s="16"/>
      <c r="Z1198" s="16"/>
      <c r="AA1198" s="16"/>
      <c r="AB1198" s="16"/>
      <c r="AC1198" s="16"/>
      <c r="AD1198" s="16"/>
      <c r="AE1198" s="16"/>
      <c r="AF1198" s="16"/>
      <c r="AG1198" s="16"/>
      <c r="AH1198" s="16"/>
      <c r="AI1198" s="16"/>
      <c r="AJ1198" s="16"/>
      <c r="AK1198" s="16"/>
      <c r="AL1198" s="16"/>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row>
    <row r="1199" spans="1:86">
      <c r="A1199" s="16"/>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16"/>
      <c r="X1199" s="16"/>
      <c r="Z1199" s="16"/>
      <c r="AA1199" s="16"/>
      <c r="AB1199" s="16"/>
      <c r="AC1199" s="16"/>
      <c r="AD1199" s="16"/>
      <c r="AE1199" s="16"/>
      <c r="AF1199" s="16"/>
      <c r="AG1199" s="16"/>
      <c r="AH1199" s="16"/>
      <c r="AI1199" s="16"/>
      <c r="AJ1199" s="16"/>
      <c r="AK1199" s="16"/>
      <c r="AL1199" s="16"/>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row>
    <row r="1200" spans="1:86">
      <c r="A1200" s="16"/>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Z1200" s="16"/>
      <c r="AA1200" s="16"/>
      <c r="AB1200" s="16"/>
      <c r="AC1200" s="16"/>
      <c r="AD1200" s="16"/>
      <c r="AE1200" s="16"/>
      <c r="AF1200" s="16"/>
      <c r="AG1200" s="16"/>
      <c r="AH1200" s="16"/>
      <c r="AI1200" s="16"/>
      <c r="AJ1200" s="16"/>
      <c r="AK1200" s="16"/>
      <c r="AL1200" s="16"/>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row>
    <row r="1201" spans="1:86">
      <c r="A1201" s="16"/>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16"/>
      <c r="X1201" s="16"/>
      <c r="Z1201" s="16"/>
      <c r="AA1201" s="16"/>
      <c r="AB1201" s="16"/>
      <c r="AC1201" s="16"/>
      <c r="AD1201" s="16"/>
      <c r="AE1201" s="16"/>
      <c r="AF1201" s="16"/>
      <c r="AG1201" s="16"/>
      <c r="AH1201" s="16"/>
      <c r="AI1201" s="16"/>
      <c r="AJ1201" s="16"/>
      <c r="AK1201" s="16"/>
      <c r="AL1201" s="16"/>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row>
    <row r="1202" spans="1:86">
      <c r="A1202" s="16"/>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Z1202" s="16"/>
      <c r="AA1202" s="16"/>
      <c r="AB1202" s="16"/>
      <c r="AC1202" s="16"/>
      <c r="AD1202" s="16"/>
      <c r="AE1202" s="16"/>
      <c r="AF1202" s="16"/>
      <c r="AG1202" s="16"/>
      <c r="AH1202" s="16"/>
      <c r="AI1202" s="16"/>
      <c r="AJ1202" s="16"/>
      <c r="AK1202" s="16"/>
      <c r="AL1202" s="16"/>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row>
    <row r="1203" spans="1:86">
      <c r="A1203" s="16"/>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Z1203" s="16"/>
      <c r="AA1203" s="16"/>
      <c r="AB1203" s="16"/>
      <c r="AC1203" s="16"/>
      <c r="AD1203" s="16"/>
      <c r="AE1203" s="16"/>
      <c r="AF1203" s="16"/>
      <c r="AG1203" s="16"/>
      <c r="AH1203" s="16"/>
      <c r="AI1203" s="16"/>
      <c r="AJ1203" s="16"/>
      <c r="AK1203" s="16"/>
      <c r="AL1203" s="16"/>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row>
    <row r="1204" spans="1:86">
      <c r="A1204" s="16"/>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16"/>
      <c r="X1204" s="16"/>
      <c r="Z1204" s="16"/>
      <c r="AA1204" s="16"/>
      <c r="AB1204" s="16"/>
      <c r="AC1204" s="16"/>
      <c r="AD1204" s="16"/>
      <c r="AE1204" s="16"/>
      <c r="AF1204" s="16"/>
      <c r="AG1204" s="16"/>
      <c r="AH1204" s="16"/>
      <c r="AI1204" s="16"/>
      <c r="AJ1204" s="16"/>
      <c r="AK1204" s="16"/>
      <c r="AL1204" s="16"/>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row>
    <row r="1205" spans="1:86">
      <c r="A1205" s="16"/>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16"/>
      <c r="X1205" s="16"/>
      <c r="Z1205" s="16"/>
      <c r="AA1205" s="16"/>
      <c r="AB1205" s="16"/>
      <c r="AC1205" s="16"/>
      <c r="AD1205" s="16"/>
      <c r="AE1205" s="16"/>
      <c r="AF1205" s="16"/>
      <c r="AG1205" s="16"/>
      <c r="AH1205" s="16"/>
      <c r="AI1205" s="16"/>
      <c r="AJ1205" s="16"/>
      <c r="AK1205" s="16"/>
      <c r="AL1205" s="16"/>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row>
    <row r="1206" spans="1:86">
      <c r="A1206" s="16"/>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Z1206" s="16"/>
      <c r="AA1206" s="16"/>
      <c r="AB1206" s="16"/>
      <c r="AC1206" s="16"/>
      <c r="AD1206" s="16"/>
      <c r="AE1206" s="16"/>
      <c r="AF1206" s="16"/>
      <c r="AG1206" s="16"/>
      <c r="AH1206" s="16"/>
      <c r="AI1206" s="16"/>
      <c r="AJ1206" s="16"/>
      <c r="AK1206" s="16"/>
      <c r="AL1206" s="16"/>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row>
    <row r="1207" spans="1:86">
      <c r="A1207" s="16"/>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16"/>
      <c r="X1207" s="16"/>
      <c r="Z1207" s="16"/>
      <c r="AA1207" s="16"/>
      <c r="AB1207" s="16"/>
      <c r="AC1207" s="16"/>
      <c r="AD1207" s="16"/>
      <c r="AE1207" s="16"/>
      <c r="AF1207" s="16"/>
      <c r="AG1207" s="16"/>
      <c r="AH1207" s="16"/>
      <c r="AI1207" s="16"/>
      <c r="AJ1207" s="16"/>
      <c r="AK1207" s="16"/>
      <c r="AL1207" s="16"/>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row>
    <row r="1208" spans="1:86">
      <c r="A1208" s="16"/>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16"/>
      <c r="X1208" s="16"/>
      <c r="Z1208" s="16"/>
      <c r="AA1208" s="16"/>
      <c r="AB1208" s="16"/>
      <c r="AC1208" s="16"/>
      <c r="AD1208" s="16"/>
      <c r="AE1208" s="16"/>
      <c r="AF1208" s="16"/>
      <c r="AG1208" s="16"/>
      <c r="AH1208" s="16"/>
      <c r="AI1208" s="16"/>
      <c r="AJ1208" s="16"/>
      <c r="AK1208" s="16"/>
      <c r="AL1208" s="16"/>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row>
    <row r="1209" spans="1:86">
      <c r="A1209" s="16"/>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16"/>
      <c r="X1209" s="16"/>
      <c r="Z1209" s="16"/>
      <c r="AA1209" s="16"/>
      <c r="AB1209" s="16"/>
      <c r="AC1209" s="16"/>
      <c r="AD1209" s="16"/>
      <c r="AE1209" s="16"/>
      <c r="AF1209" s="16"/>
      <c r="AG1209" s="16"/>
      <c r="AH1209" s="16"/>
      <c r="AI1209" s="16"/>
      <c r="AJ1209" s="16"/>
      <c r="AK1209" s="16"/>
      <c r="AL1209" s="16"/>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row>
    <row r="1210" spans="1:86">
      <c r="A1210" s="16"/>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Z1210" s="16"/>
      <c r="AA1210" s="16"/>
      <c r="AB1210" s="16"/>
      <c r="AC1210" s="16"/>
      <c r="AD1210" s="16"/>
      <c r="AE1210" s="16"/>
      <c r="AF1210" s="16"/>
      <c r="AG1210" s="16"/>
      <c r="AH1210" s="16"/>
      <c r="AI1210" s="16"/>
      <c r="AJ1210" s="16"/>
      <c r="AK1210" s="16"/>
      <c r="AL1210" s="16"/>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row>
    <row r="1211" spans="1:86">
      <c r="A1211" s="16"/>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16"/>
      <c r="X1211" s="16"/>
      <c r="Z1211" s="16"/>
      <c r="AA1211" s="16"/>
      <c r="AB1211" s="16"/>
      <c r="AC1211" s="16"/>
      <c r="AD1211" s="16"/>
      <c r="AE1211" s="16"/>
      <c r="AF1211" s="16"/>
      <c r="AG1211" s="16"/>
      <c r="AH1211" s="16"/>
      <c r="AI1211" s="16"/>
      <c r="AJ1211" s="16"/>
      <c r="AK1211" s="16"/>
      <c r="AL1211" s="16"/>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row>
    <row r="1212" spans="1:86">
      <c r="A1212" s="16"/>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16"/>
      <c r="X1212" s="16"/>
      <c r="Z1212" s="16"/>
      <c r="AA1212" s="16"/>
      <c r="AB1212" s="16"/>
      <c r="AC1212" s="16"/>
      <c r="AD1212" s="16"/>
      <c r="AE1212" s="16"/>
      <c r="AF1212" s="16"/>
      <c r="AG1212" s="16"/>
      <c r="AH1212" s="16"/>
      <c r="AI1212" s="16"/>
      <c r="AJ1212" s="16"/>
      <c r="AK1212" s="16"/>
      <c r="AL1212" s="16"/>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row>
    <row r="1213" spans="1:86">
      <c r="A1213" s="16"/>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16"/>
      <c r="X1213" s="16"/>
      <c r="Z1213" s="16"/>
      <c r="AA1213" s="16"/>
      <c r="AB1213" s="16"/>
      <c r="AC1213" s="16"/>
      <c r="AD1213" s="16"/>
      <c r="AE1213" s="16"/>
      <c r="AF1213" s="16"/>
      <c r="AG1213" s="16"/>
      <c r="AH1213" s="16"/>
      <c r="AI1213" s="16"/>
      <c r="AJ1213" s="16"/>
      <c r="AK1213" s="16"/>
      <c r="AL1213" s="16"/>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row>
    <row r="1214" spans="1:86">
      <c r="A1214" s="16"/>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16"/>
      <c r="X1214" s="16"/>
      <c r="Z1214" s="16"/>
      <c r="AA1214" s="16"/>
      <c r="AB1214" s="16"/>
      <c r="AC1214" s="16"/>
      <c r="AD1214" s="16"/>
      <c r="AE1214" s="16"/>
      <c r="AF1214" s="16"/>
      <c r="AG1214" s="16"/>
      <c r="AH1214" s="16"/>
      <c r="AI1214" s="16"/>
      <c r="AJ1214" s="16"/>
      <c r="AK1214" s="16"/>
      <c r="AL1214" s="16"/>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row>
    <row r="1215" spans="1:86">
      <c r="A1215" s="16"/>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16"/>
      <c r="X1215" s="16"/>
      <c r="Z1215" s="16"/>
      <c r="AA1215" s="16"/>
      <c r="AB1215" s="16"/>
      <c r="AC1215" s="16"/>
      <c r="AD1215" s="16"/>
      <c r="AE1215" s="16"/>
      <c r="AF1215" s="16"/>
      <c r="AG1215" s="16"/>
      <c r="AH1215" s="16"/>
      <c r="AI1215" s="16"/>
      <c r="AJ1215" s="16"/>
      <c r="AK1215" s="16"/>
      <c r="AL1215" s="16"/>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row>
    <row r="1216" spans="1:86">
      <c r="A1216" s="16"/>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16"/>
      <c r="X1216" s="16"/>
      <c r="Z1216" s="16"/>
      <c r="AA1216" s="16"/>
      <c r="AB1216" s="16"/>
      <c r="AC1216" s="16"/>
      <c r="AD1216" s="16"/>
      <c r="AE1216" s="16"/>
      <c r="AF1216" s="16"/>
      <c r="AG1216" s="16"/>
      <c r="AH1216" s="16"/>
      <c r="AI1216" s="16"/>
      <c r="AJ1216" s="16"/>
      <c r="AK1216" s="16"/>
      <c r="AL1216" s="16"/>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row>
    <row r="1217" spans="1:86">
      <c r="A1217" s="16"/>
      <c r="B1217" s="16"/>
      <c r="C1217" s="16"/>
      <c r="D1217" s="16"/>
      <c r="E1217" s="16"/>
      <c r="F1217" s="16"/>
      <c r="G1217" s="16"/>
      <c r="H1217" s="16"/>
      <c r="I1217" s="16"/>
      <c r="J1217" s="16"/>
      <c r="K1217" s="16"/>
      <c r="L1217" s="16"/>
      <c r="M1217" s="16"/>
      <c r="N1217" s="16"/>
      <c r="O1217" s="16"/>
      <c r="P1217" s="16"/>
      <c r="Q1217" s="16"/>
      <c r="R1217" s="16"/>
      <c r="S1217" s="16"/>
      <c r="T1217" s="16"/>
      <c r="U1217" s="16"/>
      <c r="V1217" s="16"/>
      <c r="W1217" s="16"/>
      <c r="X1217" s="16"/>
      <c r="Z1217" s="16"/>
      <c r="AA1217" s="16"/>
      <c r="AB1217" s="16"/>
      <c r="AC1217" s="16"/>
      <c r="AD1217" s="16"/>
      <c r="AE1217" s="16"/>
      <c r="AF1217" s="16"/>
      <c r="AG1217" s="16"/>
      <c r="AH1217" s="16"/>
      <c r="AI1217" s="16"/>
      <c r="AJ1217" s="16"/>
      <c r="AK1217" s="16"/>
      <c r="AL1217" s="16"/>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row>
    <row r="1218" spans="1:86">
      <c r="A1218" s="16"/>
      <c r="B1218" s="16"/>
      <c r="C1218" s="16"/>
      <c r="D1218" s="16"/>
      <c r="E1218" s="16"/>
      <c r="F1218" s="16"/>
      <c r="G1218" s="16"/>
      <c r="H1218" s="16"/>
      <c r="I1218" s="16"/>
      <c r="J1218" s="16"/>
      <c r="K1218" s="16"/>
      <c r="L1218" s="16"/>
      <c r="M1218" s="16"/>
      <c r="N1218" s="16"/>
      <c r="O1218" s="16"/>
      <c r="P1218" s="16"/>
      <c r="Q1218" s="16"/>
      <c r="R1218" s="16"/>
      <c r="S1218" s="16"/>
      <c r="T1218" s="16"/>
      <c r="U1218" s="16"/>
      <c r="V1218" s="16"/>
      <c r="W1218" s="16"/>
      <c r="X1218" s="16"/>
      <c r="Z1218" s="16"/>
      <c r="AA1218" s="16"/>
      <c r="AB1218" s="16"/>
      <c r="AC1218" s="16"/>
      <c r="AD1218" s="16"/>
      <c r="AE1218" s="16"/>
      <c r="AF1218" s="16"/>
      <c r="AG1218" s="16"/>
      <c r="AH1218" s="16"/>
      <c r="AI1218" s="16"/>
      <c r="AJ1218" s="16"/>
      <c r="AK1218" s="16"/>
      <c r="AL1218" s="16"/>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row>
    <row r="1219" spans="1:86">
      <c r="A1219" s="16"/>
      <c r="B1219" s="16"/>
      <c r="C1219" s="16"/>
      <c r="D1219" s="16"/>
      <c r="E1219" s="16"/>
      <c r="F1219" s="16"/>
      <c r="G1219" s="16"/>
      <c r="H1219" s="16"/>
      <c r="I1219" s="16"/>
      <c r="J1219" s="16"/>
      <c r="K1219" s="16"/>
      <c r="L1219" s="16"/>
      <c r="M1219" s="16"/>
      <c r="N1219" s="16"/>
      <c r="O1219" s="16"/>
      <c r="P1219" s="16"/>
      <c r="Q1219" s="16"/>
      <c r="R1219" s="16"/>
      <c r="S1219" s="16"/>
      <c r="T1219" s="16"/>
      <c r="U1219" s="16"/>
      <c r="V1219" s="16"/>
      <c r="W1219" s="16"/>
      <c r="X1219" s="16"/>
      <c r="Z1219" s="16"/>
      <c r="AA1219" s="16"/>
      <c r="AB1219" s="16"/>
      <c r="AC1219" s="16"/>
      <c r="AD1219" s="16"/>
      <c r="AE1219" s="16"/>
      <c r="AF1219" s="16"/>
      <c r="AG1219" s="16"/>
      <c r="AH1219" s="16"/>
      <c r="AI1219" s="16"/>
      <c r="AJ1219" s="16"/>
      <c r="AK1219" s="16"/>
      <c r="AL1219" s="16"/>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row>
    <row r="1220" spans="1:86">
      <c r="A1220" s="16"/>
      <c r="B1220" s="16"/>
      <c r="C1220" s="16"/>
      <c r="D1220" s="16"/>
      <c r="E1220" s="16"/>
      <c r="F1220" s="16"/>
      <c r="G1220" s="16"/>
      <c r="H1220" s="16"/>
      <c r="I1220" s="16"/>
      <c r="J1220" s="16"/>
      <c r="K1220" s="16"/>
      <c r="L1220" s="16"/>
      <c r="M1220" s="16"/>
      <c r="N1220" s="16"/>
      <c r="O1220" s="16"/>
      <c r="P1220" s="16"/>
      <c r="Q1220" s="16"/>
      <c r="R1220" s="16"/>
      <c r="S1220" s="16"/>
      <c r="T1220" s="16"/>
      <c r="U1220" s="16"/>
      <c r="V1220" s="16"/>
      <c r="W1220" s="16"/>
      <c r="X1220" s="16"/>
      <c r="Z1220" s="16"/>
      <c r="AA1220" s="16"/>
      <c r="AB1220" s="16"/>
      <c r="AC1220" s="16"/>
      <c r="AD1220" s="16"/>
      <c r="AE1220" s="16"/>
      <c r="AF1220" s="16"/>
      <c r="AG1220" s="16"/>
      <c r="AH1220" s="16"/>
      <c r="AI1220" s="16"/>
      <c r="AJ1220" s="16"/>
      <c r="AK1220" s="16"/>
      <c r="AL1220" s="16"/>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row>
    <row r="1221" spans="1:86">
      <c r="A1221" s="16"/>
      <c r="B1221" s="16"/>
      <c r="C1221" s="16"/>
      <c r="D1221" s="16"/>
      <c r="E1221" s="16"/>
      <c r="F1221" s="16"/>
      <c r="G1221" s="16"/>
      <c r="H1221" s="16"/>
      <c r="I1221" s="16"/>
      <c r="J1221" s="16"/>
      <c r="K1221" s="16"/>
      <c r="L1221" s="16"/>
      <c r="M1221" s="16"/>
      <c r="N1221" s="16"/>
      <c r="O1221" s="16"/>
      <c r="P1221" s="16"/>
      <c r="Q1221" s="16"/>
      <c r="R1221" s="16"/>
      <c r="S1221" s="16"/>
      <c r="T1221" s="16"/>
      <c r="U1221" s="16"/>
      <c r="V1221" s="16"/>
      <c r="W1221" s="16"/>
      <c r="X1221" s="16"/>
      <c r="Z1221" s="16"/>
      <c r="AA1221" s="16"/>
      <c r="AB1221" s="16"/>
      <c r="AC1221" s="16"/>
      <c r="AD1221" s="16"/>
      <c r="AE1221" s="16"/>
      <c r="AF1221" s="16"/>
      <c r="AG1221" s="16"/>
      <c r="AH1221" s="16"/>
      <c r="AI1221" s="16"/>
      <c r="AJ1221" s="16"/>
      <c r="AK1221" s="16"/>
      <c r="AL1221" s="16"/>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4"/>
      <c r="BP1221" s="14"/>
      <c r="BQ1221" s="14"/>
      <c r="BR1221" s="14"/>
      <c r="BS1221" s="14"/>
      <c r="BT1221" s="14"/>
      <c r="BU1221" s="14"/>
      <c r="BV1221" s="14"/>
      <c r="BW1221" s="14"/>
      <c r="BX1221" s="14"/>
      <c r="BY1221" s="14"/>
      <c r="BZ1221" s="14"/>
      <c r="CA1221" s="14"/>
      <c r="CB1221" s="14"/>
      <c r="CC1221" s="14"/>
      <c r="CD1221" s="14"/>
      <c r="CE1221" s="14"/>
      <c r="CF1221" s="14"/>
      <c r="CG1221" s="14"/>
      <c r="CH1221" s="14"/>
    </row>
    <row r="1222" spans="1:86">
      <c r="A1222" s="16"/>
      <c r="B1222" s="16"/>
      <c r="C1222" s="16"/>
      <c r="D1222" s="16"/>
      <c r="E1222" s="16"/>
      <c r="F1222" s="16"/>
      <c r="G1222" s="16"/>
      <c r="H1222" s="16"/>
      <c r="I1222" s="16"/>
      <c r="J1222" s="16"/>
      <c r="K1222" s="16"/>
      <c r="L1222" s="16"/>
      <c r="M1222" s="16"/>
      <c r="N1222" s="16"/>
      <c r="O1222" s="16"/>
      <c r="P1222" s="16"/>
      <c r="Q1222" s="16"/>
      <c r="R1222" s="16"/>
      <c r="S1222" s="16"/>
      <c r="T1222" s="16"/>
      <c r="U1222" s="16"/>
      <c r="V1222" s="16"/>
      <c r="W1222" s="16"/>
      <c r="X1222" s="16"/>
      <c r="Z1222" s="16"/>
      <c r="AA1222" s="16"/>
      <c r="AB1222" s="16"/>
      <c r="AC1222" s="16"/>
      <c r="AD1222" s="16"/>
      <c r="AE1222" s="16"/>
      <c r="AF1222" s="16"/>
      <c r="AG1222" s="16"/>
      <c r="AH1222" s="16"/>
      <c r="AI1222" s="16"/>
      <c r="AJ1222" s="16"/>
      <c r="AK1222" s="16"/>
      <c r="AL1222" s="16"/>
      <c r="AM1222" s="14"/>
      <c r="AN1222" s="14"/>
      <c r="AO1222" s="14"/>
      <c r="AP1222" s="14"/>
      <c r="AQ1222" s="14"/>
      <c r="AR1222" s="14"/>
      <c r="AS1222" s="14"/>
      <c r="AT1222" s="14"/>
      <c r="AU1222" s="14"/>
      <c r="AV1222" s="14"/>
      <c r="AW1222" s="14"/>
      <c r="AX1222" s="14"/>
      <c r="AY1222" s="14"/>
      <c r="AZ1222" s="14"/>
      <c r="BA1222" s="14"/>
      <c r="BB1222" s="14"/>
      <c r="BC1222" s="14"/>
      <c r="BD1222" s="14"/>
      <c r="BE1222" s="14"/>
      <c r="BF1222" s="14"/>
      <c r="BG1222" s="14"/>
      <c r="BH1222" s="14"/>
      <c r="BI1222" s="14"/>
      <c r="BJ1222" s="14"/>
      <c r="BK1222" s="14"/>
      <c r="BL1222" s="14"/>
      <c r="BM1222" s="14"/>
      <c r="BN1222" s="14"/>
      <c r="BO1222" s="14"/>
      <c r="BP1222" s="14"/>
      <c r="BQ1222" s="14"/>
      <c r="BR1222" s="14"/>
      <c r="BS1222" s="14"/>
      <c r="BT1222" s="14"/>
      <c r="BU1222" s="14"/>
      <c r="BV1222" s="14"/>
      <c r="BW1222" s="14"/>
      <c r="BX1222" s="14"/>
      <c r="BY1222" s="14"/>
      <c r="BZ1222" s="14"/>
      <c r="CA1222" s="14"/>
      <c r="CB1222" s="14"/>
      <c r="CC1222" s="14"/>
      <c r="CD1222" s="14"/>
      <c r="CE1222" s="14"/>
      <c r="CF1222" s="14"/>
      <c r="CG1222" s="14"/>
      <c r="CH1222" s="14"/>
    </row>
    <row r="1223" spans="1:86">
      <c r="A1223" s="16"/>
      <c r="B1223" s="16"/>
      <c r="C1223" s="16"/>
      <c r="D1223" s="16"/>
      <c r="E1223" s="16"/>
      <c r="F1223" s="16"/>
      <c r="G1223" s="16"/>
      <c r="H1223" s="16"/>
      <c r="I1223" s="16"/>
      <c r="J1223" s="16"/>
      <c r="K1223" s="16"/>
      <c r="L1223" s="16"/>
      <c r="M1223" s="16"/>
      <c r="N1223" s="16"/>
      <c r="O1223" s="16"/>
      <c r="P1223" s="16"/>
      <c r="Q1223" s="16"/>
      <c r="R1223" s="16"/>
      <c r="S1223" s="16"/>
      <c r="T1223" s="16"/>
      <c r="U1223" s="16"/>
      <c r="V1223" s="16"/>
      <c r="W1223" s="16"/>
      <c r="X1223" s="16"/>
      <c r="Z1223" s="16"/>
      <c r="AA1223" s="16"/>
      <c r="AB1223" s="16"/>
      <c r="AC1223" s="16"/>
      <c r="AD1223" s="16"/>
      <c r="AE1223" s="16"/>
      <c r="AF1223" s="16"/>
      <c r="AG1223" s="16"/>
      <c r="AH1223" s="16"/>
      <c r="AI1223" s="16"/>
      <c r="AJ1223" s="16"/>
      <c r="AK1223" s="16"/>
      <c r="AL1223" s="16"/>
      <c r="AM1223" s="14"/>
      <c r="AN1223" s="14"/>
      <c r="AO1223" s="14"/>
      <c r="AP1223" s="14"/>
      <c r="AQ1223" s="14"/>
      <c r="AR1223" s="14"/>
      <c r="AS1223" s="14"/>
      <c r="AT1223" s="14"/>
      <c r="AU1223" s="14"/>
      <c r="AV1223" s="14"/>
      <c r="AW1223" s="14"/>
      <c r="AX1223" s="14"/>
      <c r="AY1223" s="14"/>
      <c r="AZ1223" s="14"/>
      <c r="BA1223" s="14"/>
      <c r="BB1223" s="14"/>
      <c r="BC1223" s="14"/>
      <c r="BD1223" s="14"/>
      <c r="BE1223" s="14"/>
      <c r="BF1223" s="14"/>
      <c r="BG1223" s="14"/>
      <c r="BH1223" s="14"/>
      <c r="BI1223" s="14"/>
      <c r="BJ1223" s="14"/>
      <c r="BK1223" s="14"/>
      <c r="BL1223" s="14"/>
      <c r="BM1223" s="14"/>
      <c r="BN1223" s="14"/>
      <c r="BO1223" s="14"/>
      <c r="BP1223" s="14"/>
      <c r="BQ1223" s="14"/>
      <c r="BR1223" s="14"/>
      <c r="BS1223" s="14"/>
      <c r="BT1223" s="14"/>
      <c r="BU1223" s="14"/>
      <c r="BV1223" s="14"/>
      <c r="BW1223" s="14"/>
      <c r="BX1223" s="14"/>
      <c r="BY1223" s="14"/>
      <c r="BZ1223" s="14"/>
      <c r="CA1223" s="14"/>
      <c r="CB1223" s="14"/>
      <c r="CC1223" s="14"/>
      <c r="CD1223" s="14"/>
      <c r="CE1223" s="14"/>
      <c r="CF1223" s="14"/>
      <c r="CG1223" s="14"/>
      <c r="CH1223" s="14"/>
    </row>
    <row r="1224" spans="1:86">
      <c r="A1224" s="16"/>
      <c r="B1224" s="16"/>
      <c r="C1224" s="16"/>
      <c r="D1224" s="16"/>
      <c r="E1224" s="16"/>
      <c r="F1224" s="16"/>
      <c r="G1224" s="16"/>
      <c r="H1224" s="16"/>
      <c r="I1224" s="16"/>
      <c r="J1224" s="16"/>
      <c r="K1224" s="16"/>
      <c r="L1224" s="16"/>
      <c r="M1224" s="16"/>
      <c r="N1224" s="16"/>
      <c r="O1224" s="16"/>
      <c r="P1224" s="16"/>
      <c r="Q1224" s="16"/>
      <c r="R1224" s="16"/>
      <c r="S1224" s="16"/>
      <c r="T1224" s="16"/>
      <c r="U1224" s="16"/>
      <c r="V1224" s="16"/>
      <c r="W1224" s="16"/>
      <c r="X1224" s="16"/>
      <c r="Z1224" s="16"/>
      <c r="AA1224" s="16"/>
      <c r="AB1224" s="16"/>
      <c r="AC1224" s="16"/>
      <c r="AD1224" s="16"/>
      <c r="AE1224" s="16"/>
      <c r="AF1224" s="16"/>
      <c r="AG1224" s="16"/>
      <c r="AH1224" s="16"/>
      <c r="AI1224" s="16"/>
      <c r="AJ1224" s="16"/>
      <c r="AK1224" s="16"/>
      <c r="AL1224" s="16"/>
      <c r="AM1224" s="14"/>
      <c r="AN1224" s="14"/>
      <c r="AO1224" s="14"/>
      <c r="AP1224" s="14"/>
      <c r="AQ1224" s="14"/>
      <c r="AR1224" s="14"/>
      <c r="AS1224" s="14"/>
      <c r="AT1224" s="14"/>
      <c r="AU1224" s="14"/>
      <c r="AV1224" s="14"/>
      <c r="AW1224" s="14"/>
      <c r="AX1224" s="14"/>
      <c r="AY1224" s="14"/>
      <c r="AZ1224" s="14"/>
      <c r="BA1224" s="14"/>
      <c r="BB1224" s="14"/>
      <c r="BC1224" s="14"/>
      <c r="BD1224" s="14"/>
      <c r="BE1224" s="14"/>
      <c r="BF1224" s="14"/>
      <c r="BG1224" s="14"/>
      <c r="BH1224" s="14"/>
      <c r="BI1224" s="14"/>
      <c r="BJ1224" s="14"/>
      <c r="BK1224" s="14"/>
      <c r="BL1224" s="14"/>
      <c r="BM1224" s="14"/>
      <c r="BN1224" s="14"/>
      <c r="BO1224" s="14"/>
      <c r="BP1224" s="14"/>
      <c r="BQ1224" s="14"/>
      <c r="BR1224" s="14"/>
      <c r="BS1224" s="14"/>
      <c r="BT1224" s="14"/>
      <c r="BU1224" s="14"/>
      <c r="BV1224" s="14"/>
      <c r="BW1224" s="14"/>
      <c r="BX1224" s="14"/>
      <c r="BY1224" s="14"/>
      <c r="BZ1224" s="14"/>
      <c r="CA1224" s="14"/>
      <c r="CB1224" s="14"/>
      <c r="CC1224" s="14"/>
      <c r="CD1224" s="14"/>
      <c r="CE1224" s="14"/>
      <c r="CF1224" s="14"/>
      <c r="CG1224" s="14"/>
      <c r="CH1224" s="14"/>
    </row>
    <row r="1225" spans="1:86">
      <c r="A1225" s="16"/>
      <c r="B1225" s="16"/>
      <c r="C1225" s="16"/>
      <c r="D1225" s="16"/>
      <c r="E1225" s="16"/>
      <c r="F1225" s="16"/>
      <c r="G1225" s="16"/>
      <c r="H1225" s="16"/>
      <c r="I1225" s="16"/>
      <c r="J1225" s="16"/>
      <c r="K1225" s="16"/>
      <c r="L1225" s="16"/>
      <c r="M1225" s="16"/>
      <c r="N1225" s="16"/>
      <c r="O1225" s="16"/>
      <c r="P1225" s="16"/>
      <c r="Q1225" s="16"/>
      <c r="R1225" s="16"/>
      <c r="S1225" s="16"/>
      <c r="T1225" s="16"/>
      <c r="U1225" s="16"/>
      <c r="V1225" s="16"/>
      <c r="W1225" s="16"/>
      <c r="X1225" s="16"/>
      <c r="Z1225" s="16"/>
      <c r="AA1225" s="16"/>
      <c r="AB1225" s="16"/>
      <c r="AC1225" s="16"/>
      <c r="AD1225" s="16"/>
      <c r="AE1225" s="16"/>
      <c r="AF1225" s="16"/>
      <c r="AG1225" s="16"/>
      <c r="AH1225" s="16"/>
      <c r="AI1225" s="16"/>
      <c r="AJ1225" s="16"/>
      <c r="AK1225" s="16"/>
      <c r="AL1225" s="16"/>
      <c r="AM1225" s="14"/>
      <c r="AN1225" s="14"/>
      <c r="AO1225" s="14"/>
      <c r="AP1225" s="14"/>
      <c r="AQ1225" s="14"/>
      <c r="AR1225" s="14"/>
      <c r="AS1225" s="14"/>
      <c r="AT1225" s="14"/>
      <c r="AU1225" s="14"/>
      <c r="AV1225" s="14"/>
      <c r="AW1225" s="14"/>
      <c r="AX1225" s="14"/>
      <c r="AY1225" s="14"/>
      <c r="AZ1225" s="14"/>
      <c r="BA1225" s="14"/>
      <c r="BB1225" s="14"/>
      <c r="BC1225" s="14"/>
      <c r="BD1225" s="14"/>
      <c r="BE1225" s="14"/>
      <c r="BF1225" s="14"/>
      <c r="BG1225" s="14"/>
      <c r="BH1225" s="14"/>
      <c r="BI1225" s="14"/>
      <c r="BJ1225" s="14"/>
      <c r="BK1225" s="14"/>
      <c r="BL1225" s="14"/>
      <c r="BM1225" s="14"/>
      <c r="BN1225" s="14"/>
      <c r="BO1225" s="14"/>
      <c r="BP1225" s="14"/>
      <c r="BQ1225" s="14"/>
      <c r="BR1225" s="14"/>
      <c r="BS1225" s="14"/>
      <c r="BT1225" s="14"/>
      <c r="BU1225" s="14"/>
      <c r="BV1225" s="14"/>
      <c r="BW1225" s="14"/>
      <c r="BX1225" s="14"/>
      <c r="BY1225" s="14"/>
      <c r="BZ1225" s="14"/>
      <c r="CA1225" s="14"/>
      <c r="CB1225" s="14"/>
      <c r="CC1225" s="14"/>
      <c r="CD1225" s="14"/>
      <c r="CE1225" s="14"/>
      <c r="CF1225" s="14"/>
      <c r="CG1225" s="14"/>
      <c r="CH1225" s="14"/>
    </row>
    <row r="1226" spans="1:86">
      <c r="A1226" s="16"/>
      <c r="B1226" s="16"/>
      <c r="C1226" s="16"/>
      <c r="D1226" s="16"/>
      <c r="E1226" s="16"/>
      <c r="F1226" s="16"/>
      <c r="G1226" s="16"/>
      <c r="H1226" s="16"/>
      <c r="I1226" s="16"/>
      <c r="J1226" s="16"/>
      <c r="K1226" s="16"/>
      <c r="L1226" s="16"/>
      <c r="M1226" s="16"/>
      <c r="N1226" s="16"/>
      <c r="O1226" s="16"/>
      <c r="P1226" s="16"/>
      <c r="Q1226" s="16"/>
      <c r="R1226" s="16"/>
      <c r="S1226" s="16"/>
      <c r="T1226" s="16"/>
      <c r="U1226" s="16"/>
      <c r="V1226" s="16"/>
      <c r="W1226" s="16"/>
      <c r="X1226" s="16"/>
      <c r="Z1226" s="16"/>
      <c r="AA1226" s="16"/>
      <c r="AB1226" s="16"/>
      <c r="AC1226" s="16"/>
      <c r="AD1226" s="16"/>
      <c r="AE1226" s="16"/>
      <c r="AF1226" s="16"/>
      <c r="AG1226" s="16"/>
      <c r="AH1226" s="16"/>
      <c r="AI1226" s="16"/>
      <c r="AJ1226" s="16"/>
      <c r="AK1226" s="16"/>
      <c r="AL1226" s="16"/>
      <c r="AM1226" s="14"/>
      <c r="AN1226" s="14"/>
      <c r="AO1226" s="14"/>
      <c r="AP1226" s="14"/>
      <c r="AQ1226" s="14"/>
      <c r="AR1226" s="14"/>
      <c r="AS1226" s="14"/>
      <c r="AT1226" s="14"/>
      <c r="AU1226" s="14"/>
      <c r="AV1226" s="14"/>
      <c r="AW1226" s="14"/>
      <c r="AX1226" s="14"/>
      <c r="AY1226" s="14"/>
      <c r="AZ1226" s="14"/>
      <c r="BA1226" s="14"/>
      <c r="BB1226" s="14"/>
      <c r="BC1226" s="14"/>
      <c r="BD1226" s="14"/>
      <c r="BE1226" s="14"/>
      <c r="BF1226" s="14"/>
      <c r="BG1226" s="14"/>
      <c r="BH1226" s="14"/>
      <c r="BI1226" s="14"/>
      <c r="BJ1226" s="14"/>
      <c r="BK1226" s="14"/>
      <c r="BL1226" s="14"/>
      <c r="BM1226" s="14"/>
      <c r="BN1226" s="14"/>
      <c r="BO1226" s="14"/>
      <c r="BP1226" s="14"/>
      <c r="BQ1226" s="14"/>
      <c r="BR1226" s="14"/>
      <c r="BS1226" s="14"/>
      <c r="BT1226" s="14"/>
      <c r="BU1226" s="14"/>
      <c r="BV1226" s="14"/>
      <c r="BW1226" s="14"/>
      <c r="BX1226" s="14"/>
      <c r="BY1226" s="14"/>
      <c r="BZ1226" s="14"/>
      <c r="CA1226" s="14"/>
      <c r="CB1226" s="14"/>
      <c r="CC1226" s="14"/>
      <c r="CD1226" s="14"/>
      <c r="CE1226" s="14"/>
      <c r="CF1226" s="14"/>
      <c r="CG1226" s="14"/>
      <c r="CH1226" s="14"/>
    </row>
    <row r="1227" spans="1:86">
      <c r="A1227" s="16"/>
      <c r="B1227" s="16"/>
      <c r="C1227" s="16"/>
      <c r="D1227" s="16"/>
      <c r="E1227" s="16"/>
      <c r="F1227" s="16"/>
      <c r="G1227" s="16"/>
      <c r="H1227" s="16"/>
      <c r="I1227" s="16"/>
      <c r="J1227" s="16"/>
      <c r="K1227" s="16"/>
      <c r="L1227" s="16"/>
      <c r="M1227" s="16"/>
      <c r="N1227" s="16"/>
      <c r="O1227" s="16"/>
      <c r="P1227" s="16"/>
      <c r="Q1227" s="16"/>
      <c r="R1227" s="16"/>
      <c r="S1227" s="16"/>
      <c r="T1227" s="16"/>
      <c r="U1227" s="16"/>
      <c r="V1227" s="16"/>
      <c r="W1227" s="16"/>
      <c r="X1227" s="16"/>
      <c r="Z1227" s="16"/>
      <c r="AA1227" s="16"/>
      <c r="AB1227" s="16"/>
      <c r="AC1227" s="16"/>
      <c r="AD1227" s="16"/>
      <c r="AE1227" s="16"/>
      <c r="AF1227" s="16"/>
      <c r="AG1227" s="16"/>
      <c r="AH1227" s="16"/>
      <c r="AI1227" s="16"/>
      <c r="AJ1227" s="16"/>
      <c r="AK1227" s="16"/>
      <c r="AL1227" s="16"/>
      <c r="AM1227" s="14"/>
      <c r="AN1227" s="14"/>
      <c r="AO1227" s="14"/>
      <c r="AP1227" s="14"/>
      <c r="AQ1227" s="14"/>
      <c r="AR1227" s="14"/>
      <c r="AS1227" s="14"/>
      <c r="AT1227" s="14"/>
      <c r="AU1227" s="14"/>
      <c r="AV1227" s="14"/>
      <c r="AW1227" s="14"/>
      <c r="AX1227" s="14"/>
      <c r="AY1227" s="14"/>
      <c r="AZ1227" s="14"/>
      <c r="BA1227" s="14"/>
      <c r="BB1227" s="14"/>
      <c r="BC1227" s="14"/>
      <c r="BD1227" s="14"/>
      <c r="BE1227" s="14"/>
      <c r="BF1227" s="14"/>
      <c r="BG1227" s="14"/>
      <c r="BH1227" s="14"/>
      <c r="BI1227" s="14"/>
      <c r="BJ1227" s="14"/>
      <c r="BK1227" s="14"/>
      <c r="BL1227" s="14"/>
      <c r="BM1227" s="14"/>
      <c r="BN1227" s="14"/>
      <c r="BO1227" s="14"/>
      <c r="BP1227" s="14"/>
      <c r="BQ1227" s="14"/>
      <c r="BR1227" s="14"/>
      <c r="BS1227" s="14"/>
      <c r="BT1227" s="14"/>
      <c r="BU1227" s="14"/>
      <c r="BV1227" s="14"/>
      <c r="BW1227" s="14"/>
      <c r="BX1227" s="14"/>
      <c r="BY1227" s="14"/>
      <c r="BZ1227" s="14"/>
      <c r="CA1227" s="14"/>
      <c r="CB1227" s="14"/>
      <c r="CC1227" s="14"/>
      <c r="CD1227" s="14"/>
      <c r="CE1227" s="14"/>
      <c r="CF1227" s="14"/>
      <c r="CG1227" s="14"/>
      <c r="CH1227" s="14"/>
    </row>
  </sheetData>
  <mergeCells count="6">
    <mergeCell ref="A35:J35"/>
    <mergeCell ref="A33:I33"/>
    <mergeCell ref="A1:J1"/>
    <mergeCell ref="A31:J31"/>
    <mergeCell ref="A27:J27"/>
    <mergeCell ref="A32:I32"/>
  </mergeCells>
  <phoneticPr fontId="14" type="noConversion"/>
  <printOptions horizontalCentered="1" verticalCentered="1" headings="1"/>
  <pageMargins left="0.25" right="0.25" top="0.5" bottom="0.5" header="0.5" footer="0.5"/>
  <pageSetup scale="56" firstPageNumber="63" orientation="portrait" useFirstPageNumber="1" r:id="rId1"/>
  <headerFooter scaleWithDoc="0" alignWithMargins="0">
    <oddFooter xml:space="preserve">&amp;R&amp;12 </oddFooter>
  </headerFooter>
  <colBreaks count="3" manualBreakCount="3">
    <brk id="9" max="78" man="1"/>
    <brk id="18" max="1048575" man="1"/>
    <brk id="28" max="36"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H1216"/>
  <sheetViews>
    <sheetView zoomScale="90" zoomScaleNormal="90" workbookViewId="0">
      <selection sqref="A1:J21"/>
    </sheetView>
  </sheetViews>
  <sheetFormatPr defaultColWidth="34.5703125" defaultRowHeight="14.25"/>
  <cols>
    <col min="1" max="1" width="36.7109375" style="3" customWidth="1"/>
    <col min="2" max="2" width="17.42578125" style="3" customWidth="1"/>
    <col min="3" max="3" width="19.7109375" style="3" customWidth="1"/>
    <col min="4" max="4" width="16.7109375" style="3" customWidth="1"/>
    <col min="5" max="5" width="15.5703125" style="3" customWidth="1"/>
    <col min="6" max="6" width="17" style="3" customWidth="1"/>
    <col min="7" max="9" width="14.42578125" style="3" customWidth="1"/>
    <col min="10" max="10" width="12.7109375" style="3" customWidth="1"/>
    <col min="11" max="11" width="15.140625" style="3" customWidth="1"/>
    <col min="12" max="20" width="16.5703125" style="3" customWidth="1"/>
    <col min="21" max="21" width="17.5703125" style="3" customWidth="1"/>
    <col min="22" max="22" width="14.7109375" style="3" customWidth="1"/>
    <col min="23" max="23" width="14.5703125" style="3" customWidth="1"/>
    <col min="24" max="24" width="12" style="3" customWidth="1"/>
    <col min="25" max="25" width="14.5703125" style="7" customWidth="1"/>
    <col min="26" max="26" width="12.5703125" style="3" customWidth="1"/>
    <col min="27" max="27" width="11" style="3" customWidth="1"/>
    <col min="28" max="28" width="14.7109375" style="3" customWidth="1"/>
    <col min="29" max="29" width="16.5703125" style="3" customWidth="1"/>
    <col min="30" max="30" width="16.42578125" style="3" customWidth="1"/>
    <col min="31" max="31" width="15.42578125" style="3" customWidth="1"/>
    <col min="32" max="33" width="14" style="3" customWidth="1"/>
    <col min="34" max="34" width="15.42578125" style="3" customWidth="1"/>
    <col min="35" max="35" width="19.5703125" style="3" customWidth="1"/>
    <col min="36" max="36" width="12.140625" style="3" customWidth="1"/>
    <col min="37" max="37" width="12.5703125" style="3" customWidth="1"/>
    <col min="38" max="38" width="14.5703125" style="3" customWidth="1"/>
    <col min="39" max="16384" width="34.5703125" style="4"/>
  </cols>
  <sheetData>
    <row r="1" spans="1:46" s="11" customFormat="1" ht="93" customHeight="1">
      <c r="A1" s="1205" t="s">
        <v>514</v>
      </c>
      <c r="B1" s="1205"/>
      <c r="C1" s="1205"/>
      <c r="D1" s="1205"/>
      <c r="E1" s="1205"/>
      <c r="F1" s="1205"/>
      <c r="G1" s="1205"/>
      <c r="H1" s="1205"/>
      <c r="I1" s="1205"/>
      <c r="J1" s="1206"/>
      <c r="K1" s="43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62"/>
      <c r="AN1" s="62"/>
      <c r="AO1" s="62"/>
      <c r="AP1" s="62"/>
      <c r="AQ1" s="62"/>
      <c r="AR1" s="62"/>
      <c r="AS1" s="62"/>
      <c r="AT1" s="62"/>
    </row>
    <row r="2" spans="1:46" ht="17.25" customHeight="1">
      <c r="A2" s="82"/>
      <c r="B2" s="133" t="s">
        <v>979</v>
      </c>
      <c r="C2" s="133"/>
      <c r="D2" s="133"/>
      <c r="E2" s="133" t="s">
        <v>381</v>
      </c>
      <c r="F2" s="133"/>
      <c r="G2" s="133"/>
      <c r="H2" s="134" t="s">
        <v>320</v>
      </c>
      <c r="I2" s="135"/>
      <c r="J2" s="136"/>
      <c r="K2" s="4"/>
      <c r="L2" s="4"/>
      <c r="M2" s="4"/>
      <c r="N2" s="4"/>
      <c r="O2" s="4"/>
      <c r="P2" s="4"/>
      <c r="Q2" s="4"/>
      <c r="R2" s="4"/>
      <c r="S2" s="4"/>
      <c r="T2" s="4"/>
      <c r="U2" s="4"/>
      <c r="V2" s="4"/>
      <c r="W2" s="4"/>
      <c r="X2" s="4"/>
      <c r="Y2" s="4"/>
      <c r="Z2" s="4"/>
      <c r="AA2" s="4"/>
      <c r="AB2" s="4"/>
      <c r="AC2" s="4"/>
      <c r="AD2" s="4"/>
      <c r="AE2" s="4"/>
      <c r="AF2" s="4"/>
      <c r="AG2" s="4"/>
      <c r="AH2" s="4"/>
      <c r="AI2" s="4"/>
      <c r="AJ2" s="4"/>
      <c r="AK2" s="4"/>
      <c r="AL2" s="4"/>
    </row>
    <row r="3" spans="1:46" s="64" customFormat="1" ht="34.5" customHeight="1">
      <c r="A3" s="82" t="s">
        <v>102</v>
      </c>
      <c r="B3" s="115" t="s">
        <v>4</v>
      </c>
      <c r="C3" s="115" t="s">
        <v>112</v>
      </c>
      <c r="D3" s="115" t="s">
        <v>48</v>
      </c>
      <c r="E3" s="115" t="s">
        <v>4</v>
      </c>
      <c r="F3" s="115" t="s">
        <v>112</v>
      </c>
      <c r="G3" s="115" t="s">
        <v>48</v>
      </c>
      <c r="H3" s="115" t="s">
        <v>4</v>
      </c>
      <c r="I3" s="115" t="s">
        <v>112</v>
      </c>
      <c r="J3" s="115" t="s">
        <v>48</v>
      </c>
    </row>
    <row r="4" spans="1:46" ht="17.25" customHeight="1">
      <c r="A4" s="116" t="s">
        <v>5</v>
      </c>
      <c r="B4" s="117"/>
      <c r="C4" s="118"/>
      <c r="D4" s="118"/>
      <c r="E4" s="118"/>
      <c r="F4" s="118"/>
      <c r="G4" s="118"/>
      <c r="H4" s="118"/>
      <c r="I4" s="118"/>
      <c r="J4" s="119"/>
      <c r="K4" s="4"/>
      <c r="L4" s="4"/>
      <c r="M4" s="4"/>
      <c r="N4" s="4"/>
      <c r="O4" s="4"/>
      <c r="P4" s="4"/>
      <c r="Q4" s="4"/>
      <c r="R4" s="4"/>
      <c r="S4" s="4"/>
      <c r="T4" s="4"/>
      <c r="U4" s="4"/>
      <c r="V4" s="4"/>
      <c r="W4" s="4"/>
      <c r="X4" s="4"/>
      <c r="Y4" s="4"/>
      <c r="Z4" s="4"/>
      <c r="AA4" s="4"/>
      <c r="AB4" s="4"/>
      <c r="AC4" s="4"/>
      <c r="AD4" s="4"/>
      <c r="AE4" s="4"/>
      <c r="AF4" s="4"/>
      <c r="AG4" s="4"/>
      <c r="AH4" s="4"/>
      <c r="AI4" s="4"/>
      <c r="AJ4" s="4"/>
      <c r="AK4" s="4"/>
      <c r="AL4" s="4"/>
    </row>
    <row r="5" spans="1:46" ht="17.25" customHeight="1">
      <c r="A5" s="432" t="s">
        <v>516</v>
      </c>
      <c r="B5" s="435" t="s">
        <v>322</v>
      </c>
      <c r="C5" s="277">
        <v>4251507</v>
      </c>
      <c r="D5" s="123">
        <f t="shared" ref="D5:D16" si="0">C5</f>
        <v>4251507</v>
      </c>
      <c r="E5" s="435" t="s">
        <v>322</v>
      </c>
      <c r="F5" s="277">
        <v>0</v>
      </c>
      <c r="G5" s="123">
        <f>F5</f>
        <v>0</v>
      </c>
      <c r="H5" s="435" t="s">
        <v>322</v>
      </c>
      <c r="I5" s="742">
        <f>F5/C5</f>
        <v>0</v>
      </c>
      <c r="J5" s="742">
        <f>G5/D5</f>
        <v>0</v>
      </c>
      <c r="K5" s="334"/>
      <c r="L5" s="14"/>
      <c r="M5" s="14"/>
      <c r="N5" s="14"/>
      <c r="O5" s="14"/>
      <c r="P5" s="14"/>
      <c r="Q5" s="14"/>
      <c r="R5" s="14"/>
      <c r="S5" s="14"/>
      <c r="T5" s="14"/>
      <c r="U5" s="14"/>
      <c r="V5" s="14"/>
      <c r="W5" s="14"/>
      <c r="X5" s="14"/>
      <c r="Y5" s="14"/>
      <c r="Z5" s="14"/>
      <c r="AA5" s="14"/>
      <c r="AB5" s="14"/>
      <c r="AC5" s="4"/>
      <c r="AD5" s="4"/>
      <c r="AE5" s="4"/>
      <c r="AF5" s="4"/>
      <c r="AG5" s="4"/>
      <c r="AH5" s="4"/>
      <c r="AI5" s="4"/>
      <c r="AJ5" s="4"/>
      <c r="AK5" s="4"/>
      <c r="AL5" s="4"/>
    </row>
    <row r="6" spans="1:46" ht="17.25" customHeight="1">
      <c r="A6" s="432" t="s">
        <v>222</v>
      </c>
      <c r="B6" s="435" t="s">
        <v>322</v>
      </c>
      <c r="C6" s="277">
        <v>32202646</v>
      </c>
      <c r="D6" s="123">
        <f t="shared" si="0"/>
        <v>32202646</v>
      </c>
      <c r="E6" s="435" t="s">
        <v>322</v>
      </c>
      <c r="F6" s="277">
        <v>0</v>
      </c>
      <c r="G6" s="123">
        <f>F6</f>
        <v>0</v>
      </c>
      <c r="H6" s="435" t="s">
        <v>322</v>
      </c>
      <c r="I6" s="742">
        <f t="shared" ref="I6:J17" si="1">F6/C6</f>
        <v>0</v>
      </c>
      <c r="J6" s="742">
        <f t="shared" si="1"/>
        <v>0</v>
      </c>
      <c r="K6" s="334"/>
      <c r="L6" s="14"/>
      <c r="M6" s="14"/>
      <c r="N6" s="14"/>
      <c r="O6" s="14"/>
      <c r="P6" s="14"/>
      <c r="Q6" s="14"/>
      <c r="R6" s="14"/>
      <c r="S6" s="14"/>
      <c r="T6" s="14"/>
      <c r="U6" s="14"/>
      <c r="V6" s="14"/>
      <c r="W6" s="14"/>
      <c r="X6" s="14"/>
      <c r="Y6" s="14"/>
      <c r="Z6" s="14"/>
      <c r="AA6" s="14"/>
      <c r="AB6" s="14"/>
      <c r="AC6" s="4"/>
      <c r="AD6" s="4"/>
      <c r="AE6" s="4"/>
      <c r="AF6" s="4"/>
      <c r="AG6" s="4"/>
      <c r="AH6" s="4"/>
      <c r="AI6" s="4"/>
      <c r="AJ6" s="4"/>
      <c r="AK6" s="4"/>
      <c r="AL6" s="4"/>
    </row>
    <row r="7" spans="1:46" ht="17.25" customHeight="1">
      <c r="A7" s="432" t="s">
        <v>223</v>
      </c>
      <c r="B7" s="435" t="s">
        <v>322</v>
      </c>
      <c r="C7" s="277">
        <v>9123929</v>
      </c>
      <c r="D7" s="123">
        <f t="shared" si="0"/>
        <v>9123929</v>
      </c>
      <c r="E7" s="435" t="s">
        <v>322</v>
      </c>
      <c r="F7" s="277">
        <v>0</v>
      </c>
      <c r="G7" s="123">
        <f t="shared" ref="G7:G16" si="2">F7</f>
        <v>0</v>
      </c>
      <c r="H7" s="435" t="s">
        <v>322</v>
      </c>
      <c r="I7" s="743">
        <f t="shared" si="1"/>
        <v>0</v>
      </c>
      <c r="J7" s="743">
        <f t="shared" si="1"/>
        <v>0</v>
      </c>
      <c r="K7" s="334"/>
      <c r="L7" s="14"/>
      <c r="M7" s="14"/>
      <c r="N7" s="14"/>
      <c r="O7" s="14"/>
      <c r="P7" s="14"/>
      <c r="Q7" s="14"/>
      <c r="R7" s="14"/>
      <c r="S7" s="14"/>
      <c r="T7" s="14"/>
      <c r="U7" s="14"/>
      <c r="V7" s="14"/>
      <c r="W7" s="14"/>
      <c r="X7" s="14"/>
      <c r="Y7" s="14"/>
      <c r="Z7" s="14"/>
      <c r="AA7" s="14"/>
      <c r="AB7" s="14"/>
      <c r="AC7" s="4"/>
      <c r="AD7" s="4"/>
      <c r="AE7" s="4"/>
      <c r="AF7" s="4"/>
      <c r="AG7" s="4"/>
      <c r="AH7" s="4"/>
      <c r="AI7" s="4"/>
      <c r="AJ7" s="4"/>
      <c r="AK7" s="4"/>
      <c r="AL7" s="4"/>
    </row>
    <row r="8" spans="1:46" ht="17.25" customHeight="1">
      <c r="A8" s="432" t="s">
        <v>224</v>
      </c>
      <c r="B8" s="435" t="s">
        <v>322</v>
      </c>
      <c r="C8" s="277">
        <v>8584066</v>
      </c>
      <c r="D8" s="123">
        <f t="shared" si="0"/>
        <v>8584066</v>
      </c>
      <c r="E8" s="435" t="s">
        <v>322</v>
      </c>
      <c r="F8" s="277">
        <v>0</v>
      </c>
      <c r="G8" s="123">
        <f t="shared" si="2"/>
        <v>0</v>
      </c>
      <c r="H8" s="435" t="s">
        <v>322</v>
      </c>
      <c r="I8" s="743">
        <f t="shared" si="1"/>
        <v>0</v>
      </c>
      <c r="J8" s="743">
        <f t="shared" si="1"/>
        <v>0</v>
      </c>
      <c r="K8" s="334"/>
      <c r="L8" s="14"/>
      <c r="M8" s="14"/>
      <c r="N8" s="14"/>
      <c r="O8" s="14"/>
      <c r="P8" s="14"/>
      <c r="Q8" s="14"/>
      <c r="R8" s="14"/>
      <c r="S8" s="14"/>
      <c r="T8" s="14"/>
      <c r="U8" s="14"/>
      <c r="V8" s="14"/>
      <c r="W8" s="14"/>
      <c r="X8" s="14"/>
      <c r="Y8" s="14"/>
      <c r="Z8" s="14"/>
      <c r="AA8" s="14"/>
      <c r="AB8" s="14"/>
      <c r="AC8" s="4"/>
      <c r="AD8" s="4"/>
      <c r="AE8" s="4"/>
      <c r="AF8" s="4"/>
      <c r="AG8" s="4"/>
      <c r="AH8" s="4"/>
      <c r="AI8" s="4"/>
      <c r="AJ8" s="4"/>
      <c r="AK8" s="4"/>
      <c r="AL8" s="4"/>
    </row>
    <row r="9" spans="1:46">
      <c r="A9" s="433" t="s">
        <v>226</v>
      </c>
      <c r="B9" s="435" t="s">
        <v>322</v>
      </c>
      <c r="C9" s="277">
        <v>749539</v>
      </c>
      <c r="D9" s="123">
        <f t="shared" si="0"/>
        <v>749539</v>
      </c>
      <c r="E9" s="435" t="s">
        <v>322</v>
      </c>
      <c r="F9" s="277">
        <v>0</v>
      </c>
      <c r="G9" s="123">
        <f t="shared" si="2"/>
        <v>0</v>
      </c>
      <c r="H9" s="435" t="s">
        <v>322</v>
      </c>
      <c r="I9" s="742">
        <f t="shared" si="1"/>
        <v>0</v>
      </c>
      <c r="J9" s="742">
        <f t="shared" si="1"/>
        <v>0</v>
      </c>
      <c r="K9" s="334"/>
      <c r="L9" s="14"/>
      <c r="M9" s="14"/>
      <c r="N9" s="14"/>
      <c r="O9" s="14"/>
      <c r="P9" s="14"/>
      <c r="Q9" s="14"/>
      <c r="R9" s="14"/>
      <c r="S9" s="14"/>
      <c r="T9" s="14"/>
      <c r="U9" s="14"/>
      <c r="V9" s="14"/>
      <c r="W9" s="14"/>
      <c r="X9" s="14"/>
      <c r="Y9" s="14"/>
      <c r="Z9" s="14"/>
      <c r="AA9" s="14"/>
      <c r="AB9" s="14"/>
      <c r="AC9" s="4"/>
      <c r="AD9" s="4"/>
      <c r="AE9" s="4"/>
      <c r="AF9" s="4"/>
      <c r="AG9" s="4"/>
      <c r="AH9" s="4"/>
      <c r="AI9" s="4"/>
      <c r="AJ9" s="4"/>
      <c r="AK9" s="4"/>
      <c r="AL9" s="4"/>
    </row>
    <row r="10" spans="1:46" ht="17.25" customHeight="1">
      <c r="A10" s="434" t="s">
        <v>517</v>
      </c>
      <c r="B10" s="435" t="s">
        <v>322</v>
      </c>
      <c r="C10" s="277">
        <v>5480503</v>
      </c>
      <c r="D10" s="123">
        <f t="shared" si="0"/>
        <v>5480503</v>
      </c>
      <c r="E10" s="435" t="s">
        <v>322</v>
      </c>
      <c r="F10" s="277">
        <v>0</v>
      </c>
      <c r="G10" s="123">
        <f>F10</f>
        <v>0</v>
      </c>
      <c r="H10" s="435" t="s">
        <v>322</v>
      </c>
      <c r="I10" s="742">
        <f t="shared" si="1"/>
        <v>0</v>
      </c>
      <c r="J10" s="742">
        <f t="shared" si="1"/>
        <v>0</v>
      </c>
      <c r="K10" s="334"/>
      <c r="L10" s="14"/>
      <c r="M10" s="14"/>
      <c r="N10" s="14"/>
      <c r="O10" s="14"/>
      <c r="P10" s="14"/>
      <c r="Q10" s="14"/>
      <c r="R10" s="14"/>
      <c r="S10" s="14"/>
      <c r="T10" s="14"/>
      <c r="U10" s="14"/>
      <c r="V10" s="14"/>
      <c r="W10" s="14"/>
      <c r="X10" s="14"/>
      <c r="Y10" s="14"/>
      <c r="Z10" s="14"/>
      <c r="AA10" s="14"/>
      <c r="AB10" s="14"/>
      <c r="AC10" s="4"/>
      <c r="AD10" s="4"/>
      <c r="AE10" s="4"/>
      <c r="AF10" s="4"/>
      <c r="AG10" s="4"/>
      <c r="AH10" s="4"/>
      <c r="AI10" s="4"/>
      <c r="AJ10" s="4"/>
      <c r="AK10" s="4"/>
      <c r="AL10" s="4"/>
    </row>
    <row r="11" spans="1:46" ht="18" customHeight="1">
      <c r="A11" s="272" t="s">
        <v>228</v>
      </c>
      <c r="B11" s="435" t="s">
        <v>322</v>
      </c>
      <c r="C11" s="277">
        <v>6218260</v>
      </c>
      <c r="D11" s="123">
        <f t="shared" si="0"/>
        <v>6218260</v>
      </c>
      <c r="E11" s="435" t="s">
        <v>322</v>
      </c>
      <c r="F11" s="277">
        <v>0</v>
      </c>
      <c r="G11" s="123">
        <f t="shared" si="2"/>
        <v>0</v>
      </c>
      <c r="H11" s="435" t="s">
        <v>322</v>
      </c>
      <c r="I11" s="742">
        <f t="shared" si="1"/>
        <v>0</v>
      </c>
      <c r="J11" s="742">
        <f t="shared" si="1"/>
        <v>0</v>
      </c>
      <c r="K11" s="334"/>
      <c r="L11" s="14"/>
      <c r="M11" s="14"/>
      <c r="N11" s="14"/>
      <c r="O11" s="14"/>
      <c r="P11" s="14"/>
      <c r="Q11" s="14"/>
      <c r="R11" s="14"/>
      <c r="S11" s="14"/>
      <c r="T11" s="14"/>
      <c r="U11" s="14"/>
      <c r="V11" s="14"/>
      <c r="W11" s="14"/>
      <c r="X11" s="14"/>
      <c r="Y11" s="14"/>
      <c r="Z11" s="14"/>
      <c r="AA11" s="14"/>
      <c r="AB11" s="14"/>
      <c r="AC11" s="4"/>
      <c r="AD11" s="4"/>
      <c r="AE11" s="4"/>
      <c r="AF11" s="4"/>
      <c r="AG11" s="4"/>
      <c r="AH11" s="4"/>
      <c r="AI11" s="4"/>
      <c r="AJ11" s="4"/>
      <c r="AK11" s="4"/>
      <c r="AL11" s="4"/>
    </row>
    <row r="12" spans="1:46" ht="17.25" customHeight="1">
      <c r="A12" s="356" t="s">
        <v>7</v>
      </c>
      <c r="B12" s="435" t="s">
        <v>322</v>
      </c>
      <c r="C12" s="277">
        <v>92337</v>
      </c>
      <c r="D12" s="123">
        <f t="shared" si="0"/>
        <v>92337</v>
      </c>
      <c r="E12" s="435" t="s">
        <v>322</v>
      </c>
      <c r="F12" s="277">
        <v>0</v>
      </c>
      <c r="G12" s="123">
        <f t="shared" si="2"/>
        <v>0</v>
      </c>
      <c r="H12" s="435" t="s">
        <v>322</v>
      </c>
      <c r="I12" s="742">
        <f t="shared" si="1"/>
        <v>0</v>
      </c>
      <c r="J12" s="742">
        <f t="shared" si="1"/>
        <v>0</v>
      </c>
      <c r="K12" s="355"/>
      <c r="L12" s="14"/>
      <c r="M12" s="14"/>
      <c r="N12" s="14"/>
      <c r="O12" s="14"/>
      <c r="P12" s="14"/>
      <c r="Q12" s="14"/>
      <c r="R12" s="14"/>
      <c r="S12" s="14"/>
      <c r="T12" s="14"/>
      <c r="U12" s="14"/>
      <c r="V12" s="14"/>
      <c r="W12" s="14"/>
      <c r="X12" s="14"/>
      <c r="Y12" s="14"/>
      <c r="Z12" s="14"/>
      <c r="AA12" s="14"/>
      <c r="AB12" s="14"/>
      <c r="AC12" s="4"/>
      <c r="AD12" s="4"/>
      <c r="AE12" s="4"/>
      <c r="AF12" s="4"/>
      <c r="AG12" s="4"/>
      <c r="AH12" s="4"/>
      <c r="AI12" s="4"/>
      <c r="AJ12" s="4"/>
      <c r="AK12" s="4"/>
      <c r="AL12" s="4"/>
    </row>
    <row r="13" spans="1:46" ht="17.25" customHeight="1">
      <c r="A13" s="272" t="s">
        <v>8</v>
      </c>
      <c r="B13" s="435" t="s">
        <v>322</v>
      </c>
      <c r="C13" s="123">
        <v>916590</v>
      </c>
      <c r="D13" s="123">
        <f t="shared" si="0"/>
        <v>916590</v>
      </c>
      <c r="E13" s="435" t="s">
        <v>322</v>
      </c>
      <c r="F13" s="277">
        <v>0</v>
      </c>
      <c r="G13" s="123">
        <f t="shared" si="2"/>
        <v>0</v>
      </c>
      <c r="H13" s="435" t="s">
        <v>322</v>
      </c>
      <c r="I13" s="742">
        <f t="shared" si="1"/>
        <v>0</v>
      </c>
      <c r="J13" s="742">
        <f t="shared" si="1"/>
        <v>0</v>
      </c>
      <c r="K13" s="334"/>
      <c r="L13" s="14"/>
      <c r="M13" s="14"/>
      <c r="N13" s="14"/>
      <c r="O13" s="14"/>
      <c r="P13" s="14"/>
      <c r="Q13" s="14"/>
      <c r="R13" s="14"/>
      <c r="S13" s="14"/>
      <c r="T13" s="14"/>
      <c r="U13" s="14"/>
      <c r="V13" s="14"/>
      <c r="W13" s="14"/>
      <c r="X13" s="14"/>
      <c r="Y13" s="14"/>
      <c r="Z13" s="14"/>
      <c r="AA13" s="14"/>
      <c r="AB13" s="14"/>
      <c r="AC13" s="4"/>
      <c r="AD13" s="4"/>
      <c r="AE13" s="4"/>
      <c r="AF13" s="4"/>
      <c r="AG13" s="4"/>
      <c r="AH13" s="4"/>
      <c r="AI13" s="4"/>
      <c r="AJ13" s="4"/>
      <c r="AK13" s="4"/>
      <c r="AL13" s="4"/>
    </row>
    <row r="14" spans="1:46" ht="17.25" customHeight="1">
      <c r="A14" s="274" t="s">
        <v>840</v>
      </c>
      <c r="B14" s="435" t="s">
        <v>322</v>
      </c>
      <c r="C14" s="431">
        <v>18000000</v>
      </c>
      <c r="D14" s="123">
        <f t="shared" si="0"/>
        <v>18000000</v>
      </c>
      <c r="E14" s="435" t="s">
        <v>322</v>
      </c>
      <c r="F14" s="277">
        <f>17520.07</f>
        <v>17520.07</v>
      </c>
      <c r="G14" s="123">
        <f t="shared" si="2"/>
        <v>17520.07</v>
      </c>
      <c r="H14" s="435" t="s">
        <v>322</v>
      </c>
      <c r="I14" s="742">
        <f t="shared" si="1"/>
        <v>9.7333722222222219E-4</v>
      </c>
      <c r="J14" s="742">
        <f t="shared" si="1"/>
        <v>9.7333722222222219E-4</v>
      </c>
      <c r="K14" s="334"/>
      <c r="L14" s="14"/>
      <c r="M14" s="14"/>
      <c r="N14" s="14"/>
      <c r="O14" s="14"/>
      <c r="P14" s="14"/>
      <c r="Q14" s="14"/>
      <c r="R14" s="14"/>
      <c r="S14" s="14"/>
      <c r="T14" s="14"/>
      <c r="U14" s="14"/>
      <c r="V14" s="14"/>
      <c r="W14" s="14"/>
      <c r="X14" s="14"/>
      <c r="Y14" s="14"/>
      <c r="Z14" s="14"/>
      <c r="AA14" s="14"/>
      <c r="AB14" s="14"/>
      <c r="AC14" s="4"/>
      <c r="AD14" s="4"/>
      <c r="AE14" s="4"/>
      <c r="AF14" s="4"/>
      <c r="AG14" s="4"/>
      <c r="AH14" s="4"/>
      <c r="AI14" s="4"/>
      <c r="AJ14" s="4"/>
      <c r="AK14" s="4"/>
      <c r="AL14" s="4"/>
    </row>
    <row r="15" spans="1:46" ht="17.25" customHeight="1">
      <c r="A15" s="272" t="s">
        <v>382</v>
      </c>
      <c r="B15" s="435" t="s">
        <v>322</v>
      </c>
      <c r="C15" s="431">
        <v>522072</v>
      </c>
      <c r="D15" s="123">
        <f t="shared" si="0"/>
        <v>522072</v>
      </c>
      <c r="E15" s="435" t="s">
        <v>322</v>
      </c>
      <c r="F15" s="277">
        <v>0</v>
      </c>
      <c r="G15" s="123">
        <f t="shared" si="2"/>
        <v>0</v>
      </c>
      <c r="H15" s="435" t="s">
        <v>322</v>
      </c>
      <c r="I15" s="742">
        <f t="shared" si="1"/>
        <v>0</v>
      </c>
      <c r="J15" s="742">
        <f t="shared" si="1"/>
        <v>0</v>
      </c>
      <c r="K15" s="334"/>
      <c r="L15" s="14"/>
      <c r="M15" s="14"/>
      <c r="N15" s="14"/>
      <c r="O15" s="14"/>
      <c r="P15" s="14"/>
      <c r="Q15" s="14"/>
      <c r="R15" s="14"/>
      <c r="S15" s="14"/>
      <c r="T15" s="14"/>
      <c r="U15" s="14"/>
      <c r="V15" s="14"/>
      <c r="W15" s="14"/>
      <c r="X15" s="14"/>
      <c r="Y15" s="14"/>
      <c r="Z15" s="14"/>
      <c r="AA15" s="14"/>
      <c r="AB15" s="14"/>
      <c r="AC15" s="4"/>
      <c r="AD15" s="4"/>
      <c r="AE15" s="4"/>
      <c r="AF15" s="4"/>
      <c r="AG15" s="4"/>
      <c r="AH15" s="4"/>
      <c r="AI15" s="4"/>
      <c r="AJ15" s="4"/>
      <c r="AK15" s="4"/>
      <c r="AL15" s="4"/>
    </row>
    <row r="16" spans="1:46" ht="17.25" customHeight="1">
      <c r="A16" s="272" t="s">
        <v>9</v>
      </c>
      <c r="B16" s="435" t="s">
        <v>322</v>
      </c>
      <c r="C16" s="431">
        <v>332828</v>
      </c>
      <c r="D16" s="123">
        <f t="shared" si="0"/>
        <v>332828</v>
      </c>
      <c r="E16" s="435" t="s">
        <v>322</v>
      </c>
      <c r="F16" s="277">
        <v>0</v>
      </c>
      <c r="G16" s="123">
        <f t="shared" si="2"/>
        <v>0</v>
      </c>
      <c r="H16" s="435" t="s">
        <v>322</v>
      </c>
      <c r="I16" s="742">
        <f t="shared" si="1"/>
        <v>0</v>
      </c>
      <c r="J16" s="742">
        <f t="shared" si="1"/>
        <v>0</v>
      </c>
      <c r="K16" s="334"/>
      <c r="L16" s="14"/>
      <c r="M16" s="14"/>
      <c r="N16" s="14"/>
      <c r="O16" s="14"/>
      <c r="P16" s="14"/>
      <c r="Q16" s="14"/>
      <c r="R16" s="14"/>
      <c r="S16" s="14"/>
      <c r="T16" s="14"/>
      <c r="U16" s="14"/>
      <c r="V16" s="14"/>
      <c r="W16" s="14"/>
      <c r="X16" s="14"/>
      <c r="Y16" s="14"/>
      <c r="Z16" s="14"/>
      <c r="AA16" s="14"/>
      <c r="AB16" s="14"/>
      <c r="AC16" s="4"/>
      <c r="AD16" s="4"/>
      <c r="AE16" s="4"/>
      <c r="AF16" s="4"/>
      <c r="AG16" s="4"/>
      <c r="AH16" s="4"/>
      <c r="AI16" s="4"/>
      <c r="AJ16" s="4"/>
      <c r="AK16" s="4"/>
      <c r="AL16" s="4"/>
    </row>
    <row r="17" spans="1:50" ht="17.25" customHeight="1">
      <c r="A17" s="124" t="s">
        <v>592</v>
      </c>
      <c r="B17" s="435" t="s">
        <v>322</v>
      </c>
      <c r="C17" s="161">
        <f>SUM(C5:C16)</f>
        <v>86474277</v>
      </c>
      <c r="D17" s="161">
        <f>C17</f>
        <v>86474277</v>
      </c>
      <c r="E17" s="435" t="s">
        <v>322</v>
      </c>
      <c r="F17" s="161">
        <f>SUM(F5:F16)</f>
        <v>17520.07</v>
      </c>
      <c r="G17" s="366">
        <f>F17</f>
        <v>17520.07</v>
      </c>
      <c r="H17" s="436" t="s">
        <v>322</v>
      </c>
      <c r="I17" s="786">
        <f t="shared" si="1"/>
        <v>2.0260441148296619E-4</v>
      </c>
      <c r="J17" s="786">
        <f t="shared" si="1"/>
        <v>2.0260441148296619E-4</v>
      </c>
      <c r="K17" s="355"/>
      <c r="L17" s="14"/>
      <c r="M17" s="14"/>
      <c r="N17" s="14"/>
      <c r="O17" s="14"/>
      <c r="P17" s="14"/>
      <c r="Q17" s="14"/>
      <c r="R17" s="14"/>
      <c r="S17" s="14"/>
      <c r="T17" s="14"/>
      <c r="U17" s="14"/>
      <c r="V17" s="14"/>
      <c r="W17" s="14"/>
      <c r="X17" s="14"/>
      <c r="Y17" s="14"/>
      <c r="Z17" s="14"/>
      <c r="AA17" s="14"/>
      <c r="AB17" s="14"/>
      <c r="AC17" s="4"/>
      <c r="AD17" s="4"/>
      <c r="AE17" s="4"/>
      <c r="AF17" s="4"/>
      <c r="AG17" s="4"/>
      <c r="AH17" s="4"/>
      <c r="AI17" s="4"/>
      <c r="AJ17" s="4"/>
      <c r="AK17" s="4"/>
      <c r="AL17" s="4"/>
    </row>
    <row r="18" spans="1:50" ht="17.25" customHeight="1">
      <c r="A18" s="82"/>
      <c r="B18" s="82"/>
      <c r="C18" s="82"/>
      <c r="D18" s="82"/>
      <c r="E18" s="82"/>
      <c r="F18" s="82"/>
      <c r="G18" s="82"/>
      <c r="H18" s="82"/>
      <c r="I18" s="82"/>
      <c r="J18" s="82"/>
      <c r="K18" s="334"/>
      <c r="L18" s="14"/>
      <c r="M18" s="14"/>
      <c r="N18" s="14"/>
      <c r="O18" s="14"/>
      <c r="P18" s="14"/>
      <c r="Q18" s="14"/>
      <c r="R18" s="14"/>
      <c r="S18" s="14"/>
      <c r="T18" s="14"/>
      <c r="U18" s="14"/>
      <c r="V18" s="14"/>
      <c r="W18" s="14"/>
      <c r="X18" s="14"/>
      <c r="Y18" s="14"/>
      <c r="Z18" s="14"/>
      <c r="AA18" s="14"/>
      <c r="AB18" s="14"/>
      <c r="AC18" s="4"/>
      <c r="AD18" s="4"/>
      <c r="AE18" s="4"/>
      <c r="AF18" s="4"/>
      <c r="AG18" s="4"/>
      <c r="AH18" s="4"/>
      <c r="AI18" s="4"/>
      <c r="AJ18" s="4"/>
      <c r="AK18" s="4"/>
      <c r="AL18" s="4"/>
    </row>
    <row r="19" spans="1:50" ht="17.25" customHeight="1" thickBot="1">
      <c r="A19" s="514"/>
      <c r="B19" s="514"/>
      <c r="C19" s="514"/>
      <c r="D19" s="514"/>
      <c r="E19" s="514"/>
      <c r="F19" s="514"/>
      <c r="G19" s="514"/>
      <c r="H19" s="514"/>
      <c r="I19" s="514"/>
      <c r="J19" s="514"/>
      <c r="K19" s="780"/>
      <c r="L19" s="14"/>
      <c r="M19" s="14"/>
      <c r="N19" s="14"/>
      <c r="O19" s="14"/>
      <c r="P19" s="14"/>
      <c r="Q19" s="14"/>
      <c r="R19" s="14"/>
      <c r="S19" s="14"/>
      <c r="T19" s="14"/>
      <c r="U19" s="14"/>
      <c r="V19" s="14"/>
      <c r="W19" s="14"/>
      <c r="X19" s="14"/>
      <c r="Y19" s="14"/>
      <c r="Z19" s="14"/>
      <c r="AA19" s="14"/>
      <c r="AB19" s="14"/>
      <c r="AC19" s="4"/>
      <c r="AD19" s="4"/>
      <c r="AE19" s="4"/>
      <c r="AF19" s="4"/>
      <c r="AG19" s="4"/>
      <c r="AH19" s="4"/>
      <c r="AI19" s="4"/>
      <c r="AJ19" s="4"/>
      <c r="AK19" s="4"/>
      <c r="AL19" s="4"/>
    </row>
    <row r="20" spans="1:50" ht="15.6" customHeight="1">
      <c r="A20" s="1198" t="s">
        <v>515</v>
      </c>
      <c r="B20" s="1199"/>
      <c r="C20" s="1199"/>
      <c r="D20" s="1199"/>
      <c r="E20" s="1199"/>
      <c r="F20" s="1199"/>
      <c r="G20" s="1199"/>
      <c r="H20" s="1199"/>
      <c r="I20" s="1199"/>
      <c r="J20" s="1199"/>
      <c r="K20" s="16"/>
      <c r="L20" s="16"/>
      <c r="M20" s="16"/>
      <c r="N20" s="16"/>
      <c r="O20" s="16"/>
      <c r="P20" s="16"/>
      <c r="Q20" s="16"/>
      <c r="R20" s="16"/>
      <c r="S20" s="16"/>
      <c r="T20" s="16"/>
      <c r="U20" s="16"/>
      <c r="V20" s="16"/>
      <c r="W20" s="16"/>
      <c r="X20" s="16"/>
      <c r="Y20" s="16"/>
      <c r="Z20" s="16"/>
      <c r="AA20" s="16"/>
      <c r="AB20" s="16"/>
      <c r="AC20" s="14"/>
      <c r="AD20" s="14"/>
      <c r="AE20" s="14"/>
      <c r="AF20" s="14"/>
      <c r="AG20" s="14"/>
      <c r="AH20" s="14"/>
      <c r="AI20" s="14"/>
      <c r="AJ20" s="14"/>
      <c r="AK20" s="14"/>
      <c r="AL20" s="14"/>
      <c r="AM20" s="14"/>
      <c r="AN20" s="14"/>
      <c r="AO20" s="14"/>
      <c r="AP20" s="14"/>
      <c r="AQ20" s="14"/>
      <c r="AR20" s="14"/>
      <c r="AS20" s="14"/>
      <c r="AT20" s="14"/>
      <c r="AU20" s="14"/>
      <c r="AV20" s="14"/>
      <c r="AW20" s="14"/>
      <c r="AX20" s="14"/>
    </row>
    <row r="21" spans="1:50" ht="18" customHeight="1">
      <c r="A21" s="1207" t="s">
        <v>947</v>
      </c>
      <c r="B21" s="1208"/>
      <c r="C21" s="1208"/>
      <c r="D21" s="1208"/>
      <c r="E21" s="1208"/>
      <c r="F21" s="1208"/>
      <c r="G21" s="1208"/>
      <c r="H21" s="1208"/>
      <c r="I21" s="1208"/>
      <c r="J21" s="1208"/>
      <c r="K21" s="16"/>
      <c r="L21" s="16"/>
      <c r="M21" s="16"/>
      <c r="N21" s="16"/>
      <c r="O21" s="16"/>
      <c r="P21" s="16"/>
      <c r="Q21" s="16"/>
      <c r="R21" s="16"/>
      <c r="S21" s="16"/>
      <c r="T21" s="16"/>
      <c r="U21" s="16"/>
      <c r="V21" s="16"/>
      <c r="W21" s="16"/>
      <c r="X21" s="16"/>
      <c r="Y21" s="16"/>
      <c r="Z21" s="16"/>
      <c r="AA21" s="16"/>
      <c r="AB21" s="16"/>
      <c r="AC21" s="14"/>
      <c r="AD21" s="14"/>
      <c r="AE21" s="14"/>
      <c r="AF21" s="14"/>
      <c r="AG21" s="14"/>
      <c r="AH21" s="14"/>
      <c r="AI21" s="14"/>
      <c r="AJ21" s="14"/>
      <c r="AK21" s="14"/>
      <c r="AL21" s="14"/>
      <c r="AM21" s="14"/>
      <c r="AN21" s="14"/>
      <c r="AO21" s="14"/>
      <c r="AP21" s="14"/>
      <c r="AQ21" s="14"/>
      <c r="AR21" s="14"/>
      <c r="AS21" s="14"/>
      <c r="AT21" s="14"/>
      <c r="AU21" s="14"/>
      <c r="AV21" s="14"/>
      <c r="AW21" s="14"/>
      <c r="AX21" s="14"/>
    </row>
    <row r="22" spans="1:50">
      <c r="A22" s="1203"/>
      <c r="B22" s="1204"/>
      <c r="C22" s="1204"/>
      <c r="D22" s="1204"/>
      <c r="E22" s="1204"/>
      <c r="F22" s="1204"/>
      <c r="G22" s="1204"/>
      <c r="H22" s="1204"/>
      <c r="I22" s="1204"/>
      <c r="J22" s="16"/>
      <c r="K22" s="16"/>
      <c r="L22" s="16"/>
      <c r="M22" s="16"/>
      <c r="N22" s="16"/>
      <c r="O22" s="16"/>
      <c r="P22" s="16"/>
      <c r="Q22" s="16"/>
      <c r="R22" s="16"/>
      <c r="S22" s="16"/>
      <c r="T22" s="16"/>
      <c r="U22" s="16"/>
      <c r="V22" s="16"/>
      <c r="W22" s="16"/>
      <c r="X22" s="16"/>
      <c r="Y22" s="16"/>
      <c r="Z22" s="16"/>
      <c r="AA22" s="16"/>
      <c r="AB22" s="16"/>
      <c r="AC22" s="14"/>
      <c r="AD22" s="14"/>
      <c r="AE22" s="14"/>
      <c r="AF22" s="14"/>
      <c r="AG22" s="14"/>
      <c r="AH22" s="14"/>
      <c r="AI22" s="14"/>
      <c r="AJ22" s="14"/>
      <c r="AK22" s="14"/>
      <c r="AL22" s="14"/>
      <c r="AM22" s="14"/>
      <c r="AN22" s="14"/>
      <c r="AO22" s="14"/>
      <c r="AP22" s="14"/>
      <c r="AQ22" s="14"/>
      <c r="AR22" s="14"/>
      <c r="AS22" s="14"/>
      <c r="AT22" s="14"/>
      <c r="AU22" s="14"/>
      <c r="AV22" s="14"/>
      <c r="AW22" s="14"/>
      <c r="AX22" s="14"/>
    </row>
    <row r="23" spans="1:50">
      <c r="A23" s="17"/>
      <c r="B23" s="17"/>
      <c r="C23" s="18"/>
      <c r="D23" s="14"/>
      <c r="E23" s="17"/>
      <c r="F23" s="17"/>
      <c r="G23" s="17"/>
      <c r="H23" s="16"/>
      <c r="I23" s="16"/>
      <c r="J23" s="16"/>
      <c r="K23" s="16"/>
      <c r="L23" s="16"/>
      <c r="M23" s="16"/>
      <c r="N23" s="16"/>
      <c r="O23" s="16"/>
      <c r="P23" s="16"/>
      <c r="Q23" s="16"/>
      <c r="R23" s="16"/>
      <c r="S23" s="16"/>
      <c r="T23" s="16"/>
      <c r="U23" s="16"/>
      <c r="V23" s="16"/>
      <c r="W23" s="16"/>
      <c r="X23" s="16"/>
      <c r="Y23" s="16"/>
      <c r="Z23" s="16"/>
      <c r="AA23" s="16"/>
      <c r="AB23" s="16"/>
      <c r="AC23" s="14"/>
      <c r="AD23" s="14"/>
      <c r="AE23" s="14"/>
      <c r="AF23" s="14"/>
      <c r="AG23" s="14"/>
      <c r="AH23" s="14"/>
      <c r="AI23" s="14"/>
      <c r="AJ23" s="14"/>
      <c r="AK23" s="14"/>
      <c r="AL23" s="14"/>
      <c r="AM23" s="14"/>
      <c r="AN23" s="14"/>
      <c r="AO23" s="14"/>
      <c r="AP23" s="14"/>
      <c r="AQ23" s="14"/>
      <c r="AR23" s="14"/>
      <c r="AS23" s="14"/>
      <c r="AT23" s="14"/>
      <c r="AU23" s="14"/>
      <c r="AV23" s="14"/>
      <c r="AW23" s="14"/>
      <c r="AX23" s="14"/>
    </row>
    <row r="24" spans="1:50">
      <c r="A24" s="17"/>
      <c r="B24" s="17"/>
      <c r="C24" s="19"/>
      <c r="D24" s="14"/>
      <c r="E24" s="17"/>
      <c r="F24" s="17"/>
      <c r="G24" s="17"/>
      <c r="H24" s="16"/>
      <c r="I24" s="16"/>
      <c r="J24" s="16"/>
      <c r="K24" s="16"/>
      <c r="L24" s="16"/>
      <c r="M24" s="16"/>
      <c r="N24" s="16"/>
      <c r="O24" s="16"/>
      <c r="P24" s="16"/>
      <c r="Q24" s="16"/>
      <c r="R24" s="16"/>
      <c r="S24" s="16"/>
      <c r="T24" s="16"/>
      <c r="U24" s="16"/>
      <c r="V24" s="16"/>
      <c r="W24" s="16"/>
      <c r="X24" s="16"/>
      <c r="Y24" s="16"/>
      <c r="Z24" s="16"/>
      <c r="AA24" s="16"/>
      <c r="AB24" s="16"/>
      <c r="AC24" s="14"/>
      <c r="AD24" s="14"/>
      <c r="AE24" s="14"/>
      <c r="AF24" s="14"/>
      <c r="AG24" s="14"/>
      <c r="AH24" s="14"/>
      <c r="AI24" s="14"/>
      <c r="AJ24" s="14"/>
      <c r="AK24" s="14"/>
      <c r="AL24" s="14"/>
      <c r="AM24" s="14"/>
      <c r="AN24" s="14"/>
      <c r="AO24" s="14"/>
      <c r="AP24" s="14"/>
      <c r="AQ24" s="14"/>
      <c r="AR24" s="14"/>
      <c r="AS24" s="14"/>
      <c r="AT24" s="14"/>
      <c r="AU24" s="14"/>
      <c r="AV24" s="14"/>
      <c r="AW24" s="14"/>
      <c r="AX24" s="14"/>
    </row>
    <row r="25" spans="1:50">
      <c r="A25" s="17"/>
      <c r="B25" s="17"/>
      <c r="C25" s="18"/>
      <c r="D25" s="14"/>
      <c r="E25" s="17"/>
      <c r="F25" s="17"/>
      <c r="G25" s="17"/>
      <c r="H25" s="16"/>
      <c r="I25" s="16"/>
      <c r="J25" s="16"/>
      <c r="K25" s="16"/>
      <c r="L25" s="16"/>
      <c r="M25" s="16"/>
      <c r="N25" s="16"/>
      <c r="O25" s="16"/>
      <c r="P25" s="16"/>
      <c r="Q25" s="16"/>
      <c r="R25" s="16"/>
      <c r="S25" s="16"/>
      <c r="T25" s="16"/>
      <c r="U25" s="16"/>
      <c r="V25" s="16"/>
      <c r="W25" s="16"/>
      <c r="X25" s="16"/>
      <c r="Y25" s="16"/>
      <c r="Z25" s="16"/>
      <c r="AA25" s="16"/>
      <c r="AB25" s="16"/>
      <c r="AC25" s="14"/>
      <c r="AD25" s="14"/>
      <c r="AE25" s="14"/>
      <c r="AF25" s="14"/>
      <c r="AG25" s="14"/>
      <c r="AH25" s="14"/>
      <c r="AI25" s="14"/>
      <c r="AJ25" s="14"/>
      <c r="AK25" s="14"/>
      <c r="AL25" s="14"/>
      <c r="AM25" s="14"/>
      <c r="AN25" s="14"/>
      <c r="AO25" s="14"/>
      <c r="AP25" s="14"/>
      <c r="AQ25" s="14"/>
      <c r="AR25" s="14"/>
      <c r="AS25" s="14"/>
      <c r="AT25" s="14"/>
      <c r="AU25" s="14"/>
      <c r="AV25" s="14"/>
      <c r="AW25" s="14"/>
      <c r="AX25" s="14"/>
    </row>
    <row r="26" spans="1:50">
      <c r="A26" s="17"/>
      <c r="B26" s="17"/>
      <c r="C26" s="18"/>
      <c r="D26" s="14"/>
      <c r="E26" s="17"/>
      <c r="F26" s="17"/>
      <c r="G26" s="17"/>
      <c r="H26" s="16"/>
      <c r="I26" s="16"/>
      <c r="J26" s="16"/>
      <c r="K26" s="16"/>
      <c r="L26" s="16"/>
      <c r="M26" s="16"/>
      <c r="N26" s="16"/>
      <c r="O26" s="16"/>
      <c r="P26" s="16"/>
      <c r="Q26" s="16"/>
      <c r="R26" s="16"/>
      <c r="S26" s="16"/>
      <c r="T26" s="16"/>
      <c r="U26" s="16"/>
      <c r="V26" s="16"/>
      <c r="W26" s="16"/>
      <c r="X26" s="16"/>
      <c r="Y26" s="16"/>
      <c r="Z26" s="16"/>
      <c r="AA26" s="16"/>
      <c r="AB26" s="16"/>
      <c r="AC26" s="14"/>
      <c r="AD26" s="14"/>
      <c r="AE26" s="14"/>
      <c r="AF26" s="14"/>
      <c r="AG26" s="14"/>
      <c r="AH26" s="14"/>
      <c r="AI26" s="14"/>
      <c r="AJ26" s="14"/>
      <c r="AK26" s="14"/>
      <c r="AL26" s="14"/>
      <c r="AM26" s="14"/>
      <c r="AN26" s="14"/>
      <c r="AO26" s="14"/>
      <c r="AP26" s="14"/>
      <c r="AQ26" s="14"/>
      <c r="AR26" s="14"/>
      <c r="AS26" s="14"/>
      <c r="AT26" s="14"/>
      <c r="AU26" s="14"/>
      <c r="AV26" s="14"/>
      <c r="AW26" s="14"/>
      <c r="AX26" s="14"/>
    </row>
    <row r="27" spans="1:50">
      <c r="A27" s="17"/>
      <c r="B27" s="17"/>
      <c r="C27" s="18"/>
      <c r="D27" s="14"/>
      <c r="E27" s="17"/>
      <c r="F27" s="17"/>
      <c r="G27" s="17"/>
      <c r="H27" s="16"/>
      <c r="I27" s="16"/>
      <c r="J27" s="16"/>
      <c r="K27" s="16"/>
      <c r="L27" s="16"/>
      <c r="M27" s="16"/>
      <c r="N27" s="16"/>
      <c r="O27" s="16"/>
      <c r="P27" s="16"/>
      <c r="Q27" s="16"/>
      <c r="R27" s="16"/>
      <c r="S27" s="16"/>
      <c r="T27" s="16"/>
      <c r="U27" s="16"/>
      <c r="V27" s="16"/>
      <c r="W27" s="16"/>
      <c r="X27" s="16"/>
      <c r="Y27" s="16"/>
      <c r="Z27" s="16"/>
      <c r="AA27" s="16"/>
      <c r="AB27" s="16"/>
      <c r="AC27" s="14"/>
      <c r="AD27" s="14"/>
      <c r="AE27" s="14"/>
      <c r="AF27" s="14"/>
      <c r="AG27" s="14"/>
      <c r="AH27" s="14"/>
      <c r="AI27" s="14"/>
      <c r="AJ27" s="14"/>
      <c r="AK27" s="14"/>
      <c r="AL27" s="14"/>
      <c r="AM27" s="14"/>
      <c r="AN27" s="14"/>
      <c r="AO27" s="14"/>
      <c r="AP27" s="14"/>
      <c r="AQ27" s="14"/>
      <c r="AR27" s="14"/>
      <c r="AS27" s="14"/>
      <c r="AT27" s="14"/>
      <c r="AU27" s="14"/>
      <c r="AV27" s="14"/>
      <c r="AW27" s="14"/>
      <c r="AX27" s="14"/>
    </row>
    <row r="28" spans="1:50">
      <c r="A28" s="17"/>
      <c r="B28" s="17"/>
      <c r="C28" s="18"/>
      <c r="D28" s="14"/>
      <c r="E28" s="17"/>
      <c r="F28" s="17"/>
      <c r="G28" s="17"/>
      <c r="H28" s="16"/>
      <c r="I28" s="16"/>
      <c r="J28" s="16"/>
      <c r="K28" s="16"/>
      <c r="L28" s="16"/>
      <c r="M28" s="16"/>
      <c r="N28" s="16"/>
      <c r="O28" s="16"/>
      <c r="P28" s="16"/>
      <c r="Q28" s="16"/>
      <c r="R28" s="16"/>
      <c r="S28" s="16"/>
      <c r="T28" s="16"/>
      <c r="U28" s="16"/>
      <c r="V28" s="16"/>
      <c r="W28" s="16"/>
      <c r="X28" s="16"/>
      <c r="Y28" s="16"/>
      <c r="Z28" s="16"/>
      <c r="AA28" s="16"/>
      <c r="AB28" s="16"/>
      <c r="AC28" s="14"/>
      <c r="AD28" s="14"/>
      <c r="AE28" s="14"/>
      <c r="AF28" s="14"/>
      <c r="AG28" s="14"/>
      <c r="AH28" s="14"/>
      <c r="AI28" s="14"/>
      <c r="AJ28" s="14"/>
      <c r="AK28" s="14"/>
      <c r="AL28" s="14"/>
      <c r="AM28" s="14"/>
      <c r="AN28" s="14"/>
      <c r="AO28" s="14"/>
      <c r="AP28" s="14"/>
      <c r="AQ28" s="14"/>
      <c r="AR28" s="14"/>
      <c r="AS28" s="14"/>
      <c r="AT28" s="14"/>
      <c r="AU28" s="14"/>
      <c r="AV28" s="14"/>
      <c r="AW28" s="14"/>
      <c r="AX28" s="14"/>
    </row>
    <row r="29" spans="1:50">
      <c r="A29" s="17"/>
      <c r="B29" s="17"/>
      <c r="C29" s="18"/>
      <c r="D29" s="14"/>
      <c r="E29" s="17"/>
      <c r="F29" s="17"/>
      <c r="G29" s="17"/>
      <c r="H29" s="16"/>
      <c r="I29" s="16"/>
      <c r="J29" s="16"/>
      <c r="K29" s="16"/>
      <c r="L29" s="16"/>
      <c r="M29" s="16"/>
      <c r="N29" s="16"/>
      <c r="O29" s="16"/>
      <c r="P29" s="16"/>
      <c r="Q29" s="16"/>
      <c r="R29" s="16"/>
      <c r="S29" s="16"/>
      <c r="T29" s="16"/>
      <c r="U29" s="16"/>
      <c r="V29" s="16"/>
      <c r="W29" s="16"/>
      <c r="X29" s="16"/>
      <c r="Y29" s="16"/>
      <c r="Z29" s="16"/>
      <c r="AA29" s="16"/>
      <c r="AB29" s="16"/>
      <c r="AC29" s="14"/>
      <c r="AD29" s="14"/>
      <c r="AE29" s="14"/>
      <c r="AF29" s="14"/>
      <c r="AG29" s="14"/>
      <c r="AH29" s="14"/>
      <c r="AI29" s="14"/>
      <c r="AJ29" s="14"/>
      <c r="AK29" s="14"/>
      <c r="AL29" s="14"/>
      <c r="AM29" s="14"/>
      <c r="AN29" s="14"/>
      <c r="AO29" s="14"/>
      <c r="AP29" s="14"/>
      <c r="AQ29" s="14"/>
      <c r="AR29" s="14"/>
      <c r="AS29" s="14"/>
      <c r="AT29" s="14"/>
      <c r="AU29" s="14"/>
      <c r="AV29" s="14"/>
      <c r="AW29" s="14"/>
      <c r="AX29" s="14"/>
    </row>
    <row r="30" spans="1:50">
      <c r="A30" s="17"/>
      <c r="B30" s="17"/>
      <c r="C30" s="18"/>
      <c r="D30" s="14"/>
      <c r="E30" s="17"/>
      <c r="F30" s="17"/>
      <c r="G30" s="17"/>
      <c r="H30" s="16"/>
      <c r="I30" s="16"/>
      <c r="J30" s="16"/>
      <c r="K30" s="16"/>
      <c r="L30" s="16"/>
      <c r="M30" s="16"/>
      <c r="N30" s="16"/>
      <c r="O30" s="16"/>
      <c r="P30" s="16"/>
      <c r="Q30" s="16"/>
      <c r="R30" s="16"/>
      <c r="S30" s="16"/>
      <c r="T30" s="16"/>
      <c r="U30" s="16"/>
      <c r="V30" s="16"/>
      <c r="W30" s="16"/>
      <c r="X30" s="16"/>
      <c r="Y30" s="16"/>
      <c r="Z30" s="16"/>
      <c r="AA30" s="16"/>
      <c r="AB30" s="16"/>
      <c r="AC30" s="14"/>
      <c r="AD30" s="14"/>
      <c r="AE30" s="14"/>
      <c r="AF30" s="14"/>
      <c r="AG30" s="14"/>
      <c r="AH30" s="14"/>
      <c r="AI30" s="14"/>
      <c r="AJ30" s="14"/>
      <c r="AK30" s="14"/>
      <c r="AL30" s="14"/>
      <c r="AM30" s="14"/>
      <c r="AN30" s="14"/>
      <c r="AO30" s="14"/>
      <c r="AP30" s="14"/>
      <c r="AQ30" s="14"/>
      <c r="AR30" s="14"/>
      <c r="AS30" s="14"/>
      <c r="AT30" s="14"/>
      <c r="AU30" s="14"/>
      <c r="AV30" s="14"/>
      <c r="AW30" s="14"/>
      <c r="AX30" s="14"/>
    </row>
    <row r="31" spans="1:50">
      <c r="A31" s="17"/>
      <c r="B31" s="17"/>
      <c r="C31" s="18"/>
      <c r="D31" s="14"/>
      <c r="E31" s="17"/>
      <c r="F31" s="17"/>
      <c r="G31" s="17"/>
      <c r="H31" s="16"/>
      <c r="I31" s="16"/>
      <c r="J31" s="16"/>
      <c r="K31" s="16"/>
      <c r="L31" s="16"/>
      <c r="M31" s="16"/>
      <c r="N31" s="16"/>
      <c r="O31" s="16"/>
      <c r="P31" s="16"/>
      <c r="Q31" s="16"/>
      <c r="R31" s="16"/>
      <c r="S31" s="16"/>
      <c r="T31" s="16"/>
      <c r="U31" s="16"/>
      <c r="V31" s="16"/>
      <c r="W31" s="16"/>
      <c r="X31" s="16"/>
      <c r="Y31" s="16"/>
      <c r="Z31" s="16"/>
      <c r="AA31" s="16"/>
      <c r="AB31" s="16"/>
      <c r="AC31" s="14"/>
      <c r="AD31" s="14"/>
      <c r="AE31" s="14"/>
      <c r="AF31" s="14"/>
      <c r="AG31" s="14"/>
      <c r="AH31" s="14"/>
      <c r="AI31" s="14"/>
      <c r="AJ31" s="14"/>
      <c r="AK31" s="14"/>
      <c r="AL31" s="14"/>
      <c r="AM31" s="14"/>
      <c r="AN31" s="14"/>
      <c r="AO31" s="14"/>
      <c r="AP31" s="14"/>
      <c r="AQ31" s="14"/>
      <c r="AR31" s="14"/>
      <c r="AS31" s="14"/>
      <c r="AT31" s="14"/>
      <c r="AU31" s="14"/>
      <c r="AV31" s="14"/>
      <c r="AW31" s="14"/>
      <c r="AX31" s="14"/>
    </row>
    <row r="32" spans="1:50">
      <c r="A32" s="17"/>
      <c r="B32" s="17"/>
      <c r="C32" s="18"/>
      <c r="D32" s="14"/>
      <c r="E32" s="17"/>
      <c r="F32" s="17"/>
      <c r="G32" s="17"/>
      <c r="H32" s="16"/>
      <c r="I32" s="16"/>
      <c r="J32" s="16"/>
      <c r="K32" s="16"/>
      <c r="L32" s="16"/>
      <c r="M32" s="16"/>
      <c r="N32" s="16"/>
      <c r="O32" s="16"/>
      <c r="P32" s="16"/>
      <c r="Q32" s="16"/>
      <c r="R32" s="16"/>
      <c r="S32" s="16"/>
      <c r="T32" s="16"/>
      <c r="U32" s="16"/>
      <c r="V32" s="16"/>
      <c r="W32" s="16"/>
      <c r="X32" s="16"/>
      <c r="Y32" s="16"/>
      <c r="Z32" s="16"/>
      <c r="AA32" s="16"/>
      <c r="AB32" s="16"/>
      <c r="AC32" s="14"/>
      <c r="AD32" s="14"/>
      <c r="AE32" s="14"/>
      <c r="AF32" s="14"/>
      <c r="AG32" s="14"/>
      <c r="AH32" s="14"/>
      <c r="AI32" s="14"/>
      <c r="AJ32" s="14"/>
      <c r="AK32" s="14"/>
      <c r="AL32" s="14"/>
      <c r="AM32" s="14"/>
      <c r="AN32" s="14"/>
      <c r="AO32" s="14"/>
      <c r="AP32" s="14"/>
      <c r="AQ32" s="14"/>
      <c r="AR32" s="14"/>
      <c r="AS32" s="14"/>
      <c r="AT32" s="14"/>
      <c r="AU32" s="14"/>
      <c r="AV32" s="14"/>
      <c r="AW32" s="14"/>
      <c r="AX32" s="14"/>
    </row>
    <row r="33" spans="1:51">
      <c r="A33" s="17"/>
      <c r="B33" s="17"/>
      <c r="C33" s="17"/>
      <c r="D33" s="17"/>
      <c r="E33" s="17"/>
      <c r="F33" s="17"/>
      <c r="G33" s="17"/>
      <c r="H33" s="16"/>
      <c r="I33" s="16"/>
      <c r="J33" s="16"/>
      <c r="K33" s="16"/>
      <c r="L33" s="16"/>
      <c r="M33" s="16"/>
      <c r="N33" s="16"/>
      <c r="O33" s="16"/>
      <c r="P33" s="16"/>
      <c r="Q33" s="16"/>
      <c r="R33" s="16"/>
      <c r="S33" s="16"/>
      <c r="T33" s="16"/>
      <c r="U33" s="16"/>
      <c r="V33" s="16"/>
      <c r="W33" s="16"/>
      <c r="X33" s="16"/>
      <c r="Y33" s="16"/>
      <c r="Z33" s="16"/>
      <c r="AA33" s="16"/>
      <c r="AB33" s="16"/>
      <c r="AC33" s="14"/>
      <c r="AD33" s="14"/>
      <c r="AE33" s="14"/>
      <c r="AF33" s="14"/>
      <c r="AG33" s="14"/>
      <c r="AH33" s="14"/>
      <c r="AI33" s="14"/>
      <c r="AJ33" s="14"/>
      <c r="AK33" s="14"/>
      <c r="AL33" s="14"/>
      <c r="AM33" s="14"/>
      <c r="AN33" s="14"/>
      <c r="AO33" s="14"/>
      <c r="AP33" s="14"/>
      <c r="AQ33" s="14"/>
      <c r="AR33" s="14"/>
      <c r="AS33" s="14"/>
      <c r="AT33" s="14"/>
      <c r="AU33" s="14"/>
      <c r="AV33" s="14"/>
      <c r="AW33" s="14"/>
      <c r="AX33" s="14"/>
    </row>
    <row r="34" spans="1:51">
      <c r="A34" s="17"/>
      <c r="B34" s="17"/>
      <c r="C34" s="17"/>
      <c r="D34" s="17"/>
      <c r="E34" s="17"/>
      <c r="F34" s="17"/>
      <c r="G34" s="17"/>
      <c r="H34" s="16"/>
      <c r="I34" s="16"/>
      <c r="J34" s="16"/>
      <c r="K34" s="16"/>
      <c r="L34" s="16"/>
      <c r="M34" s="16"/>
      <c r="N34" s="16"/>
      <c r="O34" s="16"/>
      <c r="P34" s="16"/>
      <c r="Q34" s="16"/>
      <c r="R34" s="16"/>
      <c r="S34" s="16"/>
      <c r="T34" s="16"/>
      <c r="U34" s="16"/>
      <c r="V34" s="16"/>
      <c r="W34" s="16"/>
      <c r="X34" s="16"/>
      <c r="Y34" s="16"/>
      <c r="Z34" s="16"/>
      <c r="AA34" s="16"/>
      <c r="AB34" s="16"/>
      <c r="AC34" s="14"/>
      <c r="AD34" s="14"/>
      <c r="AE34" s="14"/>
      <c r="AF34" s="14"/>
      <c r="AG34" s="14"/>
      <c r="AH34" s="14"/>
      <c r="AI34" s="14"/>
      <c r="AJ34" s="14"/>
      <c r="AK34" s="14"/>
      <c r="AL34" s="14"/>
      <c r="AM34" s="14"/>
      <c r="AN34" s="14"/>
      <c r="AO34" s="14"/>
      <c r="AP34" s="14"/>
      <c r="AQ34" s="14"/>
      <c r="AR34" s="14"/>
      <c r="AS34" s="14"/>
      <c r="AT34" s="14"/>
      <c r="AU34" s="14"/>
      <c r="AV34" s="14"/>
      <c r="AW34" s="14"/>
      <c r="AX34" s="14"/>
    </row>
    <row r="35" spans="1:51">
      <c r="A35" s="17"/>
      <c r="B35" s="17"/>
      <c r="C35" s="17"/>
      <c r="D35" s="17"/>
      <c r="E35" s="17"/>
      <c r="F35" s="17"/>
      <c r="G35" s="17"/>
      <c r="H35" s="16"/>
      <c r="I35" s="16"/>
      <c r="J35" s="16"/>
      <c r="K35" s="16"/>
      <c r="L35" s="16"/>
      <c r="M35" s="16"/>
      <c r="N35" s="16"/>
      <c r="O35" s="16"/>
      <c r="P35" s="16"/>
      <c r="Q35" s="16"/>
      <c r="R35" s="16"/>
      <c r="S35" s="16"/>
      <c r="T35" s="16"/>
      <c r="U35" s="16"/>
      <c r="V35" s="16"/>
      <c r="W35" s="16"/>
      <c r="X35" s="16"/>
      <c r="Y35" s="16"/>
      <c r="Z35" s="16"/>
      <c r="AA35" s="16"/>
      <c r="AB35" s="16"/>
      <c r="AC35" s="14"/>
      <c r="AD35" s="14"/>
      <c r="AE35" s="14"/>
      <c r="AF35" s="14"/>
      <c r="AG35" s="14"/>
      <c r="AH35" s="14"/>
      <c r="AI35" s="14"/>
      <c r="AJ35" s="14"/>
      <c r="AK35" s="14"/>
      <c r="AL35" s="14"/>
      <c r="AM35" s="14"/>
      <c r="AN35" s="14"/>
      <c r="AO35" s="14"/>
      <c r="AP35" s="14"/>
      <c r="AQ35" s="14"/>
      <c r="AR35" s="14"/>
      <c r="AS35" s="14"/>
      <c r="AT35" s="14"/>
      <c r="AU35" s="14"/>
      <c r="AV35" s="14"/>
      <c r="AW35" s="14"/>
      <c r="AX35" s="14"/>
    </row>
    <row r="36" spans="1:51">
      <c r="A36" s="17"/>
      <c r="B36" s="17"/>
      <c r="C36" s="17"/>
      <c r="D36" s="17"/>
      <c r="E36" s="17"/>
      <c r="F36" s="17"/>
      <c r="G36" s="17"/>
      <c r="H36" s="16"/>
      <c r="I36" s="16"/>
      <c r="J36" s="16"/>
      <c r="K36" s="16"/>
      <c r="L36" s="16"/>
      <c r="M36" s="16"/>
      <c r="N36" s="16"/>
      <c r="O36" s="16"/>
      <c r="P36" s="16"/>
      <c r="Q36" s="16"/>
      <c r="R36" s="16"/>
      <c r="S36" s="16"/>
      <c r="T36" s="16"/>
      <c r="U36" s="16"/>
      <c r="V36" s="16"/>
      <c r="W36" s="16"/>
      <c r="X36" s="16"/>
      <c r="Y36" s="16"/>
      <c r="Z36" s="16"/>
      <c r="AA36" s="16"/>
      <c r="AB36" s="16"/>
      <c r="AC36" s="14"/>
      <c r="AD36" s="14"/>
      <c r="AE36" s="14"/>
      <c r="AF36" s="14"/>
      <c r="AG36" s="14"/>
      <c r="AH36" s="14"/>
      <c r="AI36" s="14"/>
      <c r="AJ36" s="14"/>
      <c r="AK36" s="14"/>
      <c r="AL36" s="14"/>
      <c r="AM36" s="14"/>
      <c r="AN36" s="14"/>
      <c r="AO36" s="14"/>
      <c r="AP36" s="14"/>
      <c r="AQ36" s="14"/>
      <c r="AR36" s="14"/>
      <c r="AS36" s="14"/>
      <c r="AT36" s="14"/>
      <c r="AU36" s="14"/>
      <c r="AV36" s="14"/>
      <c r="AW36" s="14"/>
      <c r="AX36" s="14"/>
    </row>
    <row r="37" spans="1:51" ht="16.5" customHeight="1">
      <c r="A37" s="20"/>
      <c r="B37" s="20"/>
      <c r="C37" s="20"/>
      <c r="D37" s="20"/>
      <c r="E37" s="20"/>
      <c r="F37" s="20"/>
      <c r="G37" s="20"/>
      <c r="H37" s="16"/>
      <c r="I37" s="16"/>
      <c r="J37" s="16"/>
      <c r="K37" s="16"/>
      <c r="L37" s="16"/>
      <c r="M37" s="16"/>
      <c r="N37" s="16"/>
      <c r="O37" s="16"/>
      <c r="P37" s="16"/>
      <c r="Q37" s="16"/>
      <c r="R37" s="16"/>
      <c r="S37" s="16"/>
      <c r="T37" s="16"/>
      <c r="U37" s="16"/>
      <c r="V37" s="16"/>
      <c r="W37" s="16"/>
      <c r="X37" s="16"/>
      <c r="Y37" s="16"/>
      <c r="Z37" s="16"/>
      <c r="AA37" s="16"/>
      <c r="AB37" s="16"/>
      <c r="AC37" s="14"/>
      <c r="AD37" s="14"/>
      <c r="AE37" s="14"/>
      <c r="AF37" s="14"/>
      <c r="AG37" s="14"/>
      <c r="AH37" s="14"/>
      <c r="AI37" s="14"/>
      <c r="AJ37" s="14"/>
      <c r="AK37" s="14"/>
      <c r="AL37" s="14"/>
      <c r="AM37" s="14"/>
      <c r="AN37" s="14"/>
      <c r="AO37" s="14"/>
      <c r="AP37" s="14"/>
      <c r="AQ37" s="14"/>
      <c r="AR37" s="14"/>
      <c r="AS37" s="14"/>
      <c r="AT37" s="14"/>
      <c r="AU37" s="14"/>
      <c r="AV37" s="14"/>
      <c r="AW37" s="14"/>
      <c r="AX37" s="14"/>
    </row>
    <row r="38" spans="1:51">
      <c r="A38" s="17"/>
      <c r="B38" s="17"/>
      <c r="C38" s="17"/>
      <c r="D38" s="17"/>
      <c r="E38" s="17"/>
      <c r="F38" s="17"/>
      <c r="G38" s="17"/>
      <c r="H38" s="16"/>
      <c r="I38" s="16"/>
      <c r="J38" s="16"/>
      <c r="K38" s="16"/>
      <c r="L38" s="16"/>
      <c r="M38" s="16"/>
      <c r="N38" s="16"/>
      <c r="O38" s="16"/>
      <c r="P38" s="16"/>
      <c r="Q38" s="16"/>
      <c r="R38" s="16"/>
      <c r="S38" s="16"/>
      <c r="T38" s="16"/>
      <c r="U38" s="16"/>
      <c r="V38" s="16"/>
      <c r="W38" s="16"/>
      <c r="X38" s="16"/>
      <c r="Y38" s="16"/>
      <c r="Z38" s="16"/>
      <c r="AA38" s="16"/>
      <c r="AB38" s="16"/>
      <c r="AC38" s="14"/>
      <c r="AD38" s="14"/>
      <c r="AE38" s="14"/>
      <c r="AF38" s="14"/>
      <c r="AG38" s="14"/>
      <c r="AH38" s="14"/>
      <c r="AI38" s="14"/>
      <c r="AJ38" s="14"/>
      <c r="AK38" s="14"/>
      <c r="AL38" s="14"/>
      <c r="AM38" s="14"/>
      <c r="AN38" s="14"/>
      <c r="AO38" s="14"/>
      <c r="AP38" s="14"/>
      <c r="AQ38" s="14"/>
      <c r="AR38" s="14"/>
      <c r="AS38" s="14"/>
      <c r="AT38" s="14"/>
      <c r="AU38" s="14"/>
      <c r="AV38" s="14"/>
      <c r="AW38" s="14"/>
      <c r="AX38" s="14"/>
    </row>
    <row r="39" spans="1:51">
      <c r="A39" s="14"/>
      <c r="B39" s="14"/>
      <c r="C39" s="14"/>
      <c r="D39" s="14"/>
      <c r="E39" s="14"/>
      <c r="F39" s="14"/>
      <c r="G39" s="14"/>
      <c r="H39" s="16"/>
      <c r="I39" s="16"/>
      <c r="J39" s="16"/>
      <c r="K39" s="16"/>
      <c r="L39" s="16"/>
      <c r="M39" s="16"/>
      <c r="N39" s="16"/>
      <c r="O39" s="16"/>
      <c r="P39" s="16"/>
      <c r="Q39" s="16"/>
      <c r="R39" s="16"/>
      <c r="S39" s="16"/>
      <c r="T39" s="16"/>
      <c r="U39" s="16"/>
      <c r="V39" s="16"/>
      <c r="W39" s="16"/>
      <c r="X39" s="16"/>
      <c r="Y39" s="16"/>
      <c r="Z39" s="16"/>
      <c r="AA39" s="16"/>
      <c r="AB39" s="16"/>
      <c r="AC39" s="14"/>
      <c r="AD39" s="14"/>
      <c r="AE39" s="14"/>
      <c r="AF39" s="14"/>
      <c r="AG39" s="14"/>
      <c r="AH39" s="14"/>
      <c r="AI39" s="14"/>
      <c r="AJ39" s="14"/>
      <c r="AK39" s="14"/>
      <c r="AL39" s="14"/>
      <c r="AM39" s="14"/>
      <c r="AN39" s="14"/>
      <c r="AO39" s="14"/>
      <c r="AP39" s="14"/>
      <c r="AQ39" s="14"/>
      <c r="AR39" s="14"/>
      <c r="AS39" s="14"/>
      <c r="AT39" s="14"/>
      <c r="AU39" s="14"/>
      <c r="AV39" s="14"/>
      <c r="AW39" s="14"/>
      <c r="AX39" s="14"/>
    </row>
    <row r="40" spans="1:51">
      <c r="A40" s="14"/>
      <c r="B40" s="14"/>
      <c r="C40" s="14"/>
      <c r="D40" s="14"/>
      <c r="E40" s="14"/>
      <c r="F40" s="14"/>
      <c r="G40" s="14"/>
      <c r="H40" s="16"/>
      <c r="I40" s="16"/>
      <c r="J40" s="16"/>
      <c r="K40" s="16"/>
      <c r="L40" s="16"/>
      <c r="M40" s="16"/>
      <c r="N40" s="16"/>
      <c r="O40" s="16"/>
      <c r="P40" s="16"/>
      <c r="Q40" s="16"/>
      <c r="R40" s="16"/>
      <c r="S40" s="16"/>
      <c r="T40" s="16"/>
      <c r="U40" s="16"/>
      <c r="V40" s="16"/>
      <c r="W40" s="16"/>
      <c r="X40" s="16"/>
      <c r="Y40" s="16"/>
      <c r="Z40" s="16"/>
      <c r="AA40" s="16"/>
      <c r="AB40" s="16"/>
      <c r="AC40" s="14"/>
      <c r="AD40" s="14"/>
      <c r="AE40" s="14"/>
      <c r="AF40" s="14"/>
      <c r="AG40" s="14"/>
      <c r="AH40" s="14"/>
      <c r="AI40" s="14"/>
      <c r="AJ40" s="14"/>
      <c r="AK40" s="14"/>
      <c r="AL40" s="14"/>
      <c r="AM40" s="14"/>
      <c r="AN40" s="14"/>
      <c r="AO40" s="14"/>
      <c r="AP40" s="14"/>
      <c r="AQ40" s="14"/>
      <c r="AR40" s="14"/>
      <c r="AS40" s="14"/>
      <c r="AT40" s="14"/>
      <c r="AU40" s="14"/>
      <c r="AV40" s="14"/>
      <c r="AW40" s="14"/>
      <c r="AX40" s="14"/>
    </row>
    <row r="41" spans="1:51">
      <c r="A41" s="14"/>
      <c r="B41" s="14"/>
      <c r="C41" s="14"/>
      <c r="D41" s="14"/>
      <c r="E41" s="14"/>
      <c r="F41" s="14"/>
      <c r="G41" s="14"/>
      <c r="H41" s="16"/>
      <c r="I41" s="16"/>
      <c r="J41" s="16"/>
      <c r="K41" s="16"/>
      <c r="L41" s="16"/>
      <c r="M41" s="16"/>
      <c r="N41" s="16"/>
      <c r="O41" s="16"/>
      <c r="P41" s="16"/>
      <c r="Q41" s="16"/>
      <c r="R41" s="16"/>
      <c r="S41" s="16"/>
      <c r="T41" s="16"/>
      <c r="U41" s="16"/>
      <c r="V41" s="16"/>
      <c r="W41" s="16"/>
      <c r="X41" s="16"/>
      <c r="Y41" s="16"/>
      <c r="Z41" s="16"/>
      <c r="AA41" s="16"/>
      <c r="AB41" s="16"/>
      <c r="AC41" s="14"/>
      <c r="AD41" s="14"/>
      <c r="AE41" s="14"/>
      <c r="AF41" s="14"/>
      <c r="AG41" s="14"/>
      <c r="AH41" s="14"/>
      <c r="AI41" s="14"/>
      <c r="AJ41" s="14"/>
      <c r="AK41" s="14"/>
      <c r="AL41" s="14"/>
      <c r="AM41" s="14"/>
      <c r="AN41" s="14"/>
      <c r="AO41" s="14"/>
      <c r="AP41" s="14"/>
      <c r="AQ41" s="14"/>
      <c r="AR41" s="14"/>
      <c r="AS41" s="14"/>
      <c r="AT41" s="14"/>
      <c r="AU41" s="14"/>
      <c r="AV41" s="14"/>
      <c r="AW41" s="14"/>
      <c r="AX41" s="14"/>
    </row>
    <row r="42" spans="1:51" ht="8.25" customHeight="1">
      <c r="A42" s="14"/>
      <c r="B42" s="14"/>
      <c r="C42" s="14"/>
      <c r="D42" s="14"/>
      <c r="E42" s="14"/>
      <c r="F42" s="14"/>
      <c r="G42" s="14"/>
      <c r="H42" s="16"/>
      <c r="I42" s="16"/>
      <c r="J42" s="16"/>
      <c r="K42" s="16"/>
      <c r="L42" s="16"/>
      <c r="M42" s="16"/>
      <c r="N42" s="16"/>
      <c r="O42" s="16"/>
      <c r="P42" s="16"/>
      <c r="Q42" s="16"/>
      <c r="R42" s="16"/>
      <c r="S42" s="16"/>
      <c r="T42" s="16"/>
      <c r="U42" s="16"/>
      <c r="V42" s="16"/>
      <c r="W42" s="16"/>
      <c r="X42" s="16"/>
      <c r="Y42" s="16"/>
      <c r="Z42" s="16"/>
      <c r="AA42" s="16"/>
      <c r="AB42" s="16"/>
      <c r="AC42" s="14"/>
      <c r="AD42" s="14"/>
      <c r="AE42" s="14"/>
      <c r="AF42" s="14"/>
      <c r="AG42" s="14"/>
      <c r="AH42" s="14"/>
      <c r="AI42" s="14"/>
      <c r="AJ42" s="14"/>
      <c r="AK42" s="14"/>
      <c r="AL42" s="14"/>
      <c r="AM42" s="14"/>
      <c r="AN42" s="14"/>
      <c r="AO42" s="14"/>
      <c r="AP42" s="14"/>
      <c r="AQ42" s="14"/>
      <c r="AR42" s="14"/>
      <c r="AS42" s="14"/>
      <c r="AT42" s="14"/>
      <c r="AU42" s="14"/>
      <c r="AV42" s="14"/>
      <c r="AW42" s="14"/>
      <c r="AX42" s="14"/>
    </row>
    <row r="43" spans="1:51" hidden="1">
      <c r="A43" s="14"/>
      <c r="B43" s="14"/>
      <c r="C43" s="14"/>
      <c r="D43" s="14"/>
      <c r="E43" s="14"/>
      <c r="F43" s="14"/>
      <c r="G43" s="14"/>
      <c r="H43" s="16"/>
      <c r="I43" s="16"/>
      <c r="J43" s="16"/>
      <c r="K43" s="16"/>
      <c r="L43" s="16"/>
      <c r="M43" s="16"/>
      <c r="N43" s="16"/>
      <c r="O43" s="16"/>
      <c r="P43" s="16"/>
      <c r="Q43" s="16"/>
      <c r="R43" s="16"/>
      <c r="S43" s="16"/>
      <c r="T43" s="16"/>
      <c r="U43" s="16"/>
      <c r="V43" s="16"/>
      <c r="W43" s="16"/>
      <c r="X43" s="16"/>
      <c r="Y43" s="16"/>
      <c r="Z43" s="16"/>
      <c r="AA43" s="16"/>
      <c r="AB43" s="16"/>
      <c r="AC43" s="14"/>
      <c r="AD43" s="14"/>
      <c r="AE43" s="14"/>
      <c r="AF43" s="14"/>
      <c r="AG43" s="14"/>
      <c r="AH43" s="14"/>
      <c r="AI43" s="14"/>
      <c r="AJ43" s="14"/>
      <c r="AK43" s="14"/>
      <c r="AL43" s="14"/>
      <c r="AM43" s="14"/>
      <c r="AN43" s="14"/>
      <c r="AO43" s="14"/>
      <c r="AP43" s="14"/>
      <c r="AQ43" s="14"/>
      <c r="AR43" s="14"/>
      <c r="AS43" s="14"/>
      <c r="AT43" s="14"/>
      <c r="AU43" s="14"/>
      <c r="AV43" s="14"/>
      <c r="AW43" s="14"/>
      <c r="AX43" s="14"/>
    </row>
    <row r="44" spans="1:51" hidden="1">
      <c r="A44" s="14"/>
      <c r="B44" s="14"/>
      <c r="C44" s="14"/>
      <c r="D44" s="14"/>
      <c r="E44" s="14"/>
      <c r="F44" s="14"/>
      <c r="G44" s="14"/>
      <c r="H44" s="16"/>
      <c r="I44" s="16"/>
      <c r="J44" s="16"/>
      <c r="K44" s="16"/>
      <c r="L44" s="16"/>
      <c r="M44" s="16"/>
      <c r="N44" s="16"/>
      <c r="O44" s="15"/>
      <c r="P44" s="16"/>
      <c r="Q44" s="16"/>
      <c r="R44" s="16"/>
      <c r="S44" s="16"/>
      <c r="T44" s="16"/>
      <c r="U44" s="16"/>
      <c r="V44" s="16"/>
      <c r="W44" s="16"/>
      <c r="X44" s="16"/>
      <c r="Y44" s="16"/>
      <c r="Z44" s="16"/>
      <c r="AA44" s="16"/>
      <c r="AB44" s="16"/>
      <c r="AC44" s="14"/>
      <c r="AD44" s="14"/>
      <c r="AE44" s="14"/>
      <c r="AF44" s="14"/>
      <c r="AG44" s="14"/>
      <c r="AH44" s="14"/>
      <c r="AI44" s="14"/>
      <c r="AJ44" s="14"/>
      <c r="AK44" s="14"/>
      <c r="AL44" s="14"/>
      <c r="AM44" s="14"/>
      <c r="AN44" s="14"/>
      <c r="AO44" s="14"/>
      <c r="AP44" s="14"/>
      <c r="AQ44" s="14"/>
      <c r="AR44" s="14"/>
      <c r="AS44" s="14"/>
      <c r="AT44" s="14"/>
      <c r="AU44" s="14"/>
      <c r="AV44" s="14"/>
      <c r="AW44" s="14"/>
      <c r="AX44" s="14"/>
      <c r="AY44" s="14"/>
    </row>
    <row r="45" spans="1:51" hidden="1">
      <c r="A45" s="14"/>
      <c r="B45" s="14"/>
      <c r="C45" s="14"/>
      <c r="D45" s="14"/>
      <c r="E45" s="14"/>
      <c r="F45" s="14"/>
      <c r="G45" s="14"/>
      <c r="H45" s="16"/>
      <c r="I45" s="16"/>
      <c r="J45" s="16"/>
      <c r="K45" s="16"/>
      <c r="L45" s="16"/>
      <c r="M45" s="16"/>
      <c r="N45" s="16"/>
      <c r="O45" s="15"/>
      <c r="P45" s="16"/>
      <c r="Q45" s="16"/>
      <c r="R45" s="16"/>
      <c r="S45" s="16"/>
      <c r="T45" s="16"/>
      <c r="U45" s="16"/>
      <c r="V45" s="16"/>
      <c r="W45" s="16"/>
      <c r="X45" s="16"/>
      <c r="Y45" s="16"/>
      <c r="Z45" s="16"/>
      <c r="AA45" s="16"/>
      <c r="AB45" s="16"/>
      <c r="AC45" s="14"/>
      <c r="AD45" s="14"/>
      <c r="AE45" s="14"/>
      <c r="AF45" s="14"/>
      <c r="AG45" s="14"/>
      <c r="AH45" s="14"/>
      <c r="AI45" s="14"/>
      <c r="AJ45" s="14"/>
      <c r="AK45" s="14"/>
      <c r="AL45" s="14"/>
      <c r="AM45" s="14"/>
      <c r="AN45" s="14"/>
      <c r="AO45" s="14"/>
      <c r="AP45" s="14"/>
      <c r="AQ45" s="14"/>
      <c r="AR45" s="14"/>
      <c r="AS45" s="14"/>
      <c r="AT45" s="14"/>
      <c r="AU45" s="14"/>
      <c r="AV45" s="14"/>
      <c r="AW45" s="14"/>
      <c r="AX45" s="14"/>
      <c r="AY45" s="14"/>
    </row>
    <row r="46" spans="1:51" hidden="1">
      <c r="A46" s="14"/>
      <c r="B46" s="14"/>
      <c r="C46" s="14"/>
      <c r="D46" s="14"/>
      <c r="E46" s="14"/>
      <c r="F46" s="14"/>
      <c r="G46" s="14"/>
      <c r="H46" s="16"/>
      <c r="I46" s="16"/>
      <c r="J46" s="16"/>
      <c r="K46" s="16"/>
      <c r="L46" s="16"/>
      <c r="M46" s="16"/>
      <c r="N46" s="16"/>
      <c r="O46" s="15"/>
      <c r="P46" s="16"/>
      <c r="Q46" s="16"/>
      <c r="R46" s="16"/>
      <c r="S46" s="16"/>
      <c r="T46" s="16"/>
      <c r="U46" s="16"/>
      <c r="V46" s="16"/>
      <c r="W46" s="16"/>
      <c r="X46" s="16"/>
      <c r="Y46" s="16"/>
      <c r="Z46" s="16"/>
      <c r="AA46" s="16"/>
      <c r="AB46" s="16"/>
      <c r="AC46" s="14"/>
      <c r="AD46" s="14"/>
      <c r="AE46" s="14"/>
      <c r="AF46" s="14"/>
      <c r="AG46" s="14"/>
      <c r="AH46" s="14"/>
      <c r="AI46" s="14"/>
      <c r="AJ46" s="14"/>
      <c r="AK46" s="14"/>
      <c r="AL46" s="14"/>
      <c r="AM46" s="14"/>
      <c r="AN46" s="14"/>
      <c r="AO46" s="14"/>
      <c r="AP46" s="14"/>
      <c r="AQ46" s="14"/>
      <c r="AR46" s="14"/>
      <c r="AS46" s="14"/>
      <c r="AT46" s="14"/>
      <c r="AU46" s="14"/>
      <c r="AV46" s="14"/>
      <c r="AW46" s="14"/>
      <c r="AX46" s="14"/>
      <c r="AY46" s="14"/>
    </row>
    <row r="47" spans="1:51" ht="12.75" hidden="1" customHeight="1">
      <c r="A47" s="14"/>
      <c r="B47" s="14"/>
      <c r="C47" s="14"/>
      <c r="D47" s="14"/>
      <c r="E47" s="14"/>
      <c r="F47" s="14"/>
      <c r="G47" s="14"/>
      <c r="H47" s="16"/>
      <c r="I47" s="16"/>
      <c r="J47" s="16"/>
      <c r="K47" s="16"/>
      <c r="L47" s="16"/>
      <c r="M47" s="16"/>
      <c r="N47" s="16"/>
      <c r="O47" s="15"/>
      <c r="P47" s="16"/>
      <c r="Q47" s="16"/>
      <c r="R47" s="16"/>
      <c r="S47" s="16"/>
      <c r="T47" s="16"/>
      <c r="U47" s="16"/>
      <c r="V47" s="16"/>
      <c r="W47" s="16"/>
      <c r="X47" s="16"/>
      <c r="Y47" s="16"/>
      <c r="Z47" s="16"/>
      <c r="AA47" s="16"/>
      <c r="AB47" s="16"/>
      <c r="AC47" s="14"/>
      <c r="AD47" s="14"/>
      <c r="AE47" s="14"/>
      <c r="AF47" s="14"/>
      <c r="AG47" s="14"/>
      <c r="AH47" s="14"/>
      <c r="AI47" s="14"/>
      <c r="AJ47" s="14"/>
      <c r="AK47" s="14"/>
      <c r="AL47" s="14"/>
      <c r="AM47" s="14"/>
      <c r="AN47" s="14"/>
      <c r="AO47" s="14"/>
      <c r="AP47" s="14"/>
      <c r="AQ47" s="14"/>
      <c r="AR47" s="14"/>
      <c r="AS47" s="14"/>
      <c r="AT47" s="14"/>
      <c r="AU47" s="14"/>
      <c r="AV47" s="14"/>
      <c r="AW47" s="14"/>
      <c r="AX47" s="14"/>
      <c r="AY47" s="14"/>
    </row>
    <row r="48" spans="1:51" hidden="1">
      <c r="A48" s="14"/>
      <c r="B48" s="14"/>
      <c r="C48" s="14"/>
      <c r="D48" s="14"/>
      <c r="E48" s="14"/>
      <c r="F48" s="14"/>
      <c r="G48" s="14"/>
      <c r="H48" s="16"/>
      <c r="I48" s="16"/>
      <c r="J48" s="16"/>
      <c r="K48" s="16"/>
      <c r="L48" s="16"/>
      <c r="M48" s="16"/>
      <c r="N48" s="16"/>
      <c r="O48" s="15"/>
      <c r="P48" s="16"/>
      <c r="Q48" s="16"/>
      <c r="R48" s="16"/>
      <c r="S48" s="16"/>
      <c r="T48" s="16"/>
      <c r="U48" s="16"/>
      <c r="V48" s="16"/>
      <c r="W48" s="16"/>
      <c r="X48" s="16"/>
      <c r="Y48" s="16"/>
      <c r="Z48" s="16"/>
      <c r="AA48" s="16"/>
      <c r="AB48" s="16"/>
      <c r="AC48" s="14"/>
      <c r="AD48" s="14"/>
      <c r="AE48" s="14"/>
      <c r="AF48" s="14"/>
      <c r="AG48" s="14"/>
      <c r="AH48" s="14"/>
      <c r="AI48" s="14"/>
      <c r="AJ48" s="14"/>
      <c r="AK48" s="14"/>
      <c r="AL48" s="14"/>
      <c r="AM48" s="14"/>
      <c r="AN48" s="14"/>
      <c r="AO48" s="14"/>
      <c r="AP48" s="14"/>
      <c r="AQ48" s="14"/>
      <c r="AR48" s="14"/>
      <c r="AS48" s="14"/>
      <c r="AT48" s="14"/>
      <c r="AU48" s="14"/>
      <c r="AV48" s="14"/>
      <c r="AW48" s="14"/>
      <c r="AX48" s="14"/>
      <c r="AY48" s="14"/>
    </row>
    <row r="49" spans="1:51" hidden="1">
      <c r="A49" s="14"/>
      <c r="B49" s="14"/>
      <c r="C49" s="14"/>
      <c r="D49" s="14"/>
      <c r="E49" s="14"/>
      <c r="F49" s="14"/>
      <c r="G49" s="14"/>
      <c r="H49" s="16"/>
      <c r="I49" s="16"/>
      <c r="J49" s="16"/>
      <c r="K49" s="16"/>
      <c r="L49" s="16"/>
      <c r="M49" s="16"/>
      <c r="N49" s="16"/>
      <c r="O49" s="15"/>
      <c r="P49" s="16"/>
      <c r="Q49" s="16"/>
      <c r="R49" s="16"/>
      <c r="S49" s="16"/>
      <c r="T49" s="16"/>
      <c r="U49" s="16"/>
      <c r="V49" s="16"/>
      <c r="W49" s="16"/>
      <c r="X49" s="16"/>
      <c r="Y49" s="16"/>
      <c r="Z49" s="16"/>
      <c r="AA49" s="16"/>
      <c r="AB49" s="16"/>
      <c r="AC49" s="14"/>
      <c r="AD49" s="14"/>
      <c r="AE49" s="14"/>
      <c r="AF49" s="14"/>
      <c r="AG49" s="14"/>
      <c r="AH49" s="14"/>
      <c r="AI49" s="14"/>
      <c r="AJ49" s="14"/>
      <c r="AK49" s="14"/>
      <c r="AL49" s="14"/>
      <c r="AM49" s="14"/>
      <c r="AN49" s="14"/>
      <c r="AO49" s="14"/>
      <c r="AP49" s="14"/>
      <c r="AQ49" s="14"/>
      <c r="AR49" s="14"/>
      <c r="AS49" s="14"/>
      <c r="AT49" s="14"/>
      <c r="AU49" s="14"/>
      <c r="AV49" s="14"/>
      <c r="AW49" s="14"/>
      <c r="AX49" s="14"/>
      <c r="AY49" s="14"/>
    </row>
    <row r="50" spans="1:51" hidden="1">
      <c r="A50" s="14"/>
      <c r="B50" s="14"/>
      <c r="C50" s="14"/>
      <c r="D50" s="14"/>
      <c r="E50" s="14"/>
      <c r="F50" s="14"/>
      <c r="G50" s="14"/>
      <c r="H50" s="16"/>
      <c r="I50" s="16"/>
      <c r="J50" s="16"/>
      <c r="K50" s="16"/>
      <c r="L50" s="16"/>
      <c r="M50" s="16"/>
      <c r="N50" s="16"/>
      <c r="O50" s="15"/>
      <c r="P50" s="16"/>
      <c r="Q50" s="16"/>
      <c r="R50" s="16"/>
      <c r="S50" s="16"/>
      <c r="T50" s="16"/>
      <c r="U50" s="16"/>
      <c r="V50" s="16"/>
      <c r="W50" s="16"/>
      <c r="X50" s="16"/>
      <c r="Y50" s="16"/>
      <c r="Z50" s="16"/>
      <c r="AA50" s="16"/>
      <c r="AB50" s="16"/>
      <c r="AC50" s="14"/>
      <c r="AD50" s="14"/>
      <c r="AE50" s="14"/>
      <c r="AF50" s="14"/>
      <c r="AG50" s="14"/>
      <c r="AH50" s="14"/>
      <c r="AI50" s="14"/>
      <c r="AJ50" s="14"/>
      <c r="AK50" s="14"/>
      <c r="AL50" s="14"/>
      <c r="AM50" s="14"/>
      <c r="AN50" s="14"/>
      <c r="AO50" s="14"/>
      <c r="AP50" s="14"/>
      <c r="AQ50" s="14"/>
      <c r="AR50" s="14"/>
      <c r="AS50" s="14"/>
      <c r="AT50" s="14"/>
      <c r="AU50" s="14"/>
      <c r="AV50" s="14"/>
      <c r="AW50" s="14"/>
      <c r="AX50" s="14"/>
      <c r="AY50" s="14"/>
    </row>
    <row r="51" spans="1:51" hidden="1">
      <c r="A51" s="14"/>
      <c r="B51" s="14"/>
      <c r="C51" s="14"/>
      <c r="D51" s="14"/>
      <c r="E51" s="14"/>
      <c r="F51" s="14"/>
      <c r="G51" s="14"/>
      <c r="H51" s="16"/>
      <c r="I51" s="16"/>
      <c r="J51" s="16"/>
      <c r="K51" s="16"/>
      <c r="L51" s="16"/>
      <c r="M51" s="16"/>
      <c r="N51" s="16"/>
      <c r="O51" s="15"/>
      <c r="P51" s="16"/>
      <c r="Q51" s="16"/>
      <c r="R51" s="16"/>
      <c r="S51" s="16"/>
      <c r="T51" s="16"/>
      <c r="U51" s="16"/>
      <c r="V51" s="16"/>
      <c r="W51" s="16"/>
      <c r="X51" s="16"/>
      <c r="Y51" s="16"/>
      <c r="Z51" s="16"/>
      <c r="AA51" s="16"/>
      <c r="AB51" s="16"/>
      <c r="AC51" s="14"/>
      <c r="AD51" s="14"/>
      <c r="AE51" s="14"/>
      <c r="AF51" s="14"/>
      <c r="AG51" s="14"/>
      <c r="AH51" s="14"/>
      <c r="AI51" s="14"/>
      <c r="AJ51" s="14"/>
      <c r="AK51" s="14"/>
      <c r="AL51" s="14"/>
      <c r="AM51" s="14"/>
      <c r="AN51" s="14"/>
      <c r="AO51" s="14"/>
      <c r="AP51" s="14"/>
      <c r="AQ51" s="14"/>
      <c r="AR51" s="14"/>
      <c r="AS51" s="14"/>
      <c r="AT51" s="14"/>
      <c r="AU51" s="14"/>
      <c r="AV51" s="14"/>
      <c r="AW51" s="14"/>
      <c r="AX51" s="14"/>
      <c r="AY51" s="14"/>
    </row>
    <row r="52" spans="1:51" hidden="1">
      <c r="A52" s="14"/>
      <c r="B52" s="14"/>
      <c r="C52" s="14"/>
      <c r="D52" s="14"/>
      <c r="E52" s="14"/>
      <c r="F52" s="14"/>
      <c r="G52" s="14"/>
      <c r="H52" s="16"/>
      <c r="I52" s="16"/>
      <c r="J52" s="16"/>
      <c r="K52" s="16"/>
      <c r="L52" s="16"/>
      <c r="M52" s="16"/>
      <c r="N52" s="16"/>
      <c r="O52" s="15"/>
      <c r="P52" s="16"/>
      <c r="Q52" s="16"/>
      <c r="R52" s="16"/>
      <c r="S52" s="16"/>
      <c r="T52" s="16"/>
      <c r="U52" s="16"/>
      <c r="V52" s="16"/>
      <c r="W52" s="16"/>
      <c r="X52" s="16"/>
      <c r="Y52" s="16"/>
      <c r="Z52" s="16"/>
      <c r="AA52" s="16"/>
      <c r="AB52" s="16"/>
      <c r="AC52" s="14"/>
      <c r="AD52" s="14"/>
      <c r="AE52" s="14"/>
      <c r="AF52" s="14"/>
      <c r="AG52" s="14"/>
      <c r="AH52" s="14"/>
      <c r="AI52" s="14"/>
      <c r="AJ52" s="14"/>
      <c r="AK52" s="14"/>
      <c r="AL52" s="14"/>
      <c r="AM52" s="14"/>
      <c r="AN52" s="14"/>
      <c r="AO52" s="14"/>
      <c r="AP52" s="14"/>
      <c r="AQ52" s="14"/>
      <c r="AR52" s="14"/>
      <c r="AS52" s="14"/>
      <c r="AT52" s="14"/>
      <c r="AU52" s="14"/>
      <c r="AV52" s="14"/>
      <c r="AW52" s="14"/>
      <c r="AX52" s="14"/>
      <c r="AY52" s="14"/>
    </row>
    <row r="53" spans="1:51" hidden="1">
      <c r="A53" s="14"/>
      <c r="B53" s="14"/>
      <c r="C53" s="14"/>
      <c r="D53" s="14"/>
      <c r="E53" s="14"/>
      <c r="F53" s="14"/>
      <c r="G53" s="14"/>
      <c r="H53" s="16"/>
      <c r="I53" s="16"/>
      <c r="J53" s="16"/>
      <c r="K53" s="16"/>
      <c r="L53" s="16"/>
      <c r="M53" s="16"/>
      <c r="N53" s="16"/>
      <c r="O53" s="15"/>
      <c r="P53" s="16"/>
      <c r="Q53" s="16"/>
      <c r="R53" s="16"/>
      <c r="S53" s="16"/>
      <c r="T53" s="16"/>
      <c r="U53" s="16"/>
      <c r="V53" s="16"/>
      <c r="W53" s="16"/>
      <c r="X53" s="16"/>
      <c r="Y53" s="16"/>
      <c r="Z53" s="16"/>
      <c r="AA53" s="16"/>
      <c r="AB53" s="16"/>
      <c r="AC53" s="14"/>
      <c r="AD53" s="14"/>
      <c r="AE53" s="14"/>
      <c r="AF53" s="14"/>
      <c r="AG53" s="14"/>
      <c r="AH53" s="14"/>
      <c r="AI53" s="14"/>
      <c r="AJ53" s="14"/>
      <c r="AK53" s="14"/>
      <c r="AL53" s="14"/>
      <c r="AM53" s="14"/>
      <c r="AN53" s="14"/>
      <c r="AO53" s="14"/>
      <c r="AP53" s="14"/>
      <c r="AQ53" s="14"/>
      <c r="AR53" s="14"/>
      <c r="AS53" s="14"/>
      <c r="AT53" s="14"/>
      <c r="AU53" s="14"/>
      <c r="AV53" s="14"/>
      <c r="AW53" s="14"/>
      <c r="AX53" s="14"/>
      <c r="AY53" s="14"/>
    </row>
    <row r="54" spans="1:51" hidden="1">
      <c r="A54" s="14"/>
      <c r="B54" s="14"/>
      <c r="C54" s="14"/>
      <c r="D54" s="14"/>
      <c r="E54" s="14"/>
      <c r="F54" s="14"/>
      <c r="G54" s="14"/>
      <c r="H54" s="16"/>
      <c r="I54" s="16"/>
      <c r="J54" s="16"/>
      <c r="K54" s="16"/>
      <c r="L54" s="16"/>
      <c r="M54" s="16"/>
      <c r="N54" s="16"/>
      <c r="O54" s="15"/>
      <c r="P54" s="16"/>
      <c r="Q54" s="16"/>
      <c r="R54" s="16"/>
      <c r="S54" s="16"/>
      <c r="T54" s="16"/>
      <c r="U54" s="16"/>
      <c r="V54" s="16"/>
      <c r="W54" s="16"/>
      <c r="X54" s="16"/>
      <c r="Y54" s="16"/>
      <c r="Z54" s="16"/>
      <c r="AA54" s="16"/>
      <c r="AB54" s="16"/>
      <c r="AC54" s="14"/>
      <c r="AD54" s="14"/>
      <c r="AE54" s="14"/>
      <c r="AF54" s="14"/>
      <c r="AG54" s="14"/>
      <c r="AH54" s="14"/>
      <c r="AI54" s="14"/>
      <c r="AJ54" s="14"/>
      <c r="AK54" s="14"/>
      <c r="AL54" s="14"/>
      <c r="AM54" s="14"/>
      <c r="AN54" s="14"/>
      <c r="AO54" s="14"/>
      <c r="AP54" s="14"/>
      <c r="AQ54" s="14"/>
      <c r="AR54" s="14"/>
      <c r="AS54" s="14"/>
      <c r="AT54" s="14"/>
      <c r="AU54" s="14"/>
      <c r="AV54" s="14"/>
      <c r="AW54" s="14"/>
      <c r="AX54" s="14"/>
      <c r="AY54" s="14"/>
    </row>
    <row r="55" spans="1:51">
      <c r="A55" s="14"/>
      <c r="B55" s="14"/>
      <c r="C55" s="14"/>
      <c r="D55" s="14"/>
      <c r="E55" s="14"/>
      <c r="F55" s="14"/>
      <c r="G55" s="14"/>
      <c r="H55" s="16"/>
      <c r="I55" s="16"/>
      <c r="J55" s="16"/>
      <c r="K55" s="16"/>
      <c r="L55" s="16"/>
      <c r="M55" s="16"/>
      <c r="N55" s="16"/>
      <c r="O55" s="15"/>
      <c r="P55" s="16"/>
      <c r="Q55" s="16"/>
      <c r="R55" s="16"/>
      <c r="S55" s="16"/>
      <c r="T55" s="16"/>
      <c r="U55" s="16"/>
      <c r="V55" s="16"/>
      <c r="W55" s="16"/>
      <c r="X55" s="16"/>
      <c r="Y55" s="16"/>
      <c r="Z55" s="16"/>
      <c r="AA55" s="16"/>
      <c r="AB55" s="16"/>
      <c r="AC55" s="14"/>
      <c r="AD55" s="14"/>
      <c r="AE55" s="14"/>
      <c r="AF55" s="14"/>
      <c r="AG55" s="14"/>
      <c r="AH55" s="14"/>
      <c r="AI55" s="14"/>
      <c r="AJ55" s="14"/>
      <c r="AK55" s="14"/>
      <c r="AL55" s="14"/>
      <c r="AM55" s="14"/>
      <c r="AN55" s="14"/>
      <c r="AO55" s="14"/>
      <c r="AP55" s="14"/>
      <c r="AQ55" s="14"/>
      <c r="AR55" s="14"/>
      <c r="AS55" s="14"/>
      <c r="AT55" s="14"/>
      <c r="AU55" s="14"/>
      <c r="AV55" s="14"/>
      <c r="AW55" s="14"/>
      <c r="AX55" s="14"/>
      <c r="AY55" s="14"/>
    </row>
    <row r="56" spans="1:51">
      <c r="A56" s="14"/>
      <c r="B56" s="14"/>
      <c r="C56" s="14"/>
      <c r="D56" s="14"/>
      <c r="E56" s="14"/>
      <c r="F56" s="14"/>
      <c r="G56" s="14"/>
      <c r="H56" s="16"/>
      <c r="I56" s="16"/>
      <c r="J56" s="16"/>
      <c r="K56" s="16"/>
      <c r="L56" s="16"/>
      <c r="M56" s="16"/>
      <c r="N56" s="16"/>
      <c r="O56" s="15"/>
      <c r="P56" s="16"/>
      <c r="Q56" s="16"/>
      <c r="R56" s="16"/>
      <c r="S56" s="16"/>
      <c r="T56" s="16"/>
      <c r="U56" s="16"/>
      <c r="V56" s="16"/>
      <c r="W56" s="16"/>
      <c r="X56" s="16"/>
      <c r="Y56" s="16"/>
      <c r="Z56" s="16"/>
      <c r="AA56" s="16"/>
      <c r="AB56" s="16"/>
      <c r="AC56" s="14"/>
      <c r="AD56" s="14"/>
      <c r="AE56" s="14"/>
      <c r="AF56" s="14"/>
      <c r="AG56" s="14"/>
      <c r="AH56" s="14"/>
      <c r="AI56" s="14"/>
      <c r="AJ56" s="14"/>
      <c r="AK56" s="14"/>
      <c r="AL56" s="14"/>
      <c r="AM56" s="14"/>
      <c r="AN56" s="14"/>
      <c r="AO56" s="14"/>
      <c r="AP56" s="14"/>
      <c r="AQ56" s="14"/>
      <c r="AR56" s="14"/>
      <c r="AS56" s="14"/>
      <c r="AT56" s="14"/>
      <c r="AU56" s="14"/>
      <c r="AV56" s="14"/>
      <c r="AW56" s="14"/>
      <c r="AX56" s="14"/>
      <c r="AY56" s="14"/>
    </row>
    <row r="57" spans="1:51" ht="2.25" customHeight="1">
      <c r="A57" s="14"/>
      <c r="B57" s="14"/>
      <c r="C57" s="14"/>
      <c r="D57" s="14"/>
      <c r="E57" s="14"/>
      <c r="F57" s="14"/>
      <c r="G57" s="14"/>
      <c r="H57" s="16"/>
      <c r="I57" s="16"/>
      <c r="J57" s="16"/>
      <c r="K57" s="16"/>
      <c r="L57" s="16"/>
      <c r="M57" s="16"/>
      <c r="N57" s="16"/>
      <c r="O57" s="15"/>
      <c r="P57" s="16"/>
      <c r="Q57" s="16"/>
      <c r="R57" s="16"/>
      <c r="S57" s="16"/>
      <c r="T57" s="16"/>
      <c r="U57" s="16"/>
      <c r="V57" s="16"/>
      <c r="W57" s="16"/>
      <c r="X57" s="16"/>
      <c r="Y57" s="16"/>
      <c r="Z57" s="16"/>
      <c r="AA57" s="16"/>
      <c r="AB57" s="16"/>
      <c r="AC57" s="14"/>
      <c r="AD57" s="14"/>
      <c r="AE57" s="14"/>
      <c r="AF57" s="14"/>
      <c r="AG57" s="14"/>
      <c r="AH57" s="14"/>
      <c r="AI57" s="14"/>
      <c r="AJ57" s="14"/>
      <c r="AK57" s="14"/>
      <c r="AL57" s="14"/>
      <c r="AM57" s="14"/>
      <c r="AN57" s="14"/>
      <c r="AO57" s="14"/>
      <c r="AP57" s="14"/>
      <c r="AQ57" s="14"/>
      <c r="AR57" s="14"/>
      <c r="AS57" s="14"/>
      <c r="AT57" s="14"/>
      <c r="AU57" s="14"/>
      <c r="AV57" s="14"/>
      <c r="AW57" s="14"/>
      <c r="AX57" s="14"/>
      <c r="AY57" s="14"/>
    </row>
    <row r="58" spans="1:51" hidden="1">
      <c r="A58" s="14"/>
      <c r="B58" s="14"/>
      <c r="C58" s="14"/>
      <c r="D58" s="14"/>
      <c r="E58" s="14"/>
      <c r="F58" s="14"/>
      <c r="G58" s="14"/>
      <c r="H58" s="16"/>
      <c r="I58" s="16"/>
      <c r="J58" s="16"/>
      <c r="K58" s="16"/>
      <c r="L58" s="16"/>
      <c r="M58" s="16"/>
      <c r="N58" s="16"/>
      <c r="O58" s="15"/>
      <c r="P58" s="16"/>
      <c r="Q58" s="16"/>
      <c r="R58" s="16"/>
      <c r="S58" s="16"/>
      <c r="T58" s="16"/>
      <c r="U58" s="16"/>
      <c r="V58" s="16"/>
      <c r="W58" s="16"/>
      <c r="X58" s="16"/>
      <c r="Y58" s="16"/>
      <c r="Z58" s="16"/>
      <c r="AA58" s="16"/>
      <c r="AB58" s="16"/>
      <c r="AC58" s="14"/>
      <c r="AD58" s="14"/>
      <c r="AE58" s="14"/>
      <c r="AF58" s="14"/>
      <c r="AG58" s="14"/>
      <c r="AH58" s="14"/>
      <c r="AI58" s="14"/>
      <c r="AJ58" s="14"/>
      <c r="AK58" s="14"/>
      <c r="AL58" s="14"/>
      <c r="AM58" s="14"/>
      <c r="AN58" s="14"/>
      <c r="AO58" s="14"/>
      <c r="AP58" s="14"/>
      <c r="AQ58" s="14"/>
      <c r="AR58" s="14"/>
      <c r="AS58" s="14"/>
      <c r="AT58" s="14"/>
      <c r="AU58" s="14"/>
      <c r="AV58" s="14"/>
      <c r="AW58" s="14"/>
      <c r="AX58" s="14"/>
      <c r="AY58" s="14"/>
    </row>
    <row r="59" spans="1:51" hidden="1">
      <c r="A59" s="14"/>
      <c r="B59" s="14"/>
      <c r="C59" s="14"/>
      <c r="D59" s="14"/>
      <c r="E59" s="14"/>
      <c r="F59" s="14"/>
      <c r="G59" s="14"/>
      <c r="H59" s="16"/>
      <c r="I59" s="16"/>
      <c r="J59" s="16"/>
      <c r="K59" s="16"/>
      <c r="L59" s="16"/>
      <c r="M59" s="16"/>
      <c r="N59" s="16"/>
      <c r="O59" s="15"/>
      <c r="P59" s="16"/>
      <c r="Q59" s="16"/>
      <c r="R59" s="16"/>
      <c r="S59" s="16"/>
      <c r="T59" s="16"/>
      <c r="U59" s="16"/>
      <c r="V59" s="16"/>
      <c r="W59" s="16"/>
      <c r="X59" s="16"/>
      <c r="Y59" s="16"/>
      <c r="Z59" s="16"/>
      <c r="AA59" s="16"/>
      <c r="AB59" s="16"/>
      <c r="AC59" s="14"/>
      <c r="AD59" s="14"/>
      <c r="AE59" s="14"/>
      <c r="AF59" s="14"/>
      <c r="AG59" s="14"/>
      <c r="AH59" s="14"/>
      <c r="AI59" s="14"/>
      <c r="AJ59" s="14"/>
      <c r="AK59" s="14"/>
      <c r="AL59" s="14"/>
      <c r="AM59" s="14"/>
      <c r="AN59" s="14"/>
      <c r="AO59" s="14"/>
      <c r="AP59" s="14"/>
      <c r="AQ59" s="14"/>
      <c r="AR59" s="14"/>
      <c r="AS59" s="14"/>
      <c r="AT59" s="14"/>
      <c r="AU59" s="14"/>
      <c r="AV59" s="14"/>
      <c r="AW59" s="14"/>
      <c r="AX59" s="14"/>
      <c r="AY59" s="14"/>
    </row>
    <row r="60" spans="1:51" hidden="1">
      <c r="A60" s="14"/>
      <c r="B60" s="14"/>
      <c r="C60" s="14"/>
      <c r="D60" s="14"/>
      <c r="E60" s="14"/>
      <c r="F60" s="14"/>
      <c r="G60" s="14"/>
      <c r="H60" s="16"/>
      <c r="I60" s="16"/>
      <c r="J60" s="16"/>
      <c r="K60" s="16"/>
      <c r="L60" s="16"/>
      <c r="M60" s="16"/>
      <c r="N60" s="16"/>
      <c r="O60" s="15"/>
      <c r="P60" s="16"/>
      <c r="Q60" s="16"/>
      <c r="R60" s="16"/>
      <c r="S60" s="16"/>
      <c r="T60" s="16"/>
      <c r="U60" s="16"/>
      <c r="V60" s="16"/>
      <c r="W60" s="16"/>
      <c r="X60" s="16"/>
      <c r="Y60" s="16"/>
      <c r="Z60" s="16"/>
      <c r="AA60" s="16"/>
      <c r="AB60" s="16"/>
      <c r="AC60" s="14"/>
      <c r="AD60" s="14"/>
      <c r="AE60" s="14"/>
      <c r="AF60" s="14"/>
      <c r="AG60" s="14"/>
      <c r="AH60" s="14"/>
      <c r="AI60" s="14"/>
      <c r="AJ60" s="14"/>
      <c r="AK60" s="14"/>
      <c r="AL60" s="14"/>
      <c r="AM60" s="14"/>
      <c r="AN60" s="14"/>
      <c r="AO60" s="14"/>
      <c r="AP60" s="14"/>
      <c r="AQ60" s="14"/>
      <c r="AR60" s="14"/>
      <c r="AS60" s="14"/>
      <c r="AT60" s="14"/>
      <c r="AU60" s="14"/>
      <c r="AV60" s="14"/>
      <c r="AW60" s="14"/>
      <c r="AX60" s="14"/>
      <c r="AY60" s="14"/>
    </row>
    <row r="61" spans="1:51">
      <c r="A61" s="14"/>
      <c r="B61" s="14"/>
      <c r="C61" s="14"/>
      <c r="D61" s="14"/>
      <c r="E61" s="14"/>
      <c r="F61" s="14"/>
      <c r="G61" s="14"/>
      <c r="H61" s="16"/>
      <c r="I61" s="16"/>
      <c r="J61" s="16"/>
      <c r="K61" s="16"/>
      <c r="L61" s="16"/>
      <c r="M61" s="16"/>
      <c r="N61" s="16"/>
      <c r="O61" s="15"/>
      <c r="P61" s="16"/>
      <c r="Q61" s="16"/>
      <c r="R61" s="16"/>
      <c r="S61" s="16"/>
      <c r="T61" s="16"/>
      <c r="U61" s="16"/>
      <c r="V61" s="16"/>
      <c r="W61" s="16"/>
      <c r="X61" s="16"/>
      <c r="Y61" s="16"/>
      <c r="Z61" s="16"/>
      <c r="AA61" s="16"/>
      <c r="AB61" s="16"/>
      <c r="AC61" s="14"/>
      <c r="AD61" s="14"/>
      <c r="AE61" s="14"/>
      <c r="AF61" s="14"/>
      <c r="AG61" s="14"/>
      <c r="AH61" s="14"/>
      <c r="AI61" s="14"/>
      <c r="AJ61" s="14"/>
      <c r="AK61" s="14"/>
      <c r="AL61" s="14"/>
      <c r="AM61" s="14"/>
      <c r="AN61" s="14"/>
      <c r="AO61" s="14"/>
      <c r="AP61" s="14"/>
      <c r="AQ61" s="14"/>
      <c r="AR61" s="14"/>
      <c r="AS61" s="14"/>
      <c r="AT61" s="14"/>
      <c r="AU61" s="14"/>
      <c r="AV61" s="14"/>
      <c r="AW61" s="14"/>
      <c r="AX61" s="14"/>
      <c r="AY61" s="14"/>
    </row>
    <row r="62" spans="1:51">
      <c r="A62" s="14"/>
      <c r="B62" s="14"/>
      <c r="C62" s="14"/>
      <c r="D62" s="14"/>
      <c r="E62" s="14"/>
      <c r="F62" s="14"/>
      <c r="G62" s="14"/>
      <c r="H62" s="16"/>
      <c r="I62" s="16"/>
      <c r="J62" s="16"/>
      <c r="K62" s="16"/>
      <c r="L62" s="16"/>
      <c r="M62" s="16"/>
      <c r="N62" s="16"/>
      <c r="O62" s="15"/>
      <c r="P62" s="16"/>
      <c r="Q62" s="16"/>
      <c r="R62" s="16"/>
      <c r="S62" s="16"/>
      <c r="T62" s="16"/>
      <c r="U62" s="16"/>
      <c r="V62" s="16"/>
      <c r="W62" s="16"/>
      <c r="X62" s="16"/>
      <c r="Y62" s="16"/>
      <c r="Z62" s="16"/>
      <c r="AA62" s="16"/>
      <c r="AB62" s="16"/>
      <c r="AC62" s="14"/>
      <c r="AD62" s="14"/>
      <c r="AE62" s="14"/>
      <c r="AF62" s="14"/>
      <c r="AG62" s="14"/>
      <c r="AH62" s="14"/>
      <c r="AI62" s="14"/>
      <c r="AJ62" s="14"/>
      <c r="AK62" s="14"/>
      <c r="AL62" s="14"/>
      <c r="AM62" s="14"/>
      <c r="AN62" s="14"/>
      <c r="AO62" s="14"/>
      <c r="AP62" s="14"/>
      <c r="AQ62" s="14"/>
      <c r="AR62" s="14"/>
      <c r="AS62" s="14"/>
      <c r="AT62" s="14"/>
      <c r="AU62" s="14"/>
      <c r="AV62" s="14"/>
      <c r="AW62" s="14"/>
      <c r="AX62" s="14"/>
      <c r="AY62" s="14"/>
    </row>
    <row r="63" spans="1:51">
      <c r="A63" s="14"/>
      <c r="B63" s="14"/>
      <c r="C63" s="14"/>
      <c r="D63" s="14"/>
      <c r="E63" s="14"/>
      <c r="F63" s="14"/>
      <c r="G63" s="14"/>
      <c r="H63" s="16"/>
      <c r="I63" s="16"/>
      <c r="J63" s="16"/>
      <c r="K63" s="16"/>
      <c r="L63" s="16"/>
      <c r="M63" s="16"/>
      <c r="N63" s="16"/>
      <c r="O63" s="15"/>
      <c r="P63" s="16"/>
      <c r="Q63" s="16"/>
      <c r="R63" s="16"/>
      <c r="S63" s="16"/>
      <c r="T63" s="16"/>
      <c r="U63" s="16"/>
      <c r="V63" s="16"/>
      <c r="W63" s="16"/>
      <c r="X63" s="16"/>
      <c r="Y63" s="16"/>
      <c r="Z63" s="16"/>
      <c r="AA63" s="16"/>
      <c r="AB63" s="16"/>
      <c r="AC63" s="14"/>
      <c r="AD63" s="14"/>
      <c r="AE63" s="14"/>
      <c r="AF63" s="14"/>
      <c r="AG63" s="14"/>
      <c r="AH63" s="14"/>
      <c r="AI63" s="14"/>
      <c r="AJ63" s="14"/>
      <c r="AK63" s="14"/>
      <c r="AL63" s="14"/>
      <c r="AM63" s="14"/>
      <c r="AN63" s="14"/>
      <c r="AO63" s="14"/>
      <c r="AP63" s="14"/>
      <c r="AQ63" s="14"/>
      <c r="AR63" s="14"/>
      <c r="AS63" s="14"/>
      <c r="AT63" s="14"/>
      <c r="AU63" s="14"/>
      <c r="AV63" s="14"/>
      <c r="AW63" s="14"/>
      <c r="AX63" s="14"/>
      <c r="AY63" s="14"/>
    </row>
    <row r="64" spans="1:51">
      <c r="A64" s="14"/>
      <c r="B64" s="14"/>
      <c r="C64" s="14"/>
      <c r="D64" s="14"/>
      <c r="E64" s="14"/>
      <c r="F64" s="14"/>
      <c r="G64" s="14"/>
      <c r="H64" s="16"/>
      <c r="I64" s="16"/>
      <c r="J64" s="16"/>
      <c r="K64" s="16"/>
      <c r="L64" s="16"/>
      <c r="M64" s="16"/>
      <c r="N64" s="16"/>
      <c r="O64" s="15"/>
      <c r="P64" s="16"/>
      <c r="Q64" s="16"/>
      <c r="R64" s="16"/>
      <c r="S64" s="16"/>
      <c r="T64" s="16"/>
      <c r="U64" s="16"/>
      <c r="V64" s="16"/>
      <c r="W64" s="16"/>
      <c r="X64" s="16"/>
      <c r="Y64" s="16"/>
      <c r="Z64" s="16"/>
      <c r="AA64" s="16"/>
      <c r="AB64" s="16"/>
      <c r="AC64" s="14"/>
      <c r="AD64" s="14"/>
      <c r="AE64" s="14"/>
      <c r="AF64" s="14"/>
      <c r="AG64" s="14"/>
      <c r="AH64" s="14"/>
      <c r="AI64" s="14"/>
      <c r="AJ64" s="14"/>
      <c r="AK64" s="14"/>
      <c r="AL64" s="14"/>
      <c r="AM64" s="14"/>
      <c r="AN64" s="14"/>
      <c r="AO64" s="14"/>
      <c r="AP64" s="14"/>
      <c r="AQ64" s="14"/>
      <c r="AR64" s="14"/>
      <c r="AS64" s="14"/>
      <c r="AT64" s="14"/>
      <c r="AU64" s="14"/>
      <c r="AV64" s="14"/>
      <c r="AW64" s="14"/>
      <c r="AX64" s="14"/>
      <c r="AY64" s="14"/>
    </row>
    <row r="65" spans="1:61">
      <c r="A65" s="14"/>
      <c r="B65" s="14"/>
      <c r="C65" s="14"/>
      <c r="D65" s="14"/>
      <c r="E65" s="14"/>
      <c r="F65" s="14"/>
      <c r="G65" s="14"/>
      <c r="H65" s="16"/>
      <c r="I65" s="16"/>
      <c r="J65" s="16"/>
      <c r="K65" s="16"/>
      <c r="L65" s="16"/>
      <c r="M65" s="16"/>
      <c r="N65" s="16"/>
      <c r="O65" s="15"/>
      <c r="P65" s="16"/>
      <c r="Q65" s="16"/>
      <c r="R65" s="16"/>
      <c r="S65" s="16"/>
      <c r="T65" s="16"/>
      <c r="U65" s="16"/>
      <c r="V65" s="16"/>
      <c r="W65" s="16"/>
      <c r="X65" s="16"/>
      <c r="Y65" s="16"/>
      <c r="Z65" s="16"/>
      <c r="AA65" s="16"/>
      <c r="AB65" s="16"/>
      <c r="AC65" s="14"/>
      <c r="AD65" s="14"/>
      <c r="AE65" s="14"/>
      <c r="AF65" s="14"/>
      <c r="AG65" s="14"/>
      <c r="AH65" s="14"/>
      <c r="AI65" s="14"/>
      <c r="AJ65" s="14"/>
      <c r="AK65" s="14"/>
      <c r="AL65" s="14"/>
      <c r="AM65" s="14"/>
      <c r="AN65" s="14"/>
      <c r="AO65" s="14"/>
      <c r="AP65" s="14"/>
      <c r="AQ65" s="14"/>
      <c r="AR65" s="14"/>
      <c r="AS65" s="14"/>
      <c r="AT65" s="14"/>
      <c r="AU65" s="14"/>
      <c r="AV65" s="14"/>
      <c r="AW65" s="14"/>
      <c r="AX65" s="14"/>
      <c r="AY65" s="14"/>
    </row>
    <row r="66" spans="1:61">
      <c r="A66" s="14"/>
      <c r="B66" s="14"/>
      <c r="C66" s="14"/>
      <c r="D66" s="14"/>
      <c r="E66" s="14"/>
      <c r="F66" s="14"/>
      <c r="G66" s="14"/>
      <c r="H66" s="16"/>
      <c r="I66" s="16"/>
      <c r="J66" s="16"/>
      <c r="K66" s="16"/>
      <c r="L66" s="16"/>
      <c r="M66" s="16"/>
      <c r="N66" s="16"/>
      <c r="O66" s="15"/>
      <c r="P66" s="16"/>
      <c r="Q66" s="16"/>
      <c r="R66" s="16"/>
      <c r="S66" s="16"/>
      <c r="T66" s="16"/>
      <c r="U66" s="16"/>
      <c r="V66" s="16"/>
      <c r="W66" s="16"/>
      <c r="X66" s="16"/>
      <c r="Y66" s="16"/>
      <c r="Z66" s="16"/>
      <c r="AA66" s="16"/>
      <c r="AB66" s="16"/>
      <c r="AC66" s="14"/>
      <c r="AD66" s="14"/>
      <c r="AE66" s="14"/>
      <c r="AF66" s="14"/>
      <c r="AG66" s="14"/>
      <c r="AH66" s="14"/>
      <c r="AI66" s="14"/>
      <c r="AJ66" s="14"/>
      <c r="AK66" s="14"/>
      <c r="AL66" s="14"/>
      <c r="AM66" s="14"/>
      <c r="AN66" s="14"/>
      <c r="AO66" s="14"/>
      <c r="AP66" s="14"/>
      <c r="AQ66" s="14"/>
      <c r="AR66" s="14"/>
      <c r="AS66" s="14"/>
      <c r="AT66" s="14"/>
      <c r="AU66" s="14"/>
      <c r="AV66" s="14"/>
      <c r="AW66" s="14"/>
      <c r="AX66" s="14"/>
      <c r="AY66" s="14"/>
    </row>
    <row r="67" spans="1:61">
      <c r="A67" s="16"/>
      <c r="B67" s="16"/>
      <c r="C67" s="16"/>
      <c r="D67" s="16"/>
      <c r="E67" s="16"/>
      <c r="F67" s="16"/>
      <c r="G67" s="14"/>
      <c r="H67" s="14"/>
      <c r="I67" s="14"/>
      <c r="J67" s="14"/>
      <c r="K67" s="14"/>
      <c r="L67" s="14"/>
      <c r="M67" s="14"/>
      <c r="N67" s="14"/>
      <c r="O67" s="14"/>
      <c r="P67" s="14"/>
      <c r="Q67" s="14"/>
      <c r="R67" s="16"/>
      <c r="S67" s="16"/>
      <c r="T67" s="16"/>
      <c r="U67" s="16"/>
      <c r="V67" s="16"/>
      <c r="W67" s="16"/>
      <c r="X67" s="16"/>
      <c r="Y67" s="15"/>
      <c r="Z67" s="16"/>
      <c r="AA67" s="16"/>
      <c r="AB67" s="16"/>
      <c r="AC67" s="16"/>
      <c r="AD67" s="16"/>
      <c r="AE67" s="16"/>
      <c r="AF67" s="16"/>
      <c r="AG67" s="16"/>
      <c r="AH67" s="16"/>
      <c r="AI67" s="16"/>
      <c r="AJ67" s="16"/>
      <c r="AK67" s="16"/>
      <c r="AL67" s="16"/>
      <c r="AM67" s="14"/>
      <c r="AN67" s="14"/>
      <c r="AO67" s="14"/>
      <c r="AP67" s="14"/>
      <c r="AQ67" s="14"/>
      <c r="AR67" s="14"/>
      <c r="AS67" s="14"/>
      <c r="AT67" s="14"/>
      <c r="AU67" s="14"/>
      <c r="AV67" s="14"/>
      <c r="AW67" s="14"/>
      <c r="AX67" s="14"/>
      <c r="AY67" s="14"/>
      <c r="AZ67" s="14"/>
      <c r="BA67" s="14"/>
      <c r="BB67" s="14"/>
      <c r="BC67" s="14"/>
      <c r="BD67" s="14"/>
      <c r="BE67" s="14"/>
      <c r="BF67" s="14"/>
      <c r="BG67" s="14"/>
      <c r="BH67" s="14"/>
      <c r="BI67" s="14"/>
    </row>
    <row r="68" spans="1:61">
      <c r="A68" s="16"/>
      <c r="B68" s="16"/>
      <c r="C68" s="16"/>
      <c r="D68" s="16"/>
      <c r="E68" s="16"/>
      <c r="F68" s="16"/>
      <c r="G68" s="14"/>
      <c r="H68" s="14"/>
      <c r="I68" s="14"/>
      <c r="J68" s="14"/>
      <c r="K68" s="14"/>
      <c r="L68" s="14"/>
      <c r="M68" s="14"/>
      <c r="N68" s="14"/>
      <c r="O68" s="14"/>
      <c r="P68" s="14"/>
      <c r="Q68" s="14"/>
      <c r="R68" s="16"/>
      <c r="S68" s="16"/>
      <c r="T68" s="16"/>
      <c r="U68" s="16"/>
      <c r="V68" s="16"/>
      <c r="W68" s="16"/>
      <c r="X68" s="16"/>
      <c r="Y68" s="15"/>
      <c r="Z68" s="16"/>
      <c r="AA68" s="16"/>
      <c r="AB68" s="16"/>
      <c r="AC68" s="16"/>
      <c r="AD68" s="16"/>
      <c r="AE68" s="16"/>
      <c r="AF68" s="16"/>
      <c r="AG68" s="16"/>
      <c r="AH68" s="16"/>
      <c r="AI68" s="16"/>
      <c r="AJ68" s="16"/>
      <c r="AK68" s="16"/>
      <c r="AL68" s="16"/>
      <c r="AM68" s="14"/>
      <c r="AN68" s="14"/>
      <c r="AO68" s="14"/>
      <c r="AP68" s="14"/>
      <c r="AQ68" s="14"/>
      <c r="AR68" s="14"/>
      <c r="AS68" s="14"/>
      <c r="AT68" s="14"/>
      <c r="AU68" s="14"/>
      <c r="AV68" s="14"/>
      <c r="AW68" s="14"/>
      <c r="AX68" s="14"/>
      <c r="AY68" s="14"/>
      <c r="AZ68" s="14"/>
      <c r="BA68" s="14"/>
      <c r="BB68" s="14"/>
      <c r="BC68" s="14"/>
      <c r="BD68" s="14"/>
      <c r="BE68" s="14"/>
      <c r="BF68" s="14"/>
      <c r="BG68" s="14"/>
      <c r="BH68" s="14"/>
      <c r="BI68" s="14"/>
    </row>
    <row r="69" spans="1:61">
      <c r="A69" s="16"/>
      <c r="B69" s="16"/>
      <c r="C69" s="16"/>
      <c r="D69" s="16"/>
      <c r="E69" s="16"/>
      <c r="F69" s="16"/>
      <c r="G69" s="14"/>
      <c r="H69" s="14"/>
      <c r="I69" s="14"/>
      <c r="J69" s="14"/>
      <c r="K69" s="14"/>
      <c r="L69" s="14"/>
      <c r="M69" s="14"/>
      <c r="N69" s="14"/>
      <c r="O69" s="14"/>
      <c r="P69" s="14"/>
      <c r="Q69" s="14"/>
      <c r="R69" s="16"/>
      <c r="S69" s="16"/>
      <c r="T69" s="16"/>
      <c r="U69" s="16"/>
      <c r="V69" s="16"/>
      <c r="W69" s="16"/>
      <c r="X69" s="16"/>
      <c r="Y69" s="15"/>
      <c r="Z69" s="16"/>
      <c r="AA69" s="16"/>
      <c r="AB69" s="16"/>
      <c r="AC69" s="16"/>
      <c r="AD69" s="16"/>
      <c r="AE69" s="16"/>
      <c r="AF69" s="16"/>
      <c r="AG69" s="16"/>
      <c r="AH69" s="16"/>
      <c r="AI69" s="16"/>
      <c r="AJ69" s="16"/>
      <c r="AK69" s="16"/>
      <c r="AL69" s="16"/>
      <c r="AM69" s="14"/>
      <c r="AN69" s="14"/>
      <c r="AO69" s="14"/>
      <c r="AP69" s="14"/>
      <c r="AQ69" s="14"/>
      <c r="AR69" s="14"/>
      <c r="AS69" s="14"/>
      <c r="AT69" s="14"/>
      <c r="AU69" s="14"/>
      <c r="AV69" s="14"/>
      <c r="AW69" s="14"/>
      <c r="AX69" s="14"/>
      <c r="AY69" s="14"/>
      <c r="AZ69" s="14"/>
      <c r="BA69" s="14"/>
      <c r="BB69" s="14"/>
      <c r="BC69" s="14"/>
      <c r="BD69" s="14"/>
      <c r="BE69" s="14"/>
      <c r="BF69" s="14"/>
      <c r="BG69" s="14"/>
      <c r="BH69" s="14"/>
      <c r="BI69" s="14"/>
    </row>
    <row r="70" spans="1:61">
      <c r="A70" s="16"/>
      <c r="B70" s="16"/>
      <c r="C70" s="16"/>
      <c r="D70" s="16"/>
      <c r="E70" s="16"/>
      <c r="F70" s="16"/>
      <c r="G70" s="14"/>
      <c r="H70" s="14"/>
      <c r="I70" s="14"/>
      <c r="J70" s="14"/>
      <c r="K70" s="14"/>
      <c r="L70" s="14"/>
      <c r="M70" s="14"/>
      <c r="N70" s="14"/>
      <c r="O70" s="14"/>
      <c r="P70" s="14"/>
      <c r="Q70" s="14"/>
      <c r="R70" s="16"/>
      <c r="S70" s="16"/>
      <c r="T70" s="16"/>
      <c r="U70" s="16"/>
      <c r="V70" s="16"/>
      <c r="W70" s="16"/>
      <c r="X70" s="16"/>
      <c r="Y70" s="15"/>
      <c r="Z70" s="16"/>
      <c r="AA70" s="16"/>
      <c r="AB70" s="16"/>
      <c r="AC70" s="16"/>
      <c r="AD70" s="16"/>
      <c r="AE70" s="16"/>
      <c r="AF70" s="16"/>
      <c r="AG70" s="16"/>
      <c r="AH70" s="16"/>
      <c r="AI70" s="16"/>
      <c r="AJ70" s="16"/>
      <c r="AK70" s="16"/>
      <c r="AL70" s="16"/>
      <c r="AM70" s="14"/>
      <c r="AN70" s="14"/>
      <c r="AO70" s="14"/>
      <c r="AP70" s="14"/>
      <c r="AQ70" s="14"/>
      <c r="AR70" s="14"/>
      <c r="AS70" s="14"/>
      <c r="AT70" s="14"/>
      <c r="AU70" s="14"/>
      <c r="AV70" s="14"/>
      <c r="AW70" s="14"/>
      <c r="AX70" s="14"/>
      <c r="AY70" s="14"/>
      <c r="AZ70" s="14"/>
      <c r="BA70" s="14"/>
      <c r="BB70" s="14"/>
      <c r="BC70" s="14"/>
      <c r="BD70" s="14"/>
      <c r="BE70" s="14"/>
      <c r="BF70" s="14"/>
      <c r="BG70" s="14"/>
      <c r="BH70" s="14"/>
      <c r="BI70" s="14"/>
    </row>
    <row r="71" spans="1:61">
      <c r="A71" s="16"/>
      <c r="B71" s="16"/>
      <c r="C71" s="16"/>
      <c r="D71" s="16"/>
      <c r="E71" s="16"/>
      <c r="F71" s="16"/>
      <c r="G71" s="14"/>
      <c r="H71" s="14"/>
      <c r="I71" s="14"/>
      <c r="J71" s="14"/>
      <c r="K71" s="14"/>
      <c r="L71" s="14"/>
      <c r="M71" s="14"/>
      <c r="N71" s="14"/>
      <c r="O71" s="14"/>
      <c r="P71" s="14"/>
      <c r="Q71" s="14"/>
      <c r="R71" s="16"/>
      <c r="S71" s="16"/>
      <c r="T71" s="16"/>
      <c r="U71" s="16"/>
      <c r="V71" s="16"/>
      <c r="W71" s="16"/>
      <c r="X71" s="16"/>
      <c r="Y71" s="15"/>
      <c r="Z71" s="16"/>
      <c r="AA71" s="16"/>
      <c r="AB71" s="16"/>
      <c r="AC71" s="16"/>
      <c r="AD71" s="16"/>
      <c r="AE71" s="16"/>
      <c r="AF71" s="16"/>
      <c r="AG71" s="16"/>
      <c r="AH71" s="16"/>
      <c r="AI71" s="16"/>
      <c r="AJ71" s="16"/>
      <c r="AK71" s="16"/>
      <c r="AL71" s="16"/>
      <c r="AM71" s="14"/>
      <c r="AN71" s="14"/>
      <c r="AO71" s="14"/>
      <c r="AP71" s="14"/>
      <c r="AQ71" s="14"/>
      <c r="AR71" s="14"/>
      <c r="AS71" s="14"/>
      <c r="AT71" s="14"/>
      <c r="AU71" s="14"/>
      <c r="AV71" s="14"/>
      <c r="AW71" s="14"/>
      <c r="AX71" s="14"/>
      <c r="AY71" s="14"/>
      <c r="AZ71" s="14"/>
      <c r="BA71" s="14"/>
      <c r="BB71" s="14"/>
      <c r="BC71" s="14"/>
      <c r="BD71" s="14"/>
      <c r="BE71" s="14"/>
      <c r="BF71" s="14"/>
      <c r="BG71" s="14"/>
      <c r="BH71" s="14"/>
      <c r="BI71" s="14"/>
    </row>
    <row r="72" spans="1:61">
      <c r="A72" s="16"/>
      <c r="B72" s="16"/>
      <c r="C72" s="16"/>
      <c r="D72" s="16"/>
      <c r="E72" s="16"/>
      <c r="F72" s="16"/>
      <c r="G72" s="14"/>
      <c r="H72" s="14"/>
      <c r="I72" s="14"/>
      <c r="J72" s="14"/>
      <c r="K72" s="14"/>
      <c r="L72" s="14"/>
      <c r="M72" s="14"/>
      <c r="N72" s="14"/>
      <c r="O72" s="14"/>
      <c r="P72" s="14"/>
      <c r="Q72" s="14"/>
      <c r="R72" s="16"/>
      <c r="S72" s="16"/>
      <c r="T72" s="16"/>
      <c r="U72" s="16"/>
      <c r="V72" s="16"/>
      <c r="W72" s="16"/>
      <c r="X72" s="16"/>
      <c r="Y72" s="15"/>
      <c r="Z72" s="16"/>
      <c r="AA72" s="16"/>
      <c r="AB72" s="16"/>
      <c r="AC72" s="16"/>
      <c r="AD72" s="16"/>
      <c r="AE72" s="16"/>
      <c r="AF72" s="16"/>
      <c r="AG72" s="16"/>
      <c r="AH72" s="16"/>
      <c r="AI72" s="16"/>
      <c r="AJ72" s="16"/>
      <c r="AK72" s="16"/>
      <c r="AL72" s="16"/>
      <c r="AM72" s="14"/>
      <c r="AN72" s="14"/>
      <c r="AO72" s="14"/>
      <c r="AP72" s="14"/>
      <c r="AQ72" s="14"/>
      <c r="AR72" s="14"/>
      <c r="AS72" s="14"/>
      <c r="AT72" s="14"/>
      <c r="AU72" s="14"/>
      <c r="AV72" s="14"/>
      <c r="AW72" s="14"/>
      <c r="AX72" s="14"/>
      <c r="AY72" s="14"/>
      <c r="AZ72" s="14"/>
      <c r="BA72" s="14"/>
      <c r="BB72" s="14"/>
      <c r="BC72" s="14"/>
      <c r="BD72" s="14"/>
      <c r="BE72" s="14"/>
      <c r="BF72" s="14"/>
      <c r="BG72" s="14"/>
      <c r="BH72" s="14"/>
      <c r="BI72" s="14"/>
    </row>
    <row r="73" spans="1:61">
      <c r="A73" s="16"/>
      <c r="B73" s="16"/>
      <c r="C73" s="16"/>
      <c r="D73" s="16"/>
      <c r="E73" s="16"/>
      <c r="F73" s="16"/>
      <c r="G73" s="14"/>
      <c r="H73" s="14"/>
      <c r="I73" s="14"/>
      <c r="J73" s="14"/>
      <c r="K73" s="14"/>
      <c r="L73" s="14"/>
      <c r="M73" s="14"/>
      <c r="N73" s="14"/>
      <c r="O73" s="14"/>
      <c r="P73" s="14"/>
      <c r="Q73" s="14"/>
      <c r="R73" s="16"/>
      <c r="S73" s="16"/>
      <c r="T73" s="16"/>
      <c r="U73" s="16"/>
      <c r="V73" s="16"/>
      <c r="W73" s="16"/>
      <c r="X73" s="16"/>
      <c r="Y73" s="15"/>
      <c r="Z73" s="16"/>
      <c r="AA73" s="16"/>
      <c r="AB73" s="16"/>
      <c r="AC73" s="16"/>
      <c r="AD73" s="16"/>
      <c r="AE73" s="16"/>
      <c r="AF73" s="16"/>
      <c r="AG73" s="16"/>
      <c r="AH73" s="16"/>
      <c r="AI73" s="16"/>
      <c r="AJ73" s="16"/>
      <c r="AK73" s="16"/>
      <c r="AL73" s="16"/>
      <c r="AM73" s="14"/>
      <c r="AN73" s="14"/>
      <c r="AO73" s="14"/>
      <c r="AP73" s="14"/>
      <c r="AQ73" s="14"/>
      <c r="AR73" s="14"/>
      <c r="AS73" s="14"/>
      <c r="AT73" s="14"/>
      <c r="AU73" s="14"/>
      <c r="AV73" s="14"/>
      <c r="AW73" s="14"/>
      <c r="AX73" s="14"/>
      <c r="AY73" s="14"/>
      <c r="AZ73" s="14"/>
      <c r="BA73" s="14"/>
      <c r="BB73" s="14"/>
      <c r="BC73" s="14"/>
      <c r="BD73" s="14"/>
      <c r="BE73" s="14"/>
      <c r="BF73" s="14"/>
      <c r="BG73" s="14"/>
      <c r="BH73" s="14"/>
      <c r="BI73" s="14"/>
    </row>
    <row r="74" spans="1:61">
      <c r="A74" s="16"/>
      <c r="B74" s="16"/>
      <c r="C74" s="16"/>
      <c r="D74" s="16"/>
      <c r="E74" s="16"/>
      <c r="F74" s="16"/>
      <c r="G74" s="14"/>
      <c r="H74" s="14"/>
      <c r="I74" s="14"/>
      <c r="J74" s="14"/>
      <c r="K74" s="14"/>
      <c r="L74" s="14"/>
      <c r="M74" s="14"/>
      <c r="N74" s="14"/>
      <c r="O74" s="14"/>
      <c r="P74" s="14"/>
      <c r="Q74" s="14"/>
      <c r="R74" s="16"/>
      <c r="S74" s="16"/>
      <c r="T74" s="16"/>
      <c r="U74" s="16"/>
      <c r="V74" s="16"/>
      <c r="W74" s="16"/>
      <c r="X74" s="16"/>
      <c r="Y74" s="15"/>
      <c r="Z74" s="16"/>
      <c r="AA74" s="16"/>
      <c r="AB74" s="16"/>
      <c r="AC74" s="16"/>
      <c r="AD74" s="16"/>
      <c r="AE74" s="16"/>
      <c r="AF74" s="16"/>
      <c r="AG74" s="16"/>
      <c r="AH74" s="16"/>
      <c r="AI74" s="16"/>
      <c r="AJ74" s="16"/>
      <c r="AK74" s="16"/>
      <c r="AL74" s="16"/>
      <c r="AM74" s="14"/>
      <c r="AN74" s="14"/>
      <c r="AO74" s="14"/>
      <c r="AP74" s="14"/>
      <c r="AQ74" s="14"/>
      <c r="AR74" s="14"/>
      <c r="AS74" s="14"/>
      <c r="AT74" s="14"/>
      <c r="AU74" s="14"/>
      <c r="AV74" s="14"/>
      <c r="AW74" s="14"/>
      <c r="AX74" s="14"/>
      <c r="AY74" s="14"/>
      <c r="AZ74" s="14"/>
      <c r="BA74" s="14"/>
      <c r="BB74" s="14"/>
      <c r="BC74" s="14"/>
      <c r="BD74" s="14"/>
      <c r="BE74" s="14"/>
      <c r="BF74" s="14"/>
      <c r="BG74" s="14"/>
      <c r="BH74" s="14"/>
      <c r="BI74" s="14"/>
    </row>
    <row r="75" spans="1:61">
      <c r="A75" s="16"/>
      <c r="B75" s="16"/>
      <c r="C75" s="16"/>
      <c r="D75" s="16"/>
      <c r="E75" s="16"/>
      <c r="F75" s="16"/>
      <c r="G75" s="14"/>
      <c r="H75" s="14"/>
      <c r="I75" s="14"/>
      <c r="J75" s="14"/>
      <c r="K75" s="14"/>
      <c r="L75" s="14"/>
      <c r="M75" s="14"/>
      <c r="N75" s="14"/>
      <c r="O75" s="14"/>
      <c r="P75" s="14"/>
      <c r="Q75" s="14"/>
      <c r="R75" s="16"/>
      <c r="S75" s="16"/>
      <c r="T75" s="16"/>
      <c r="U75" s="16"/>
      <c r="V75" s="16"/>
      <c r="W75" s="16"/>
      <c r="X75" s="16"/>
      <c r="Y75" s="15"/>
      <c r="Z75" s="16"/>
      <c r="AA75" s="16"/>
      <c r="AB75" s="16"/>
      <c r="AC75" s="16"/>
      <c r="AD75" s="16"/>
      <c r="AE75" s="16"/>
      <c r="AF75" s="16"/>
      <c r="AG75" s="16"/>
      <c r="AH75" s="16"/>
      <c r="AI75" s="16"/>
      <c r="AJ75" s="16"/>
      <c r="AK75" s="16"/>
      <c r="AL75" s="16"/>
      <c r="AM75" s="14"/>
      <c r="AN75" s="14"/>
      <c r="AO75" s="14"/>
      <c r="AP75" s="14"/>
      <c r="AQ75" s="14"/>
      <c r="AR75" s="14"/>
      <c r="AS75" s="14"/>
      <c r="AT75" s="14"/>
      <c r="AU75" s="14"/>
      <c r="AV75" s="14"/>
      <c r="AW75" s="14"/>
      <c r="AX75" s="14"/>
      <c r="AY75" s="14"/>
      <c r="AZ75" s="14"/>
      <c r="BA75" s="14"/>
      <c r="BB75" s="14"/>
      <c r="BC75" s="14"/>
      <c r="BD75" s="14"/>
      <c r="BE75" s="14"/>
      <c r="BF75" s="14"/>
      <c r="BG75" s="14"/>
      <c r="BH75" s="14"/>
      <c r="BI75" s="14"/>
    </row>
    <row r="76" spans="1:61">
      <c r="A76" s="16"/>
      <c r="B76" s="16"/>
      <c r="C76" s="16"/>
      <c r="D76" s="16"/>
      <c r="E76" s="16"/>
      <c r="F76" s="16"/>
      <c r="G76" s="14"/>
      <c r="H76" s="14"/>
      <c r="I76" s="14"/>
      <c r="J76" s="14"/>
      <c r="K76" s="14"/>
      <c r="L76" s="14"/>
      <c r="M76" s="14"/>
      <c r="N76" s="14"/>
      <c r="O76" s="14"/>
      <c r="P76" s="14"/>
      <c r="Q76" s="14"/>
      <c r="R76" s="16"/>
      <c r="S76" s="16"/>
      <c r="T76" s="16"/>
      <c r="U76" s="16"/>
      <c r="V76" s="16"/>
      <c r="W76" s="16"/>
      <c r="X76" s="16"/>
      <c r="Y76" s="15"/>
      <c r="Z76" s="16"/>
      <c r="AA76" s="16"/>
      <c r="AB76" s="16"/>
      <c r="AC76" s="16"/>
      <c r="AD76" s="16"/>
      <c r="AE76" s="16"/>
      <c r="AF76" s="16"/>
      <c r="AG76" s="16"/>
      <c r="AH76" s="16"/>
      <c r="AI76" s="16"/>
      <c r="AJ76" s="16"/>
      <c r="AK76" s="16"/>
      <c r="AL76" s="16"/>
      <c r="AM76" s="14"/>
      <c r="AN76" s="14"/>
      <c r="AO76" s="14"/>
      <c r="AP76" s="14"/>
      <c r="AQ76" s="14"/>
      <c r="AR76" s="14"/>
      <c r="AS76" s="14"/>
      <c r="AT76" s="14"/>
      <c r="AU76" s="14"/>
      <c r="AV76" s="14"/>
      <c r="AW76" s="14"/>
      <c r="AX76" s="14"/>
      <c r="AY76" s="14"/>
      <c r="AZ76" s="14"/>
      <c r="BA76" s="14"/>
      <c r="BB76" s="14"/>
      <c r="BC76" s="14"/>
      <c r="BD76" s="14"/>
      <c r="BE76" s="14"/>
      <c r="BF76" s="14"/>
      <c r="BG76" s="14"/>
      <c r="BH76" s="14"/>
      <c r="BI76" s="14"/>
    </row>
    <row r="77" spans="1:61">
      <c r="A77" s="16"/>
      <c r="B77" s="16"/>
      <c r="C77" s="16"/>
      <c r="D77" s="16"/>
      <c r="E77" s="16"/>
      <c r="F77" s="16"/>
      <c r="G77" s="14"/>
      <c r="H77" s="14"/>
      <c r="I77" s="14"/>
      <c r="J77" s="14"/>
      <c r="K77" s="14"/>
      <c r="L77" s="14"/>
      <c r="M77" s="14"/>
      <c r="N77" s="14"/>
      <c r="O77" s="14"/>
      <c r="P77" s="14"/>
      <c r="Q77" s="14"/>
      <c r="R77" s="16"/>
      <c r="S77" s="16"/>
      <c r="T77" s="16"/>
      <c r="U77" s="16"/>
      <c r="V77" s="16"/>
      <c r="W77" s="16"/>
      <c r="X77" s="16"/>
      <c r="Y77" s="15"/>
      <c r="Z77" s="16"/>
      <c r="AA77" s="16"/>
      <c r="AB77" s="16"/>
      <c r="AC77" s="16"/>
      <c r="AD77" s="16"/>
      <c r="AE77" s="16"/>
      <c r="AF77" s="16"/>
      <c r="AG77" s="16"/>
      <c r="AH77" s="16"/>
      <c r="AI77" s="16"/>
      <c r="AJ77" s="16"/>
      <c r="AK77" s="16"/>
      <c r="AL77" s="16"/>
      <c r="AM77" s="14"/>
      <c r="AN77" s="14"/>
      <c r="AO77" s="14"/>
      <c r="AP77" s="14"/>
      <c r="AQ77" s="14"/>
      <c r="AR77" s="14"/>
      <c r="AS77" s="14"/>
      <c r="AT77" s="14"/>
      <c r="AU77" s="14"/>
      <c r="AV77" s="14"/>
      <c r="AW77" s="14"/>
      <c r="AX77" s="14"/>
      <c r="AY77" s="14"/>
      <c r="AZ77" s="14"/>
      <c r="BA77" s="14"/>
      <c r="BB77" s="14"/>
      <c r="BC77" s="14"/>
      <c r="BD77" s="14"/>
      <c r="BE77" s="14"/>
      <c r="BF77" s="14"/>
      <c r="BG77" s="14"/>
      <c r="BH77" s="14"/>
      <c r="BI77" s="14"/>
    </row>
    <row r="78" spans="1:61">
      <c r="A78" s="16"/>
      <c r="B78" s="16"/>
      <c r="C78" s="16"/>
      <c r="D78" s="16"/>
      <c r="E78" s="16"/>
      <c r="F78" s="16"/>
      <c r="G78" s="14"/>
      <c r="H78" s="14"/>
      <c r="I78" s="14"/>
      <c r="J78" s="14"/>
      <c r="K78" s="14"/>
      <c r="L78" s="14"/>
      <c r="M78" s="14"/>
      <c r="N78" s="14"/>
      <c r="O78" s="14"/>
      <c r="P78" s="14"/>
      <c r="Q78" s="14"/>
      <c r="R78" s="16"/>
      <c r="S78" s="16"/>
      <c r="T78" s="16"/>
      <c r="U78" s="16"/>
      <c r="V78" s="16"/>
      <c r="W78" s="16"/>
      <c r="X78" s="16"/>
      <c r="Y78" s="15"/>
      <c r="Z78" s="16"/>
      <c r="AA78" s="16"/>
      <c r="AB78" s="16"/>
      <c r="AC78" s="16"/>
      <c r="AD78" s="16"/>
      <c r="AE78" s="16"/>
      <c r="AF78" s="16"/>
      <c r="AG78" s="16"/>
      <c r="AH78" s="16"/>
      <c r="AI78" s="16"/>
      <c r="AJ78" s="16"/>
      <c r="AK78" s="16"/>
      <c r="AL78" s="16"/>
      <c r="AM78" s="14"/>
      <c r="AN78" s="14"/>
      <c r="AO78" s="14"/>
      <c r="AP78" s="14"/>
      <c r="AQ78" s="14"/>
      <c r="AR78" s="14"/>
      <c r="AS78" s="14"/>
      <c r="AT78" s="14"/>
      <c r="AU78" s="14"/>
      <c r="AV78" s="14"/>
      <c r="AW78" s="14"/>
      <c r="AX78" s="14"/>
      <c r="AY78" s="14"/>
      <c r="AZ78" s="14"/>
      <c r="BA78" s="14"/>
      <c r="BB78" s="14"/>
      <c r="BC78" s="14"/>
      <c r="BD78" s="14"/>
      <c r="BE78" s="14"/>
      <c r="BF78" s="14"/>
      <c r="BG78" s="14"/>
      <c r="BH78" s="14"/>
      <c r="BI78" s="14"/>
    </row>
    <row r="79" spans="1:61">
      <c r="A79" s="16"/>
      <c r="B79" s="16"/>
      <c r="C79" s="16"/>
      <c r="D79" s="16"/>
      <c r="E79" s="16"/>
      <c r="F79" s="16"/>
      <c r="G79" s="14"/>
      <c r="H79" s="14"/>
      <c r="I79" s="14"/>
      <c r="J79" s="14"/>
      <c r="K79" s="14"/>
      <c r="L79" s="14"/>
      <c r="M79" s="14"/>
      <c r="N79" s="14"/>
      <c r="O79" s="14"/>
      <c r="P79" s="14"/>
      <c r="Q79" s="14"/>
      <c r="R79" s="16"/>
      <c r="S79" s="16"/>
      <c r="T79" s="16"/>
      <c r="U79" s="16"/>
      <c r="V79" s="16"/>
      <c r="W79" s="16"/>
      <c r="X79" s="16"/>
      <c r="Y79" s="15"/>
      <c r="Z79" s="16"/>
      <c r="AA79" s="16"/>
      <c r="AB79" s="16"/>
      <c r="AC79" s="16"/>
      <c r="AD79" s="16"/>
      <c r="AE79" s="16"/>
      <c r="AF79" s="16"/>
      <c r="AG79" s="16"/>
      <c r="AH79" s="16"/>
      <c r="AI79" s="16"/>
      <c r="AJ79" s="16"/>
      <c r="AK79" s="16"/>
      <c r="AL79" s="16"/>
      <c r="AM79" s="14"/>
      <c r="AN79" s="14"/>
      <c r="AO79" s="14"/>
      <c r="AP79" s="14"/>
      <c r="AQ79" s="14"/>
      <c r="AR79" s="14"/>
      <c r="AS79" s="14"/>
      <c r="AT79" s="14"/>
      <c r="AU79" s="14"/>
      <c r="AV79" s="14"/>
      <c r="AW79" s="14"/>
      <c r="AX79" s="14"/>
      <c r="AY79" s="14"/>
      <c r="AZ79" s="14"/>
      <c r="BA79" s="14"/>
      <c r="BB79" s="14"/>
      <c r="BC79" s="14"/>
      <c r="BD79" s="14"/>
      <c r="BE79" s="14"/>
      <c r="BF79" s="14"/>
      <c r="BG79" s="14"/>
      <c r="BH79" s="14"/>
      <c r="BI79" s="14"/>
    </row>
    <row r="80" spans="1:61">
      <c r="A80" s="16"/>
      <c r="B80" s="16"/>
      <c r="C80" s="16"/>
      <c r="D80" s="16"/>
      <c r="E80" s="16"/>
      <c r="F80" s="16"/>
      <c r="G80" s="14"/>
      <c r="H80" s="14"/>
      <c r="I80" s="14"/>
      <c r="J80" s="14"/>
      <c r="K80" s="14"/>
      <c r="L80" s="14"/>
      <c r="M80" s="14"/>
      <c r="N80" s="14"/>
      <c r="O80" s="14"/>
      <c r="P80" s="14"/>
      <c r="Q80" s="14"/>
      <c r="R80" s="16"/>
      <c r="S80" s="16"/>
      <c r="T80" s="16"/>
      <c r="U80" s="16"/>
      <c r="V80" s="16"/>
      <c r="W80" s="16"/>
      <c r="X80" s="16"/>
      <c r="Y80" s="15"/>
      <c r="Z80" s="16"/>
      <c r="AA80" s="16"/>
      <c r="AB80" s="16"/>
      <c r="AC80" s="16"/>
      <c r="AD80" s="16"/>
      <c r="AE80" s="16"/>
      <c r="AF80" s="16"/>
      <c r="AG80" s="16"/>
      <c r="AH80" s="16"/>
      <c r="AI80" s="16"/>
      <c r="AJ80" s="16"/>
      <c r="AK80" s="16"/>
      <c r="AL80" s="16"/>
      <c r="AM80" s="14"/>
      <c r="AN80" s="14"/>
      <c r="AO80" s="14"/>
      <c r="AP80" s="14"/>
      <c r="AQ80" s="14"/>
      <c r="AR80" s="14"/>
      <c r="AS80" s="14"/>
      <c r="AT80" s="14"/>
      <c r="AU80" s="14"/>
      <c r="AV80" s="14"/>
      <c r="AW80" s="14"/>
      <c r="AX80" s="14"/>
      <c r="AY80" s="14"/>
      <c r="AZ80" s="14"/>
      <c r="BA80" s="14"/>
      <c r="BB80" s="14"/>
      <c r="BC80" s="14"/>
      <c r="BD80" s="14"/>
      <c r="BE80" s="14"/>
      <c r="BF80" s="14"/>
      <c r="BG80" s="14"/>
      <c r="BH80" s="14"/>
      <c r="BI80" s="14"/>
    </row>
    <row r="81" spans="1:86">
      <c r="A81" s="16"/>
      <c r="B81" s="16"/>
      <c r="C81" s="16"/>
      <c r="D81" s="16"/>
      <c r="E81" s="16"/>
      <c r="F81" s="16"/>
      <c r="G81" s="14"/>
      <c r="H81" s="14"/>
      <c r="I81" s="14"/>
      <c r="J81" s="14"/>
      <c r="K81" s="14"/>
      <c r="L81" s="14"/>
      <c r="M81" s="14"/>
      <c r="N81" s="14"/>
      <c r="O81" s="14"/>
      <c r="P81" s="14"/>
      <c r="Q81" s="14"/>
      <c r="R81" s="16"/>
      <c r="S81" s="16"/>
      <c r="T81" s="16"/>
      <c r="U81" s="16"/>
      <c r="V81" s="16"/>
      <c r="W81" s="16"/>
      <c r="X81" s="16"/>
      <c r="Y81" s="15"/>
      <c r="Z81" s="16"/>
      <c r="AA81" s="16"/>
      <c r="AB81" s="16"/>
      <c r="AC81" s="16"/>
      <c r="AD81" s="16"/>
      <c r="AE81" s="16"/>
      <c r="AF81" s="16"/>
      <c r="AG81" s="16"/>
      <c r="AH81" s="16"/>
      <c r="AI81" s="16"/>
      <c r="AJ81" s="16"/>
      <c r="AK81" s="16"/>
      <c r="AL81" s="16"/>
      <c r="AM81" s="14"/>
      <c r="AN81" s="14"/>
      <c r="AO81" s="14"/>
      <c r="AP81" s="14"/>
      <c r="AQ81" s="14"/>
      <c r="AR81" s="14"/>
      <c r="AS81" s="14"/>
      <c r="AT81" s="14"/>
      <c r="AU81" s="14"/>
      <c r="AV81" s="14"/>
      <c r="AW81" s="14"/>
      <c r="AX81" s="14"/>
      <c r="AY81" s="14"/>
      <c r="AZ81" s="14"/>
      <c r="BA81" s="14"/>
      <c r="BB81" s="14"/>
      <c r="BC81" s="14"/>
      <c r="BD81" s="14"/>
      <c r="BE81" s="14"/>
      <c r="BF81" s="14"/>
      <c r="BG81" s="14"/>
      <c r="BH81" s="14"/>
      <c r="BI81" s="14"/>
    </row>
    <row r="82" spans="1:86">
      <c r="A82" s="16"/>
      <c r="B82" s="16"/>
      <c r="C82" s="16"/>
      <c r="D82" s="16"/>
      <c r="E82" s="16"/>
      <c r="F82" s="16"/>
      <c r="G82" s="14"/>
      <c r="H82" s="14"/>
      <c r="I82" s="14"/>
      <c r="J82" s="14"/>
      <c r="K82" s="14"/>
      <c r="L82" s="14"/>
      <c r="M82" s="14"/>
      <c r="N82" s="14"/>
      <c r="O82" s="14"/>
      <c r="P82" s="14"/>
      <c r="Q82" s="14"/>
      <c r="R82" s="16"/>
      <c r="S82" s="16"/>
      <c r="T82" s="16"/>
      <c r="U82" s="16"/>
      <c r="V82" s="16"/>
      <c r="W82" s="16"/>
      <c r="X82" s="16"/>
      <c r="Y82" s="15"/>
      <c r="Z82" s="16"/>
      <c r="AA82" s="16"/>
      <c r="AB82" s="16"/>
      <c r="AC82" s="16"/>
      <c r="AD82" s="16"/>
      <c r="AE82" s="16"/>
      <c r="AF82" s="16"/>
      <c r="AG82" s="16"/>
      <c r="AH82" s="16"/>
      <c r="AI82" s="16"/>
      <c r="AJ82" s="16"/>
      <c r="AK82" s="16"/>
      <c r="AL82" s="16"/>
      <c r="AM82" s="14"/>
      <c r="AN82" s="14"/>
      <c r="AO82" s="14"/>
      <c r="AP82" s="14"/>
      <c r="AQ82" s="14"/>
      <c r="AR82" s="14"/>
      <c r="AS82" s="14"/>
      <c r="AT82" s="14"/>
      <c r="AU82" s="14"/>
      <c r="AV82" s="14"/>
      <c r="AW82" s="14"/>
      <c r="AX82" s="14"/>
      <c r="AY82" s="14"/>
      <c r="AZ82" s="14"/>
      <c r="BA82" s="14"/>
      <c r="BB82" s="14"/>
      <c r="BC82" s="14"/>
      <c r="BD82" s="14"/>
      <c r="BE82" s="14"/>
      <c r="BF82" s="14"/>
      <c r="BG82" s="14"/>
      <c r="BH82" s="14"/>
      <c r="BI82" s="14"/>
    </row>
    <row r="83" spans="1:86">
      <c r="A83" s="16"/>
      <c r="B83" s="16"/>
      <c r="C83" s="16"/>
      <c r="D83" s="16"/>
      <c r="E83" s="16"/>
      <c r="F83" s="16"/>
      <c r="G83" s="14"/>
      <c r="H83" s="14"/>
      <c r="I83" s="14"/>
      <c r="J83" s="14"/>
      <c r="K83" s="14"/>
      <c r="L83" s="14"/>
      <c r="M83" s="14"/>
      <c r="N83" s="14"/>
      <c r="O83" s="14"/>
      <c r="P83" s="14"/>
      <c r="Q83" s="14"/>
      <c r="R83" s="16"/>
      <c r="S83" s="16"/>
      <c r="T83" s="16"/>
      <c r="U83" s="16"/>
      <c r="V83" s="16"/>
      <c r="W83" s="16"/>
      <c r="X83" s="16"/>
      <c r="Y83" s="15"/>
      <c r="Z83" s="16"/>
      <c r="AA83" s="16"/>
      <c r="AB83" s="16"/>
      <c r="AC83" s="16"/>
      <c r="AD83" s="16"/>
      <c r="AE83" s="16"/>
      <c r="AF83" s="16"/>
      <c r="AG83" s="16"/>
      <c r="AH83" s="16"/>
      <c r="AI83" s="16"/>
      <c r="AJ83" s="16"/>
      <c r="AK83" s="16"/>
      <c r="AL83" s="16"/>
      <c r="AM83" s="14"/>
      <c r="AN83" s="14"/>
      <c r="AO83" s="14"/>
      <c r="AP83" s="14"/>
      <c r="AQ83" s="14"/>
      <c r="AR83" s="14"/>
      <c r="AS83" s="14"/>
      <c r="AT83" s="14"/>
      <c r="AU83" s="14"/>
      <c r="AV83" s="14"/>
      <c r="AW83" s="14"/>
      <c r="AX83" s="14"/>
      <c r="AY83" s="14"/>
      <c r="AZ83" s="14"/>
      <c r="BA83" s="14"/>
      <c r="BB83" s="14"/>
      <c r="BC83" s="14"/>
      <c r="BD83" s="14"/>
      <c r="BE83" s="14"/>
      <c r="BF83" s="14"/>
      <c r="BG83" s="14"/>
      <c r="BH83" s="14"/>
      <c r="BI83" s="14"/>
    </row>
    <row r="84" spans="1:86">
      <c r="A84" s="16"/>
      <c r="B84" s="16"/>
      <c r="C84" s="16"/>
      <c r="D84" s="16"/>
      <c r="E84" s="16"/>
      <c r="F84" s="16"/>
      <c r="G84" s="14"/>
      <c r="H84" s="14"/>
      <c r="I84" s="14"/>
      <c r="J84" s="14"/>
      <c r="K84" s="14"/>
      <c r="L84" s="14"/>
      <c r="M84" s="14"/>
      <c r="N84" s="14"/>
      <c r="O84" s="14"/>
      <c r="P84" s="14"/>
      <c r="Q84" s="14"/>
      <c r="R84" s="16"/>
      <c r="S84" s="16"/>
      <c r="T84" s="16"/>
      <c r="U84" s="16"/>
      <c r="V84" s="16"/>
      <c r="W84" s="16"/>
      <c r="X84" s="16"/>
      <c r="Y84" s="15"/>
      <c r="Z84" s="16"/>
      <c r="AA84" s="16"/>
      <c r="AB84" s="16"/>
      <c r="AC84" s="16"/>
      <c r="AD84" s="16"/>
      <c r="AE84" s="16"/>
      <c r="AF84" s="16"/>
      <c r="AG84" s="16"/>
      <c r="AH84" s="16"/>
      <c r="AI84" s="16"/>
      <c r="AJ84" s="16"/>
      <c r="AK84" s="16"/>
      <c r="AL84" s="16"/>
      <c r="AM84" s="14"/>
      <c r="AN84" s="14"/>
      <c r="AO84" s="14"/>
      <c r="AP84" s="14"/>
      <c r="AQ84" s="14"/>
      <c r="AR84" s="14"/>
      <c r="AS84" s="14"/>
      <c r="AT84" s="14"/>
      <c r="AU84" s="14"/>
      <c r="AV84" s="14"/>
      <c r="AW84" s="14"/>
      <c r="AX84" s="14"/>
      <c r="AY84" s="14"/>
      <c r="AZ84" s="14"/>
      <c r="BA84" s="14"/>
      <c r="BB84" s="14"/>
      <c r="BC84" s="14"/>
      <c r="BD84" s="14"/>
      <c r="BE84" s="14"/>
      <c r="BF84" s="14"/>
      <c r="BG84" s="14"/>
      <c r="BH84" s="14"/>
      <c r="BI84" s="14"/>
    </row>
    <row r="85" spans="1:86">
      <c r="A85" s="16"/>
      <c r="B85" s="16"/>
      <c r="C85" s="16"/>
      <c r="D85" s="16"/>
      <c r="E85" s="16"/>
      <c r="F85" s="16"/>
      <c r="G85" s="14"/>
      <c r="H85" s="14"/>
      <c r="I85" s="14"/>
      <c r="J85" s="14"/>
      <c r="K85" s="14"/>
      <c r="L85" s="14"/>
      <c r="M85" s="14"/>
      <c r="N85" s="14"/>
      <c r="O85" s="14"/>
      <c r="P85" s="14"/>
      <c r="Q85" s="14"/>
      <c r="R85" s="16"/>
      <c r="S85" s="16"/>
      <c r="T85" s="16"/>
      <c r="U85" s="16"/>
      <c r="V85" s="16"/>
      <c r="W85" s="16"/>
      <c r="X85" s="16"/>
      <c r="Y85" s="15"/>
      <c r="Z85" s="16"/>
      <c r="AA85" s="16"/>
      <c r="AB85" s="16"/>
      <c r="AC85" s="16"/>
      <c r="AD85" s="16"/>
      <c r="AE85" s="16"/>
      <c r="AF85" s="16"/>
      <c r="AG85" s="16"/>
      <c r="AH85" s="16"/>
      <c r="AI85" s="16"/>
      <c r="AJ85" s="16"/>
      <c r="AK85" s="16"/>
      <c r="AL85" s="16"/>
      <c r="AM85" s="14"/>
      <c r="AN85" s="14"/>
      <c r="AO85" s="14"/>
      <c r="AP85" s="14"/>
      <c r="AQ85" s="14"/>
      <c r="AR85" s="14"/>
      <c r="AS85" s="14"/>
      <c r="AT85" s="14"/>
      <c r="AU85" s="14"/>
      <c r="AV85" s="14"/>
      <c r="AW85" s="14"/>
      <c r="AX85" s="14"/>
      <c r="AY85" s="14"/>
      <c r="AZ85" s="14"/>
      <c r="BA85" s="14"/>
      <c r="BB85" s="14"/>
      <c r="BC85" s="14"/>
      <c r="BD85" s="14"/>
      <c r="BE85" s="14"/>
      <c r="BF85" s="14"/>
      <c r="BG85" s="14"/>
      <c r="BH85" s="14"/>
      <c r="BI85" s="14"/>
    </row>
    <row r="86" spans="1:86">
      <c r="A86" s="16"/>
      <c r="B86" s="16"/>
      <c r="C86" s="16"/>
      <c r="D86" s="16"/>
      <c r="E86" s="16"/>
      <c r="F86" s="16"/>
      <c r="G86" s="14"/>
      <c r="H86" s="14"/>
      <c r="I86" s="14"/>
      <c r="J86" s="14"/>
      <c r="K86" s="14"/>
      <c r="L86" s="14"/>
      <c r="M86" s="14"/>
      <c r="N86" s="14"/>
      <c r="O86" s="14"/>
      <c r="P86" s="14"/>
      <c r="Q86" s="14"/>
      <c r="R86" s="16"/>
      <c r="S86" s="16"/>
      <c r="T86" s="16"/>
      <c r="U86" s="16"/>
      <c r="V86" s="16"/>
      <c r="W86" s="16"/>
      <c r="X86" s="16"/>
      <c r="Y86" s="15"/>
      <c r="Z86" s="16"/>
      <c r="AA86" s="16"/>
      <c r="AB86" s="16"/>
      <c r="AC86" s="16"/>
      <c r="AD86" s="16"/>
      <c r="AE86" s="16"/>
      <c r="AF86" s="16"/>
      <c r="AG86" s="16"/>
      <c r="AH86" s="16"/>
      <c r="AI86" s="16"/>
      <c r="AJ86" s="16"/>
      <c r="AK86" s="16"/>
      <c r="AL86" s="16"/>
      <c r="AM86" s="14"/>
      <c r="AN86" s="14"/>
      <c r="AO86" s="14"/>
      <c r="AP86" s="14"/>
      <c r="AQ86" s="14"/>
      <c r="AR86" s="14"/>
      <c r="AS86" s="14"/>
      <c r="AT86" s="14"/>
      <c r="AU86" s="14"/>
      <c r="AV86" s="14"/>
      <c r="AW86" s="14"/>
      <c r="AX86" s="14"/>
      <c r="AY86" s="14"/>
      <c r="AZ86" s="14"/>
      <c r="BA86" s="14"/>
      <c r="BB86" s="14"/>
      <c r="BC86" s="14"/>
      <c r="BD86" s="14"/>
      <c r="BE86" s="14"/>
      <c r="BF86" s="14"/>
      <c r="BG86" s="14"/>
      <c r="BH86" s="14"/>
      <c r="BI86" s="14"/>
    </row>
    <row r="87" spans="1:86">
      <c r="A87" s="16"/>
      <c r="B87" s="16"/>
      <c r="C87" s="16"/>
      <c r="D87" s="16"/>
      <c r="E87" s="16"/>
      <c r="F87" s="16"/>
      <c r="G87" s="14"/>
      <c r="H87" s="14"/>
      <c r="I87" s="14"/>
      <c r="J87" s="14"/>
      <c r="K87" s="14"/>
      <c r="L87" s="14"/>
      <c r="M87" s="14"/>
      <c r="N87" s="14"/>
      <c r="O87" s="14"/>
      <c r="P87" s="14"/>
      <c r="Q87" s="14"/>
      <c r="R87" s="16"/>
      <c r="S87" s="16"/>
      <c r="T87" s="16"/>
      <c r="U87" s="16"/>
      <c r="V87" s="16"/>
      <c r="W87" s="16"/>
      <c r="X87" s="16"/>
      <c r="Y87" s="15"/>
      <c r="Z87" s="16"/>
      <c r="AA87" s="16"/>
      <c r="AB87" s="16"/>
      <c r="AC87" s="16"/>
      <c r="AD87" s="16"/>
      <c r="AE87" s="16"/>
      <c r="AF87" s="16"/>
      <c r="AG87" s="16"/>
      <c r="AH87" s="16"/>
      <c r="AI87" s="16"/>
      <c r="AJ87" s="16"/>
      <c r="AK87" s="16"/>
      <c r="AL87" s="16"/>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row>
    <row r="88" spans="1:86">
      <c r="A88" s="16"/>
      <c r="B88" s="16"/>
      <c r="C88" s="16"/>
      <c r="D88" s="16"/>
      <c r="E88" s="16"/>
      <c r="F88" s="16"/>
      <c r="G88" s="14"/>
      <c r="H88" s="14"/>
      <c r="I88" s="14"/>
      <c r="J88" s="14"/>
      <c r="K88" s="14"/>
      <c r="L88" s="14"/>
      <c r="M88" s="14"/>
      <c r="N88" s="14"/>
      <c r="O88" s="14"/>
      <c r="P88" s="14"/>
      <c r="Q88" s="14"/>
      <c r="R88" s="16"/>
      <c r="S88" s="16"/>
      <c r="T88" s="16"/>
      <c r="U88" s="16"/>
      <c r="V88" s="16"/>
      <c r="W88" s="16"/>
      <c r="X88" s="16"/>
      <c r="Y88" s="15"/>
      <c r="Z88" s="16"/>
      <c r="AA88" s="16"/>
      <c r="AB88" s="16"/>
      <c r="AC88" s="16"/>
      <c r="AD88" s="16"/>
      <c r="AE88" s="16"/>
      <c r="AF88" s="16"/>
      <c r="AG88" s="16"/>
      <c r="AH88" s="16"/>
      <c r="AI88" s="16"/>
      <c r="AJ88" s="16"/>
      <c r="AK88" s="16"/>
      <c r="AL88" s="16"/>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row>
    <row r="89" spans="1:86">
      <c r="A89" s="16"/>
      <c r="B89" s="16"/>
      <c r="C89" s="16"/>
      <c r="D89" s="16"/>
      <c r="E89" s="16"/>
      <c r="F89" s="16"/>
      <c r="G89" s="14"/>
      <c r="H89" s="14"/>
      <c r="I89" s="14"/>
      <c r="J89" s="14"/>
      <c r="K89" s="14"/>
      <c r="L89" s="14"/>
      <c r="M89" s="14"/>
      <c r="N89" s="14"/>
      <c r="O89" s="14"/>
      <c r="P89" s="14"/>
      <c r="Q89" s="14"/>
      <c r="R89" s="16"/>
      <c r="S89" s="16"/>
      <c r="T89" s="16"/>
      <c r="U89" s="16"/>
      <c r="V89" s="16"/>
      <c r="W89" s="16"/>
      <c r="X89" s="16"/>
      <c r="Y89" s="15"/>
      <c r="Z89" s="16"/>
      <c r="AA89" s="16"/>
      <c r="AB89" s="16"/>
      <c r="AC89" s="16"/>
      <c r="AD89" s="16"/>
      <c r="AE89" s="16"/>
      <c r="AF89" s="16"/>
      <c r="AG89" s="16"/>
      <c r="AH89" s="16"/>
      <c r="AI89" s="16"/>
      <c r="AJ89" s="16"/>
      <c r="AK89" s="16"/>
      <c r="AL89" s="16"/>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row>
    <row r="90" spans="1:86">
      <c r="A90" s="16"/>
      <c r="B90" s="16"/>
      <c r="C90" s="16"/>
      <c r="D90" s="16"/>
      <c r="E90" s="16"/>
      <c r="F90" s="16"/>
      <c r="G90" s="14"/>
      <c r="H90" s="14"/>
      <c r="I90" s="14"/>
      <c r="J90" s="14"/>
      <c r="K90" s="14"/>
      <c r="L90" s="14"/>
      <c r="M90" s="14"/>
      <c r="N90" s="14"/>
      <c r="O90" s="14"/>
      <c r="P90" s="14"/>
      <c r="Q90" s="14"/>
      <c r="R90" s="16"/>
      <c r="S90" s="16"/>
      <c r="T90" s="16"/>
      <c r="U90" s="16"/>
      <c r="V90" s="16"/>
      <c r="W90" s="16"/>
      <c r="X90" s="16"/>
      <c r="Y90" s="15"/>
      <c r="Z90" s="16"/>
      <c r="AA90" s="16"/>
      <c r="AB90" s="16"/>
      <c r="AC90" s="16"/>
      <c r="AD90" s="16"/>
      <c r="AE90" s="16"/>
      <c r="AF90" s="16"/>
      <c r="AG90" s="16"/>
      <c r="AH90" s="16"/>
      <c r="AI90" s="16"/>
      <c r="AJ90" s="16"/>
      <c r="AK90" s="16"/>
      <c r="AL90" s="16"/>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row>
    <row r="91" spans="1:86">
      <c r="A91" s="16"/>
      <c r="B91" s="16"/>
      <c r="C91" s="16"/>
      <c r="D91" s="16"/>
      <c r="E91" s="16"/>
      <c r="F91" s="16"/>
      <c r="G91" s="14"/>
      <c r="H91" s="14"/>
      <c r="I91" s="14"/>
      <c r="J91" s="14"/>
      <c r="K91" s="14"/>
      <c r="L91" s="14"/>
      <c r="M91" s="14"/>
      <c r="N91" s="14"/>
      <c r="O91" s="14"/>
      <c r="P91" s="14"/>
      <c r="Q91" s="14"/>
      <c r="R91" s="16"/>
      <c r="S91" s="16"/>
      <c r="T91" s="16"/>
      <c r="U91" s="16"/>
      <c r="V91" s="16"/>
      <c r="W91" s="16"/>
      <c r="X91" s="16"/>
      <c r="Y91" s="15"/>
      <c r="Z91" s="16"/>
      <c r="AA91" s="16"/>
      <c r="AB91" s="16"/>
      <c r="AC91" s="16"/>
      <c r="AD91" s="16"/>
      <c r="AE91" s="16"/>
      <c r="AF91" s="16"/>
      <c r="AG91" s="16"/>
      <c r="AH91" s="16"/>
      <c r="AI91" s="16"/>
      <c r="AJ91" s="16"/>
      <c r="AK91" s="16"/>
      <c r="AL91" s="16"/>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row>
    <row r="92" spans="1:86">
      <c r="A92" s="16"/>
      <c r="B92" s="16"/>
      <c r="C92" s="16"/>
      <c r="D92" s="16"/>
      <c r="E92" s="16"/>
      <c r="F92" s="16"/>
      <c r="G92" s="14"/>
      <c r="H92" s="14"/>
      <c r="I92" s="14"/>
      <c r="J92" s="14"/>
      <c r="K92" s="14"/>
      <c r="L92" s="14"/>
      <c r="M92" s="14"/>
      <c r="N92" s="14"/>
      <c r="O92" s="14"/>
      <c r="P92" s="14"/>
      <c r="Q92" s="14"/>
      <c r="R92" s="16"/>
      <c r="S92" s="16"/>
      <c r="T92" s="16"/>
      <c r="U92" s="16"/>
      <c r="V92" s="16"/>
      <c r="W92" s="16"/>
      <c r="X92" s="16"/>
      <c r="Y92" s="15"/>
      <c r="Z92" s="16"/>
      <c r="AA92" s="16"/>
      <c r="AB92" s="16"/>
      <c r="AC92" s="16"/>
      <c r="AD92" s="16"/>
      <c r="AE92" s="16"/>
      <c r="AF92" s="16"/>
      <c r="AG92" s="16"/>
      <c r="AH92" s="16"/>
      <c r="AI92" s="16"/>
      <c r="AJ92" s="16"/>
      <c r="AK92" s="16"/>
      <c r="AL92" s="16"/>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row>
    <row r="93" spans="1:86">
      <c r="A93" s="16"/>
      <c r="B93" s="16"/>
      <c r="C93" s="16"/>
      <c r="D93" s="16"/>
      <c r="E93" s="16"/>
      <c r="F93" s="16"/>
      <c r="G93" s="14"/>
      <c r="H93" s="14"/>
      <c r="I93" s="14"/>
      <c r="J93" s="14"/>
      <c r="K93" s="14"/>
      <c r="L93" s="14"/>
      <c r="M93" s="14"/>
      <c r="N93" s="14"/>
      <c r="O93" s="14"/>
      <c r="P93" s="14"/>
      <c r="Q93" s="14"/>
      <c r="R93" s="16"/>
      <c r="S93" s="16"/>
      <c r="T93" s="16"/>
      <c r="U93" s="16"/>
      <c r="V93" s="16"/>
      <c r="W93" s="16"/>
      <c r="X93" s="16"/>
      <c r="Y93" s="15"/>
      <c r="Z93" s="16"/>
      <c r="AA93" s="16"/>
      <c r="AB93" s="16"/>
      <c r="AC93" s="16"/>
      <c r="AD93" s="16"/>
      <c r="AE93" s="16"/>
      <c r="AF93" s="16"/>
      <c r="AG93" s="16"/>
      <c r="AH93" s="16"/>
      <c r="AI93" s="16"/>
      <c r="AJ93" s="16"/>
      <c r="AK93" s="16"/>
      <c r="AL93" s="16"/>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row>
    <row r="94" spans="1:86">
      <c r="A94" s="16"/>
      <c r="B94" s="16"/>
      <c r="C94" s="16"/>
      <c r="D94" s="16"/>
      <c r="E94" s="16"/>
      <c r="F94" s="16"/>
      <c r="G94" s="14"/>
      <c r="H94" s="14"/>
      <c r="I94" s="14"/>
      <c r="J94" s="14"/>
      <c r="K94" s="14"/>
      <c r="L94" s="14"/>
      <c r="M94" s="14"/>
      <c r="N94" s="14"/>
      <c r="O94" s="14"/>
      <c r="P94" s="14"/>
      <c r="Q94" s="14"/>
      <c r="R94" s="16"/>
      <c r="S94" s="16"/>
      <c r="T94" s="16"/>
      <c r="U94" s="16"/>
      <c r="V94" s="16"/>
      <c r="W94" s="16"/>
      <c r="X94" s="16"/>
      <c r="Y94" s="15"/>
      <c r="Z94" s="16"/>
      <c r="AA94" s="16"/>
      <c r="AB94" s="16"/>
      <c r="AC94" s="16"/>
      <c r="AD94" s="16"/>
      <c r="AE94" s="16"/>
      <c r="AF94" s="16"/>
      <c r="AG94" s="16"/>
      <c r="AH94" s="16"/>
      <c r="AI94" s="16"/>
      <c r="AJ94" s="16"/>
      <c r="AK94" s="16"/>
      <c r="AL94" s="16"/>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row>
    <row r="95" spans="1:86">
      <c r="A95" s="16"/>
      <c r="B95" s="16"/>
      <c r="C95" s="16"/>
      <c r="D95" s="16"/>
      <c r="E95" s="16"/>
      <c r="F95" s="16"/>
      <c r="G95" s="14"/>
      <c r="H95" s="14"/>
      <c r="I95" s="14"/>
      <c r="J95" s="14"/>
      <c r="K95" s="14"/>
      <c r="L95" s="14"/>
      <c r="M95" s="14"/>
      <c r="N95" s="14"/>
      <c r="O95" s="14"/>
      <c r="P95" s="14"/>
      <c r="Q95" s="14"/>
      <c r="R95" s="16"/>
      <c r="S95" s="16"/>
      <c r="T95" s="16"/>
      <c r="U95" s="16"/>
      <c r="V95" s="16"/>
      <c r="W95" s="16"/>
      <c r="X95" s="16"/>
      <c r="Y95" s="15"/>
      <c r="Z95" s="16"/>
      <c r="AA95" s="16"/>
      <c r="AB95" s="16"/>
      <c r="AC95" s="16"/>
      <c r="AD95" s="16"/>
      <c r="AE95" s="16"/>
      <c r="AF95" s="16"/>
      <c r="AG95" s="16"/>
      <c r="AH95" s="16"/>
      <c r="AI95" s="16"/>
      <c r="AJ95" s="16"/>
      <c r="AK95" s="16"/>
      <c r="AL95" s="16"/>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row>
    <row r="96" spans="1:86">
      <c r="A96" s="16"/>
      <c r="B96" s="16"/>
      <c r="C96" s="16"/>
      <c r="D96" s="16"/>
      <c r="E96" s="16"/>
      <c r="F96" s="16"/>
      <c r="G96" s="14"/>
      <c r="H96" s="14"/>
      <c r="I96" s="14"/>
      <c r="J96" s="14"/>
      <c r="K96" s="14"/>
      <c r="L96" s="14"/>
      <c r="M96" s="14"/>
      <c r="N96" s="14"/>
      <c r="O96" s="14"/>
      <c r="P96" s="14"/>
      <c r="Q96" s="14"/>
      <c r="R96" s="16"/>
      <c r="S96" s="16"/>
      <c r="T96" s="16"/>
      <c r="U96" s="16"/>
      <c r="V96" s="16"/>
      <c r="W96" s="16"/>
      <c r="X96" s="16"/>
      <c r="Y96" s="15"/>
      <c r="Z96" s="16"/>
      <c r="AA96" s="16"/>
      <c r="AB96" s="16"/>
      <c r="AC96" s="16"/>
      <c r="AD96" s="16"/>
      <c r="AE96" s="16"/>
      <c r="AF96" s="16"/>
      <c r="AG96" s="16"/>
      <c r="AH96" s="16"/>
      <c r="AI96" s="16"/>
      <c r="AJ96" s="16"/>
      <c r="AK96" s="16"/>
      <c r="AL96" s="16"/>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row>
    <row r="97" spans="1:86">
      <c r="A97" s="16"/>
      <c r="B97" s="16"/>
      <c r="C97" s="16"/>
      <c r="D97" s="16"/>
      <c r="E97" s="16"/>
      <c r="F97" s="16"/>
      <c r="G97" s="14"/>
      <c r="H97" s="14"/>
      <c r="I97" s="14"/>
      <c r="J97" s="14"/>
      <c r="K97" s="14"/>
      <c r="L97" s="14"/>
      <c r="M97" s="14"/>
      <c r="N97" s="14"/>
      <c r="O97" s="14"/>
      <c r="P97" s="14"/>
      <c r="Q97" s="14"/>
      <c r="R97" s="16"/>
      <c r="S97" s="16"/>
      <c r="T97" s="16"/>
      <c r="U97" s="16"/>
      <c r="V97" s="16"/>
      <c r="W97" s="16"/>
      <c r="X97" s="16"/>
      <c r="Y97" s="15"/>
      <c r="Z97" s="16"/>
      <c r="AA97" s="16"/>
      <c r="AB97" s="16"/>
      <c r="AC97" s="16"/>
      <c r="AD97" s="16"/>
      <c r="AE97" s="16"/>
      <c r="AF97" s="16"/>
      <c r="AG97" s="16"/>
      <c r="AH97" s="16"/>
      <c r="AI97" s="16"/>
      <c r="AJ97" s="16"/>
      <c r="AK97" s="16"/>
      <c r="AL97" s="16"/>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row>
    <row r="98" spans="1:86">
      <c r="A98" s="16"/>
      <c r="B98" s="16"/>
      <c r="C98" s="16"/>
      <c r="D98" s="16"/>
      <c r="E98" s="16"/>
      <c r="F98" s="16"/>
      <c r="G98" s="14"/>
      <c r="H98" s="14"/>
      <c r="I98" s="14"/>
      <c r="J98" s="14"/>
      <c r="K98" s="14"/>
      <c r="L98" s="14"/>
      <c r="M98" s="14"/>
      <c r="N98" s="14"/>
      <c r="O98" s="14"/>
      <c r="P98" s="14"/>
      <c r="Q98" s="14"/>
      <c r="R98" s="16"/>
      <c r="S98" s="16"/>
      <c r="T98" s="16"/>
      <c r="U98" s="16"/>
      <c r="V98" s="16"/>
      <c r="W98" s="16"/>
      <c r="X98" s="16"/>
      <c r="Y98" s="15"/>
      <c r="Z98" s="16"/>
      <c r="AA98" s="16"/>
      <c r="AB98" s="16"/>
      <c r="AC98" s="16"/>
      <c r="AD98" s="16"/>
      <c r="AE98" s="16"/>
      <c r="AF98" s="16"/>
      <c r="AG98" s="16"/>
      <c r="AH98" s="16"/>
      <c r="AI98" s="16"/>
      <c r="AJ98" s="16"/>
      <c r="AK98" s="16"/>
      <c r="AL98" s="16"/>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row>
    <row r="99" spans="1:86">
      <c r="A99" s="16"/>
      <c r="B99" s="16"/>
      <c r="C99" s="16"/>
      <c r="D99" s="16"/>
      <c r="E99" s="16"/>
      <c r="F99" s="16"/>
      <c r="G99" s="14"/>
      <c r="H99" s="14"/>
      <c r="I99" s="14"/>
      <c r="J99" s="14"/>
      <c r="K99" s="14"/>
      <c r="L99" s="14"/>
      <c r="M99" s="14"/>
      <c r="N99" s="14"/>
      <c r="O99" s="14"/>
      <c r="P99" s="14"/>
      <c r="Q99" s="14"/>
      <c r="R99" s="16"/>
      <c r="S99" s="16"/>
      <c r="T99" s="16"/>
      <c r="U99" s="16"/>
      <c r="V99" s="16"/>
      <c r="W99" s="16"/>
      <c r="X99" s="16"/>
      <c r="Y99" s="15"/>
      <c r="Z99" s="16"/>
      <c r="AA99" s="16"/>
      <c r="AB99" s="16"/>
      <c r="AC99" s="16"/>
      <c r="AD99" s="16"/>
      <c r="AE99" s="16"/>
      <c r="AF99" s="16"/>
      <c r="AG99" s="16"/>
      <c r="AH99" s="16"/>
      <c r="AI99" s="16"/>
      <c r="AJ99" s="16"/>
      <c r="AK99" s="16"/>
      <c r="AL99" s="16"/>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row>
    <row r="100" spans="1:86">
      <c r="A100" s="16"/>
      <c r="B100" s="16"/>
      <c r="C100" s="16"/>
      <c r="D100" s="16"/>
      <c r="E100" s="16"/>
      <c r="F100" s="16"/>
      <c r="G100" s="14"/>
      <c r="H100" s="14"/>
      <c r="I100" s="14"/>
      <c r="J100" s="14"/>
      <c r="K100" s="14"/>
      <c r="L100" s="14"/>
      <c r="M100" s="14"/>
      <c r="N100" s="14"/>
      <c r="O100" s="14"/>
      <c r="P100" s="14"/>
      <c r="Q100" s="14"/>
      <c r="R100" s="16"/>
      <c r="S100" s="16"/>
      <c r="T100" s="16"/>
      <c r="U100" s="16"/>
      <c r="V100" s="16"/>
      <c r="W100" s="16"/>
      <c r="X100" s="16"/>
      <c r="Y100" s="15"/>
      <c r="Z100" s="16"/>
      <c r="AA100" s="16"/>
      <c r="AB100" s="16"/>
      <c r="AC100" s="16"/>
      <c r="AD100" s="16"/>
      <c r="AE100" s="16"/>
      <c r="AF100" s="16"/>
      <c r="AG100" s="16"/>
      <c r="AH100" s="16"/>
      <c r="AI100" s="16"/>
      <c r="AJ100" s="16"/>
      <c r="AK100" s="16"/>
      <c r="AL100" s="16"/>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row>
    <row r="101" spans="1:86">
      <c r="A101" s="16"/>
      <c r="B101" s="16"/>
      <c r="C101" s="16"/>
      <c r="D101" s="16"/>
      <c r="E101" s="16"/>
      <c r="F101" s="16"/>
      <c r="G101" s="14"/>
      <c r="H101" s="14"/>
      <c r="I101" s="14"/>
      <c r="J101" s="14"/>
      <c r="K101" s="14"/>
      <c r="L101" s="14"/>
      <c r="M101" s="14"/>
      <c r="N101" s="14"/>
      <c r="O101" s="14"/>
      <c r="P101" s="14"/>
      <c r="Q101" s="14"/>
      <c r="R101" s="16"/>
      <c r="S101" s="16"/>
      <c r="T101" s="16"/>
      <c r="U101" s="16"/>
      <c r="V101" s="16"/>
      <c r="W101" s="16"/>
      <c r="X101" s="16"/>
      <c r="Y101" s="15"/>
      <c r="Z101" s="16"/>
      <c r="AA101" s="16"/>
      <c r="AB101" s="16"/>
      <c r="AC101" s="16"/>
      <c r="AD101" s="16"/>
      <c r="AE101" s="16"/>
      <c r="AF101" s="16"/>
      <c r="AG101" s="16"/>
      <c r="AH101" s="16"/>
      <c r="AI101" s="16"/>
      <c r="AJ101" s="16"/>
      <c r="AK101" s="16"/>
      <c r="AL101" s="16"/>
      <c r="AM101" s="14"/>
      <c r="AN101" s="14"/>
      <c r="AO101" s="14"/>
      <c r="AP101" s="14"/>
      <c r="AQ101" s="14"/>
      <c r="AR101" s="14"/>
      <c r="AS101" s="14"/>
      <c r="AT101" s="14"/>
      <c r="AU101" s="14"/>
      <c r="AV101" s="14"/>
      <c r="AW101" s="14"/>
      <c r="AX101" s="14"/>
      <c r="AY101" s="14"/>
      <c r="AZ101" s="14"/>
      <c r="BA101" s="14"/>
      <c r="BB101" s="14"/>
      <c r="BC101" s="14"/>
      <c r="BD101" s="14"/>
      <c r="BE101" s="14"/>
      <c r="BF101" s="14"/>
      <c r="BG101" s="14"/>
      <c r="BH101" s="14"/>
      <c r="BI101" s="14"/>
      <c r="BJ101" s="14"/>
      <c r="BK101" s="14"/>
      <c r="BL101" s="14"/>
      <c r="BM101" s="14"/>
      <c r="BN101" s="14"/>
      <c r="BO101" s="14"/>
      <c r="BP101" s="14"/>
      <c r="BQ101" s="14"/>
      <c r="BR101" s="14"/>
      <c r="BS101" s="14"/>
      <c r="BT101" s="14"/>
      <c r="BU101" s="14"/>
      <c r="BV101" s="14"/>
      <c r="BW101" s="14"/>
      <c r="BX101" s="14"/>
      <c r="BY101" s="14"/>
      <c r="BZ101" s="14"/>
      <c r="CA101" s="14"/>
      <c r="CB101" s="14"/>
      <c r="CC101" s="14"/>
      <c r="CD101" s="14"/>
      <c r="CE101" s="14"/>
      <c r="CF101" s="14"/>
      <c r="CG101" s="14"/>
      <c r="CH101" s="14"/>
    </row>
    <row r="102" spans="1:86">
      <c r="A102" s="16"/>
      <c r="B102" s="16"/>
      <c r="C102" s="16"/>
      <c r="D102" s="16"/>
      <c r="E102" s="16"/>
      <c r="F102" s="16"/>
      <c r="G102" s="14"/>
      <c r="H102" s="14"/>
      <c r="I102" s="14"/>
      <c r="J102" s="14"/>
      <c r="K102" s="14"/>
      <c r="L102" s="14"/>
      <c r="M102" s="14"/>
      <c r="N102" s="14"/>
      <c r="O102" s="14"/>
      <c r="P102" s="14"/>
      <c r="Q102" s="14"/>
      <c r="R102" s="16"/>
      <c r="S102" s="16"/>
      <c r="T102" s="16"/>
      <c r="U102" s="16"/>
      <c r="V102" s="16"/>
      <c r="W102" s="16"/>
      <c r="X102" s="16"/>
      <c r="Y102" s="15"/>
      <c r="Z102" s="16"/>
      <c r="AA102" s="16"/>
      <c r="AB102" s="16"/>
      <c r="AC102" s="16"/>
      <c r="AD102" s="16"/>
      <c r="AE102" s="16"/>
      <c r="AF102" s="16"/>
      <c r="AG102" s="16"/>
      <c r="AH102" s="16"/>
      <c r="AI102" s="16"/>
      <c r="AJ102" s="16"/>
      <c r="AK102" s="16"/>
      <c r="AL102" s="16"/>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row>
    <row r="103" spans="1:86">
      <c r="A103" s="16"/>
      <c r="B103" s="16"/>
      <c r="C103" s="16"/>
      <c r="D103" s="16"/>
      <c r="E103" s="16"/>
      <c r="F103" s="16"/>
      <c r="G103" s="14"/>
      <c r="H103" s="14"/>
      <c r="I103" s="14"/>
      <c r="J103" s="14"/>
      <c r="K103" s="14"/>
      <c r="L103" s="14"/>
      <c r="M103" s="14"/>
      <c r="N103" s="14"/>
      <c r="O103" s="14"/>
      <c r="P103" s="14"/>
      <c r="Q103" s="14"/>
      <c r="R103" s="16"/>
      <c r="S103" s="16"/>
      <c r="T103" s="16"/>
      <c r="U103" s="16"/>
      <c r="V103" s="16"/>
      <c r="W103" s="16"/>
      <c r="X103" s="16"/>
      <c r="Y103" s="15"/>
      <c r="Z103" s="16"/>
      <c r="AA103" s="16"/>
      <c r="AB103" s="16"/>
      <c r="AC103" s="16"/>
      <c r="AD103" s="16"/>
      <c r="AE103" s="16"/>
      <c r="AF103" s="16"/>
      <c r="AG103" s="16"/>
      <c r="AH103" s="16"/>
      <c r="AI103" s="16"/>
      <c r="AJ103" s="16"/>
      <c r="AK103" s="16"/>
      <c r="AL103" s="16"/>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row>
    <row r="104" spans="1:86">
      <c r="A104" s="16"/>
      <c r="B104" s="16"/>
      <c r="C104" s="16"/>
      <c r="D104" s="16"/>
      <c r="E104" s="16"/>
      <c r="F104" s="16"/>
      <c r="G104" s="14"/>
      <c r="H104" s="14"/>
      <c r="I104" s="14"/>
      <c r="J104" s="14"/>
      <c r="K104" s="14"/>
      <c r="L104" s="14"/>
      <c r="M104" s="14"/>
      <c r="N104" s="14"/>
      <c r="O104" s="14"/>
      <c r="P104" s="14"/>
      <c r="Q104" s="14"/>
      <c r="R104" s="16"/>
      <c r="S104" s="16"/>
      <c r="T104" s="16"/>
      <c r="U104" s="16"/>
      <c r="V104" s="16"/>
      <c r="W104" s="16"/>
      <c r="X104" s="16"/>
      <c r="Y104" s="15"/>
      <c r="Z104" s="16"/>
      <c r="AA104" s="16"/>
      <c r="AB104" s="16"/>
      <c r="AC104" s="16"/>
      <c r="AD104" s="16"/>
      <c r="AE104" s="16"/>
      <c r="AF104" s="16"/>
      <c r="AG104" s="16"/>
      <c r="AH104" s="16"/>
      <c r="AI104" s="16"/>
      <c r="AJ104" s="16"/>
      <c r="AK104" s="16"/>
      <c r="AL104" s="16"/>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row>
    <row r="105" spans="1:86">
      <c r="A105" s="16"/>
      <c r="B105" s="16"/>
      <c r="C105" s="16"/>
      <c r="D105" s="16"/>
      <c r="E105" s="16"/>
      <c r="F105" s="16"/>
      <c r="G105" s="14"/>
      <c r="H105" s="14"/>
      <c r="I105" s="14"/>
      <c r="J105" s="14"/>
      <c r="K105" s="14"/>
      <c r="L105" s="14"/>
      <c r="M105" s="14"/>
      <c r="N105" s="14"/>
      <c r="O105" s="14"/>
      <c r="P105" s="14"/>
      <c r="Q105" s="14"/>
      <c r="R105" s="16"/>
      <c r="S105" s="16"/>
      <c r="T105" s="16"/>
      <c r="U105" s="16"/>
      <c r="V105" s="16"/>
      <c r="W105" s="16"/>
      <c r="X105" s="16"/>
      <c r="Y105" s="15"/>
      <c r="Z105" s="16"/>
      <c r="AA105" s="16"/>
      <c r="AB105" s="16"/>
      <c r="AC105" s="16"/>
      <c r="AD105" s="16"/>
      <c r="AE105" s="16"/>
      <c r="AF105" s="16"/>
      <c r="AG105" s="16"/>
      <c r="AH105" s="16"/>
      <c r="AI105" s="16"/>
      <c r="AJ105" s="16"/>
      <c r="AK105" s="16"/>
      <c r="AL105" s="16"/>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row>
    <row r="106" spans="1:86">
      <c r="A106" s="16"/>
      <c r="B106" s="16"/>
      <c r="C106" s="16"/>
      <c r="D106" s="16"/>
      <c r="E106" s="16"/>
      <c r="F106" s="16"/>
      <c r="G106" s="14"/>
      <c r="H106" s="14"/>
      <c r="I106" s="14"/>
      <c r="J106" s="14"/>
      <c r="K106" s="14"/>
      <c r="L106" s="14"/>
      <c r="M106" s="14"/>
      <c r="N106" s="14"/>
      <c r="O106" s="14"/>
      <c r="P106" s="14"/>
      <c r="Q106" s="14"/>
      <c r="R106" s="16"/>
      <c r="S106" s="16"/>
      <c r="T106" s="16"/>
      <c r="U106" s="16"/>
      <c r="V106" s="16"/>
      <c r="W106" s="16"/>
      <c r="X106" s="16"/>
      <c r="Y106" s="15"/>
      <c r="Z106" s="16"/>
      <c r="AA106" s="16"/>
      <c r="AB106" s="16"/>
      <c r="AC106" s="16"/>
      <c r="AD106" s="16"/>
      <c r="AE106" s="16"/>
      <c r="AF106" s="16"/>
      <c r="AG106" s="16"/>
      <c r="AH106" s="16"/>
      <c r="AI106" s="16"/>
      <c r="AJ106" s="16"/>
      <c r="AK106" s="16"/>
      <c r="AL106" s="16"/>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row>
    <row r="107" spans="1:86">
      <c r="A107" s="16"/>
      <c r="B107" s="16"/>
      <c r="C107" s="16"/>
      <c r="D107" s="16"/>
      <c r="E107" s="16"/>
      <c r="F107" s="16"/>
      <c r="G107" s="14"/>
      <c r="H107" s="14"/>
      <c r="I107" s="14"/>
      <c r="J107" s="14"/>
      <c r="K107" s="14"/>
      <c r="L107" s="14"/>
      <c r="M107" s="14"/>
      <c r="N107" s="14"/>
      <c r="O107" s="14"/>
      <c r="P107" s="14"/>
      <c r="Q107" s="14"/>
      <c r="R107" s="16"/>
      <c r="S107" s="16"/>
      <c r="T107" s="16"/>
      <c r="U107" s="16"/>
      <c r="V107" s="16"/>
      <c r="W107" s="16"/>
      <c r="X107" s="16"/>
      <c r="Y107" s="15"/>
      <c r="Z107" s="16"/>
      <c r="AA107" s="16"/>
      <c r="AB107" s="16"/>
      <c r="AC107" s="16"/>
      <c r="AD107" s="16"/>
      <c r="AE107" s="16"/>
      <c r="AF107" s="16"/>
      <c r="AG107" s="16"/>
      <c r="AH107" s="16"/>
      <c r="AI107" s="16"/>
      <c r="AJ107" s="16"/>
      <c r="AK107" s="16"/>
      <c r="AL107" s="16"/>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row>
    <row r="108" spans="1:86">
      <c r="A108" s="16"/>
      <c r="B108" s="16"/>
      <c r="C108" s="16"/>
      <c r="D108" s="16"/>
      <c r="E108" s="16"/>
      <c r="F108" s="16"/>
      <c r="G108" s="14"/>
      <c r="H108" s="14"/>
      <c r="I108" s="14"/>
      <c r="J108" s="14"/>
      <c r="K108" s="14"/>
      <c r="L108" s="14"/>
      <c r="M108" s="14"/>
      <c r="N108" s="14"/>
      <c r="O108" s="14"/>
      <c r="P108" s="14"/>
      <c r="Q108" s="14"/>
      <c r="R108" s="16"/>
      <c r="S108" s="16"/>
      <c r="T108" s="16"/>
      <c r="U108" s="16"/>
      <c r="V108" s="16"/>
      <c r="W108" s="16"/>
      <c r="X108" s="16"/>
      <c r="Y108" s="15"/>
      <c r="Z108" s="16"/>
      <c r="AA108" s="16"/>
      <c r="AB108" s="16"/>
      <c r="AC108" s="16"/>
      <c r="AD108" s="16"/>
      <c r="AE108" s="16"/>
      <c r="AF108" s="16"/>
      <c r="AG108" s="16"/>
      <c r="AH108" s="16"/>
      <c r="AI108" s="16"/>
      <c r="AJ108" s="16"/>
      <c r="AK108" s="16"/>
      <c r="AL108" s="16"/>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row>
    <row r="109" spans="1:86">
      <c r="A109" s="16"/>
      <c r="B109" s="16"/>
      <c r="C109" s="16"/>
      <c r="D109" s="16"/>
      <c r="E109" s="16"/>
      <c r="F109" s="16"/>
      <c r="G109" s="14"/>
      <c r="H109" s="14"/>
      <c r="I109" s="14"/>
      <c r="J109" s="14"/>
      <c r="K109" s="14"/>
      <c r="L109" s="14"/>
      <c r="M109" s="14"/>
      <c r="N109" s="14"/>
      <c r="O109" s="14"/>
      <c r="P109" s="14"/>
      <c r="Q109" s="14"/>
      <c r="R109" s="16"/>
      <c r="S109" s="16"/>
      <c r="T109" s="16"/>
      <c r="U109" s="16"/>
      <c r="V109" s="16"/>
      <c r="W109" s="16"/>
      <c r="X109" s="16"/>
      <c r="Y109" s="15"/>
      <c r="Z109" s="16"/>
      <c r="AA109" s="16"/>
      <c r="AB109" s="16"/>
      <c r="AC109" s="16"/>
      <c r="AD109" s="16"/>
      <c r="AE109" s="16"/>
      <c r="AF109" s="16"/>
      <c r="AG109" s="16"/>
      <c r="AH109" s="16"/>
      <c r="AI109" s="16"/>
      <c r="AJ109" s="16"/>
      <c r="AK109" s="16"/>
      <c r="AL109" s="16"/>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row>
    <row r="110" spans="1:86">
      <c r="A110" s="16"/>
      <c r="B110" s="16"/>
      <c r="C110" s="16"/>
      <c r="D110" s="16"/>
      <c r="E110" s="16"/>
      <c r="F110" s="16"/>
      <c r="G110" s="14"/>
      <c r="H110" s="14"/>
      <c r="I110" s="14"/>
      <c r="J110" s="14"/>
      <c r="K110" s="14"/>
      <c r="L110" s="14"/>
      <c r="M110" s="14"/>
      <c r="N110" s="14"/>
      <c r="O110" s="14"/>
      <c r="P110" s="14"/>
      <c r="Q110" s="14"/>
      <c r="R110" s="16"/>
      <c r="S110" s="16"/>
      <c r="T110" s="16"/>
      <c r="U110" s="16"/>
      <c r="V110" s="16"/>
      <c r="W110" s="16"/>
      <c r="X110" s="16"/>
      <c r="Y110" s="15"/>
      <c r="Z110" s="16"/>
      <c r="AA110" s="16"/>
      <c r="AB110" s="16"/>
      <c r="AC110" s="16"/>
      <c r="AD110" s="16"/>
      <c r="AE110" s="16"/>
      <c r="AF110" s="16"/>
      <c r="AG110" s="16"/>
      <c r="AH110" s="16"/>
      <c r="AI110" s="16"/>
      <c r="AJ110" s="16"/>
      <c r="AK110" s="16"/>
      <c r="AL110" s="16"/>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row>
    <row r="111" spans="1:86">
      <c r="A111" s="16"/>
      <c r="B111" s="16"/>
      <c r="C111" s="16"/>
      <c r="D111" s="16"/>
      <c r="E111" s="16"/>
      <c r="F111" s="16"/>
      <c r="G111" s="14"/>
      <c r="H111" s="14"/>
      <c r="I111" s="14"/>
      <c r="J111" s="14"/>
      <c r="K111" s="14"/>
      <c r="L111" s="14"/>
      <c r="M111" s="14"/>
      <c r="N111" s="14"/>
      <c r="O111" s="14"/>
      <c r="P111" s="14"/>
      <c r="Q111" s="14"/>
      <c r="R111" s="16"/>
      <c r="S111" s="16"/>
      <c r="T111" s="16"/>
      <c r="U111" s="16"/>
      <c r="V111" s="16"/>
      <c r="W111" s="16"/>
      <c r="X111" s="16"/>
      <c r="Y111" s="15"/>
      <c r="Z111" s="16"/>
      <c r="AA111" s="16"/>
      <c r="AB111" s="16"/>
      <c r="AC111" s="16"/>
      <c r="AD111" s="16"/>
      <c r="AE111" s="16"/>
      <c r="AF111" s="16"/>
      <c r="AG111" s="16"/>
      <c r="AH111" s="16"/>
      <c r="AI111" s="16"/>
      <c r="AJ111" s="16"/>
      <c r="AK111" s="16"/>
      <c r="AL111" s="16"/>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row>
    <row r="112" spans="1:86">
      <c r="A112" s="16"/>
      <c r="B112" s="16"/>
      <c r="C112" s="16"/>
      <c r="D112" s="16"/>
      <c r="E112" s="16"/>
      <c r="F112" s="16"/>
      <c r="G112" s="14"/>
      <c r="H112" s="14"/>
      <c r="I112" s="14"/>
      <c r="J112" s="14"/>
      <c r="K112" s="14"/>
      <c r="L112" s="14"/>
      <c r="M112" s="14"/>
      <c r="N112" s="14"/>
      <c r="O112" s="14"/>
      <c r="P112" s="14"/>
      <c r="Q112" s="14"/>
      <c r="R112" s="16"/>
      <c r="S112" s="16"/>
      <c r="T112" s="16"/>
      <c r="U112" s="16"/>
      <c r="V112" s="16"/>
      <c r="W112" s="16"/>
      <c r="X112" s="16"/>
      <c r="Y112" s="15"/>
      <c r="Z112" s="16"/>
      <c r="AA112" s="16"/>
      <c r="AB112" s="16"/>
      <c r="AC112" s="16"/>
      <c r="AD112" s="16"/>
      <c r="AE112" s="16"/>
      <c r="AF112" s="16"/>
      <c r="AG112" s="16"/>
      <c r="AH112" s="16"/>
      <c r="AI112" s="16"/>
      <c r="AJ112" s="16"/>
      <c r="AK112" s="16"/>
      <c r="AL112" s="16"/>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row>
    <row r="113" spans="1:86">
      <c r="A113" s="16"/>
      <c r="B113" s="16"/>
      <c r="C113" s="16"/>
      <c r="D113" s="16"/>
      <c r="E113" s="16"/>
      <c r="F113" s="16"/>
      <c r="G113" s="14"/>
      <c r="H113" s="14"/>
      <c r="I113" s="14"/>
      <c r="J113" s="14"/>
      <c r="K113" s="14"/>
      <c r="L113" s="14"/>
      <c r="M113" s="14"/>
      <c r="N113" s="14"/>
      <c r="O113" s="14"/>
      <c r="P113" s="14"/>
      <c r="Q113" s="14"/>
      <c r="R113" s="16"/>
      <c r="S113" s="16"/>
      <c r="T113" s="16"/>
      <c r="U113" s="16"/>
      <c r="V113" s="16"/>
      <c r="W113" s="16"/>
      <c r="X113" s="16"/>
      <c r="Y113" s="15"/>
      <c r="Z113" s="16"/>
      <c r="AA113" s="16"/>
      <c r="AB113" s="16"/>
      <c r="AC113" s="16"/>
      <c r="AD113" s="16"/>
      <c r="AE113" s="16"/>
      <c r="AF113" s="16"/>
      <c r="AG113" s="16"/>
      <c r="AH113" s="16"/>
      <c r="AI113" s="16"/>
      <c r="AJ113" s="16"/>
      <c r="AK113" s="16"/>
      <c r="AL113" s="16"/>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row>
    <row r="114" spans="1:86">
      <c r="A114" s="16"/>
      <c r="B114" s="16"/>
      <c r="C114" s="16"/>
      <c r="D114" s="16"/>
      <c r="E114" s="16"/>
      <c r="F114" s="16"/>
      <c r="G114" s="14"/>
      <c r="H114" s="14"/>
      <c r="I114" s="14"/>
      <c r="J114" s="14"/>
      <c r="K114" s="14"/>
      <c r="L114" s="14"/>
      <c r="M114" s="14"/>
      <c r="N114" s="14"/>
      <c r="O114" s="14"/>
      <c r="P114" s="14"/>
      <c r="Q114" s="14"/>
      <c r="R114" s="16"/>
      <c r="S114" s="16"/>
      <c r="T114" s="16"/>
      <c r="U114" s="16"/>
      <c r="V114" s="16"/>
      <c r="W114" s="16"/>
      <c r="X114" s="16"/>
      <c r="Y114" s="15"/>
      <c r="Z114" s="16"/>
      <c r="AA114" s="16"/>
      <c r="AB114" s="16"/>
      <c r="AC114" s="16"/>
      <c r="AD114" s="16"/>
      <c r="AE114" s="16"/>
      <c r="AF114" s="16"/>
      <c r="AG114" s="16"/>
      <c r="AH114" s="16"/>
      <c r="AI114" s="16"/>
      <c r="AJ114" s="16"/>
      <c r="AK114" s="16"/>
      <c r="AL114" s="16"/>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row>
    <row r="115" spans="1:86">
      <c r="A115" s="16"/>
      <c r="B115" s="16"/>
      <c r="C115" s="16"/>
      <c r="D115" s="16"/>
      <c r="E115" s="16"/>
      <c r="F115" s="16"/>
      <c r="G115" s="14"/>
      <c r="H115" s="14"/>
      <c r="I115" s="14"/>
      <c r="J115" s="14"/>
      <c r="K115" s="14"/>
      <c r="L115" s="14"/>
      <c r="M115" s="14"/>
      <c r="N115" s="14"/>
      <c r="O115" s="14"/>
      <c r="P115" s="14"/>
      <c r="Q115" s="14"/>
      <c r="R115" s="16"/>
      <c r="S115" s="16"/>
      <c r="T115" s="16"/>
      <c r="U115" s="16"/>
      <c r="V115" s="16"/>
      <c r="W115" s="16"/>
      <c r="X115" s="16"/>
      <c r="Y115" s="15"/>
      <c r="Z115" s="16"/>
      <c r="AA115" s="16"/>
      <c r="AB115" s="16"/>
      <c r="AC115" s="16"/>
      <c r="AD115" s="16"/>
      <c r="AE115" s="16"/>
      <c r="AF115" s="16"/>
      <c r="AG115" s="16"/>
      <c r="AH115" s="16"/>
      <c r="AI115" s="16"/>
      <c r="AJ115" s="16"/>
      <c r="AK115" s="16"/>
      <c r="AL115" s="16"/>
      <c r="AM115" s="14"/>
      <c r="AN115" s="14"/>
      <c r="AO115" s="14"/>
      <c r="AP115" s="14"/>
      <c r="AQ115" s="14"/>
      <c r="AR115" s="14"/>
      <c r="AS115" s="14"/>
      <c r="AT115" s="14"/>
      <c r="AU115" s="14"/>
      <c r="AV115" s="14"/>
      <c r="AW115" s="14"/>
      <c r="AX115" s="14"/>
      <c r="AY115" s="14"/>
      <c r="AZ115" s="14"/>
      <c r="BA115" s="14"/>
      <c r="BB115" s="14"/>
      <c r="BC115" s="14"/>
      <c r="BD115" s="14"/>
      <c r="BE115" s="14"/>
      <c r="BF115" s="14"/>
      <c r="BG115" s="14"/>
      <c r="BH115" s="14"/>
      <c r="BI115" s="14"/>
      <c r="BJ115" s="14"/>
      <c r="BK115" s="14"/>
      <c r="BL115" s="14"/>
      <c r="BM115" s="14"/>
      <c r="BN115" s="14"/>
      <c r="BO115" s="14"/>
      <c r="BP115" s="14"/>
      <c r="BQ115" s="14"/>
      <c r="BR115" s="14"/>
      <c r="BS115" s="14"/>
      <c r="BT115" s="14"/>
      <c r="BU115" s="14"/>
      <c r="BV115" s="14"/>
      <c r="BW115" s="14"/>
      <c r="BX115" s="14"/>
      <c r="BY115" s="14"/>
      <c r="BZ115" s="14"/>
      <c r="CA115" s="14"/>
      <c r="CB115" s="14"/>
      <c r="CC115" s="14"/>
      <c r="CD115" s="14"/>
      <c r="CE115" s="14"/>
      <c r="CF115" s="14"/>
      <c r="CG115" s="14"/>
      <c r="CH115" s="14"/>
    </row>
    <row r="116" spans="1:86">
      <c r="A116" s="16"/>
      <c r="B116" s="16"/>
      <c r="C116" s="16"/>
      <c r="D116" s="16"/>
      <c r="E116" s="16"/>
      <c r="F116" s="16"/>
      <c r="G116" s="14"/>
      <c r="H116" s="14"/>
      <c r="I116" s="14"/>
      <c r="J116" s="14"/>
      <c r="K116" s="14"/>
      <c r="L116" s="14"/>
      <c r="M116" s="14"/>
      <c r="N116" s="14"/>
      <c r="O116" s="14"/>
      <c r="P116" s="14"/>
      <c r="Q116" s="14"/>
      <c r="R116" s="16"/>
      <c r="S116" s="16"/>
      <c r="T116" s="16"/>
      <c r="U116" s="16"/>
      <c r="V116" s="16"/>
      <c r="W116" s="16"/>
      <c r="X116" s="16"/>
      <c r="Y116" s="15"/>
      <c r="Z116" s="16"/>
      <c r="AA116" s="16"/>
      <c r="AB116" s="16"/>
      <c r="AC116" s="16"/>
      <c r="AD116" s="16"/>
      <c r="AE116" s="16"/>
      <c r="AF116" s="16"/>
      <c r="AG116" s="16"/>
      <c r="AH116" s="16"/>
      <c r="AI116" s="16"/>
      <c r="AJ116" s="16"/>
      <c r="AK116" s="16"/>
      <c r="AL116" s="16"/>
      <c r="AM116" s="14"/>
      <c r="AN116" s="14"/>
      <c r="AO116" s="14"/>
      <c r="AP116" s="14"/>
      <c r="AQ116" s="14"/>
      <c r="AR116" s="14"/>
      <c r="AS116" s="14"/>
      <c r="AT116" s="14"/>
      <c r="AU116" s="14"/>
      <c r="AV116" s="14"/>
      <c r="AW116" s="14"/>
      <c r="AX116" s="14"/>
      <c r="AY116" s="14"/>
      <c r="AZ116" s="14"/>
      <c r="BA116" s="14"/>
      <c r="BB116" s="14"/>
      <c r="BC116" s="14"/>
      <c r="BD116" s="14"/>
      <c r="BE116" s="14"/>
      <c r="BF116" s="14"/>
      <c r="BG116" s="14"/>
      <c r="BH116" s="14"/>
      <c r="BI116" s="14"/>
      <c r="BJ116" s="14"/>
      <c r="BK116" s="14"/>
      <c r="BL116" s="14"/>
      <c r="BM116" s="14"/>
      <c r="BN116" s="14"/>
      <c r="BO116" s="14"/>
      <c r="BP116" s="14"/>
      <c r="BQ116" s="14"/>
      <c r="BR116" s="14"/>
      <c r="BS116" s="14"/>
      <c r="BT116" s="14"/>
      <c r="BU116" s="14"/>
      <c r="BV116" s="14"/>
      <c r="BW116" s="14"/>
      <c r="BX116" s="14"/>
      <c r="BY116" s="14"/>
      <c r="BZ116" s="14"/>
      <c r="CA116" s="14"/>
      <c r="CB116" s="14"/>
      <c r="CC116" s="14"/>
      <c r="CD116" s="14"/>
      <c r="CE116" s="14"/>
      <c r="CF116" s="14"/>
      <c r="CG116" s="14"/>
      <c r="CH116" s="14"/>
    </row>
    <row r="117" spans="1:86">
      <c r="A117" s="16"/>
      <c r="B117" s="16"/>
      <c r="C117" s="16"/>
      <c r="D117" s="16"/>
      <c r="E117" s="16"/>
      <c r="F117" s="16"/>
      <c r="G117" s="14"/>
      <c r="H117" s="14"/>
      <c r="I117" s="14"/>
      <c r="J117" s="14"/>
      <c r="K117" s="14"/>
      <c r="L117" s="14"/>
      <c r="M117" s="14"/>
      <c r="N117" s="14"/>
      <c r="O117" s="14"/>
      <c r="P117" s="14"/>
      <c r="Q117" s="14"/>
      <c r="R117" s="16"/>
      <c r="S117" s="16"/>
      <c r="T117" s="16"/>
      <c r="U117" s="16"/>
      <c r="V117" s="16"/>
      <c r="W117" s="16"/>
      <c r="X117" s="16"/>
      <c r="Y117" s="15"/>
      <c r="Z117" s="16"/>
      <c r="AA117" s="16"/>
      <c r="AB117" s="16"/>
      <c r="AC117" s="16"/>
      <c r="AD117" s="16"/>
      <c r="AE117" s="16"/>
      <c r="AF117" s="16"/>
      <c r="AG117" s="16"/>
      <c r="AH117" s="16"/>
      <c r="AI117" s="16"/>
      <c r="AJ117" s="16"/>
      <c r="AK117" s="16"/>
      <c r="AL117" s="16"/>
      <c r="AM117" s="14"/>
      <c r="AN117" s="14"/>
      <c r="AO117" s="14"/>
      <c r="AP117" s="14"/>
      <c r="AQ117" s="14"/>
      <c r="AR117" s="14"/>
      <c r="AS117" s="14"/>
      <c r="AT117" s="14"/>
      <c r="AU117" s="14"/>
      <c r="AV117" s="14"/>
      <c r="AW117" s="14"/>
      <c r="AX117" s="14"/>
      <c r="AY117" s="14"/>
      <c r="AZ117" s="14"/>
      <c r="BA117" s="14"/>
      <c r="BB117" s="14"/>
      <c r="BC117" s="14"/>
      <c r="BD117" s="14"/>
      <c r="BE117" s="14"/>
      <c r="BF117" s="14"/>
      <c r="BG117" s="14"/>
      <c r="BH117" s="14"/>
      <c r="BI117" s="14"/>
      <c r="BJ117" s="14"/>
      <c r="BK117" s="14"/>
      <c r="BL117" s="14"/>
      <c r="BM117" s="14"/>
      <c r="BN117" s="14"/>
      <c r="BO117" s="14"/>
      <c r="BP117" s="14"/>
      <c r="BQ117" s="14"/>
      <c r="BR117" s="14"/>
      <c r="BS117" s="14"/>
      <c r="BT117" s="14"/>
      <c r="BU117" s="14"/>
      <c r="BV117" s="14"/>
      <c r="BW117" s="14"/>
      <c r="BX117" s="14"/>
      <c r="BY117" s="14"/>
      <c r="BZ117" s="14"/>
      <c r="CA117" s="14"/>
      <c r="CB117" s="14"/>
      <c r="CC117" s="14"/>
      <c r="CD117" s="14"/>
      <c r="CE117" s="14"/>
      <c r="CF117" s="14"/>
      <c r="CG117" s="14"/>
      <c r="CH117" s="14"/>
    </row>
    <row r="118" spans="1:86">
      <c r="A118" s="16"/>
      <c r="B118" s="16"/>
      <c r="C118" s="16"/>
      <c r="D118" s="16"/>
      <c r="E118" s="16"/>
      <c r="F118" s="16"/>
      <c r="G118" s="14"/>
      <c r="H118" s="14"/>
      <c r="I118" s="14"/>
      <c r="J118" s="14"/>
      <c r="K118" s="14"/>
      <c r="L118" s="14"/>
      <c r="M118" s="14"/>
      <c r="N118" s="14"/>
      <c r="O118" s="14"/>
      <c r="P118" s="14"/>
      <c r="Q118" s="14"/>
      <c r="R118" s="16"/>
      <c r="S118" s="16"/>
      <c r="T118" s="16"/>
      <c r="U118" s="16"/>
      <c r="V118" s="16"/>
      <c r="W118" s="16"/>
      <c r="X118" s="16"/>
      <c r="Y118" s="15"/>
      <c r="Z118" s="16"/>
      <c r="AA118" s="16"/>
      <c r="AB118" s="16"/>
      <c r="AC118" s="16"/>
      <c r="AD118" s="16"/>
      <c r="AE118" s="16"/>
      <c r="AF118" s="16"/>
      <c r="AG118" s="16"/>
      <c r="AH118" s="16"/>
      <c r="AI118" s="16"/>
      <c r="AJ118" s="16"/>
      <c r="AK118" s="16"/>
      <c r="AL118" s="16"/>
      <c r="AM118" s="14"/>
      <c r="AN118" s="14"/>
      <c r="AO118" s="14"/>
      <c r="AP118" s="14"/>
      <c r="AQ118" s="14"/>
      <c r="AR118" s="14"/>
      <c r="AS118" s="14"/>
      <c r="AT118" s="14"/>
      <c r="AU118" s="14"/>
      <c r="AV118" s="14"/>
      <c r="AW118" s="14"/>
      <c r="AX118" s="14"/>
      <c r="AY118" s="14"/>
      <c r="AZ118" s="14"/>
      <c r="BA118" s="14"/>
      <c r="BB118" s="14"/>
      <c r="BC118" s="14"/>
      <c r="BD118" s="14"/>
      <c r="BE118" s="14"/>
      <c r="BF118" s="14"/>
      <c r="BG118" s="14"/>
      <c r="BH118" s="14"/>
      <c r="BI118" s="14"/>
      <c r="BJ118" s="14"/>
      <c r="BK118" s="14"/>
      <c r="BL118" s="14"/>
      <c r="BM118" s="14"/>
      <c r="BN118" s="14"/>
      <c r="BO118" s="14"/>
      <c r="BP118" s="14"/>
      <c r="BQ118" s="14"/>
      <c r="BR118" s="14"/>
      <c r="BS118" s="14"/>
      <c r="BT118" s="14"/>
      <c r="BU118" s="14"/>
      <c r="BV118" s="14"/>
      <c r="BW118" s="14"/>
      <c r="BX118" s="14"/>
      <c r="BY118" s="14"/>
      <c r="BZ118" s="14"/>
      <c r="CA118" s="14"/>
      <c r="CB118" s="14"/>
      <c r="CC118" s="14"/>
      <c r="CD118" s="14"/>
      <c r="CE118" s="14"/>
      <c r="CF118" s="14"/>
      <c r="CG118" s="14"/>
      <c r="CH118" s="14"/>
    </row>
    <row r="119" spans="1:86">
      <c r="A119" s="16"/>
      <c r="B119" s="16"/>
      <c r="C119" s="16"/>
      <c r="D119" s="16"/>
      <c r="E119" s="16"/>
      <c r="F119" s="16"/>
      <c r="G119" s="14"/>
      <c r="H119" s="14"/>
      <c r="I119" s="14"/>
      <c r="J119" s="14"/>
      <c r="K119" s="14"/>
      <c r="L119" s="14"/>
      <c r="M119" s="14"/>
      <c r="N119" s="14"/>
      <c r="O119" s="14"/>
      <c r="P119" s="14"/>
      <c r="Q119" s="14"/>
      <c r="R119" s="16"/>
      <c r="S119" s="16"/>
      <c r="T119" s="16"/>
      <c r="U119" s="16"/>
      <c r="V119" s="16"/>
      <c r="W119" s="16"/>
      <c r="X119" s="16"/>
      <c r="Y119" s="15"/>
      <c r="Z119" s="16"/>
      <c r="AA119" s="16"/>
      <c r="AB119" s="16"/>
      <c r="AC119" s="16"/>
      <c r="AD119" s="16"/>
      <c r="AE119" s="16"/>
      <c r="AF119" s="16"/>
      <c r="AG119" s="16"/>
      <c r="AH119" s="16"/>
      <c r="AI119" s="16"/>
      <c r="AJ119" s="16"/>
      <c r="AK119" s="16"/>
      <c r="AL119" s="16"/>
      <c r="AM119" s="14"/>
      <c r="AN119" s="14"/>
      <c r="AO119" s="14"/>
      <c r="AP119" s="14"/>
      <c r="AQ119" s="14"/>
      <c r="AR119" s="14"/>
      <c r="AS119" s="14"/>
      <c r="AT119" s="14"/>
      <c r="AU119" s="14"/>
      <c r="AV119" s="14"/>
      <c r="AW119" s="14"/>
      <c r="AX119" s="14"/>
      <c r="AY119" s="14"/>
      <c r="AZ119" s="14"/>
      <c r="BA119" s="14"/>
      <c r="BB119" s="14"/>
      <c r="BC119" s="14"/>
      <c r="BD119" s="14"/>
      <c r="BE119" s="14"/>
      <c r="BF119" s="14"/>
      <c r="BG119" s="14"/>
      <c r="BH119" s="14"/>
      <c r="BI119" s="14"/>
      <c r="BJ119" s="14"/>
      <c r="BK119" s="14"/>
      <c r="BL119" s="14"/>
      <c r="BM119" s="14"/>
      <c r="BN119" s="14"/>
      <c r="BO119" s="14"/>
      <c r="BP119" s="14"/>
      <c r="BQ119" s="14"/>
      <c r="BR119" s="14"/>
      <c r="BS119" s="14"/>
      <c r="BT119" s="14"/>
      <c r="BU119" s="14"/>
      <c r="BV119" s="14"/>
      <c r="BW119" s="14"/>
      <c r="BX119" s="14"/>
      <c r="BY119" s="14"/>
      <c r="BZ119" s="14"/>
      <c r="CA119" s="14"/>
      <c r="CB119" s="14"/>
      <c r="CC119" s="14"/>
      <c r="CD119" s="14"/>
      <c r="CE119" s="14"/>
      <c r="CF119" s="14"/>
      <c r="CG119" s="14"/>
      <c r="CH119" s="14"/>
    </row>
    <row r="120" spans="1:86">
      <c r="A120" s="16"/>
      <c r="B120" s="16"/>
      <c r="C120" s="16"/>
      <c r="D120" s="16"/>
      <c r="E120" s="16"/>
      <c r="F120" s="16"/>
      <c r="G120" s="14"/>
      <c r="H120" s="14"/>
      <c r="I120" s="14"/>
      <c r="J120" s="14"/>
      <c r="K120" s="14"/>
      <c r="L120" s="14"/>
      <c r="M120" s="14"/>
      <c r="N120" s="14"/>
      <c r="O120" s="14"/>
      <c r="P120" s="14"/>
      <c r="Q120" s="14"/>
      <c r="R120" s="16"/>
      <c r="S120" s="16"/>
      <c r="T120" s="16"/>
      <c r="U120" s="16"/>
      <c r="V120" s="16"/>
      <c r="W120" s="16"/>
      <c r="X120" s="16"/>
      <c r="Y120" s="15"/>
      <c r="Z120" s="16"/>
      <c r="AA120" s="16"/>
      <c r="AB120" s="16"/>
      <c r="AC120" s="16"/>
      <c r="AD120" s="16"/>
      <c r="AE120" s="16"/>
      <c r="AF120" s="16"/>
      <c r="AG120" s="16"/>
      <c r="AH120" s="16"/>
      <c r="AI120" s="16"/>
      <c r="AJ120" s="16"/>
      <c r="AK120" s="16"/>
      <c r="AL120" s="16"/>
      <c r="AM120" s="14"/>
      <c r="AN120" s="14"/>
      <c r="AO120" s="14"/>
      <c r="AP120" s="14"/>
      <c r="AQ120" s="14"/>
      <c r="AR120" s="14"/>
      <c r="AS120" s="14"/>
      <c r="AT120" s="14"/>
      <c r="AU120" s="14"/>
      <c r="AV120" s="14"/>
      <c r="AW120" s="14"/>
      <c r="AX120" s="14"/>
      <c r="AY120" s="14"/>
      <c r="AZ120" s="14"/>
      <c r="BA120" s="14"/>
      <c r="BB120" s="14"/>
      <c r="BC120" s="14"/>
      <c r="BD120" s="14"/>
      <c r="BE120" s="14"/>
      <c r="BF120" s="14"/>
      <c r="BG120" s="14"/>
      <c r="BH120" s="14"/>
      <c r="BI120" s="14"/>
      <c r="BJ120" s="14"/>
      <c r="BK120" s="14"/>
      <c r="BL120" s="14"/>
      <c r="BM120" s="14"/>
      <c r="BN120" s="14"/>
      <c r="BO120" s="14"/>
      <c r="BP120" s="14"/>
      <c r="BQ120" s="14"/>
      <c r="BR120" s="14"/>
      <c r="BS120" s="14"/>
      <c r="BT120" s="14"/>
      <c r="BU120" s="14"/>
      <c r="BV120" s="14"/>
      <c r="BW120" s="14"/>
      <c r="BX120" s="14"/>
      <c r="BY120" s="14"/>
      <c r="BZ120" s="14"/>
      <c r="CA120" s="14"/>
      <c r="CB120" s="14"/>
      <c r="CC120" s="14"/>
      <c r="CD120" s="14"/>
      <c r="CE120" s="14"/>
      <c r="CF120" s="14"/>
      <c r="CG120" s="14"/>
      <c r="CH120" s="14"/>
    </row>
    <row r="121" spans="1:86">
      <c r="A121" s="16"/>
      <c r="B121" s="16"/>
      <c r="C121" s="16"/>
      <c r="D121" s="16"/>
      <c r="E121" s="16"/>
      <c r="F121" s="16"/>
      <c r="G121" s="14"/>
      <c r="H121" s="14"/>
      <c r="I121" s="14"/>
      <c r="J121" s="14"/>
      <c r="K121" s="14"/>
      <c r="L121" s="14"/>
      <c r="M121" s="14"/>
      <c r="N121" s="14"/>
      <c r="O121" s="14"/>
      <c r="P121" s="14"/>
      <c r="Q121" s="14"/>
      <c r="R121" s="16"/>
      <c r="S121" s="16"/>
      <c r="T121" s="16"/>
      <c r="U121" s="16"/>
      <c r="V121" s="16"/>
      <c r="W121" s="16"/>
      <c r="X121" s="16"/>
      <c r="Y121" s="15"/>
      <c r="Z121" s="16"/>
      <c r="AA121" s="16"/>
      <c r="AB121" s="16"/>
      <c r="AC121" s="16"/>
      <c r="AD121" s="16"/>
      <c r="AE121" s="16"/>
      <c r="AF121" s="16"/>
      <c r="AG121" s="16"/>
      <c r="AH121" s="16"/>
      <c r="AI121" s="16"/>
      <c r="AJ121" s="16"/>
      <c r="AK121" s="16"/>
      <c r="AL121" s="16"/>
      <c r="AM121" s="14"/>
      <c r="AN121" s="14"/>
      <c r="AO121" s="14"/>
      <c r="AP121" s="14"/>
      <c r="AQ121" s="14"/>
      <c r="AR121" s="14"/>
      <c r="AS121" s="14"/>
      <c r="AT121" s="14"/>
      <c r="AU121" s="14"/>
      <c r="AV121" s="14"/>
      <c r="AW121" s="14"/>
      <c r="AX121" s="14"/>
      <c r="AY121" s="14"/>
      <c r="AZ121" s="14"/>
      <c r="BA121" s="14"/>
      <c r="BB121" s="14"/>
      <c r="BC121" s="14"/>
      <c r="BD121" s="14"/>
      <c r="BE121" s="14"/>
      <c r="BF121" s="14"/>
      <c r="BG121" s="14"/>
      <c r="BH121" s="14"/>
      <c r="BI121" s="14"/>
      <c r="BJ121" s="14"/>
      <c r="BK121" s="14"/>
      <c r="BL121" s="14"/>
      <c r="BM121" s="14"/>
      <c r="BN121" s="14"/>
      <c r="BO121" s="14"/>
      <c r="BP121" s="14"/>
      <c r="BQ121" s="14"/>
      <c r="BR121" s="14"/>
      <c r="BS121" s="14"/>
      <c r="BT121" s="14"/>
      <c r="BU121" s="14"/>
      <c r="BV121" s="14"/>
      <c r="BW121" s="14"/>
      <c r="BX121" s="14"/>
      <c r="BY121" s="14"/>
      <c r="BZ121" s="14"/>
      <c r="CA121" s="14"/>
      <c r="CB121" s="14"/>
      <c r="CC121" s="14"/>
      <c r="CD121" s="14"/>
      <c r="CE121" s="14"/>
      <c r="CF121" s="14"/>
      <c r="CG121" s="14"/>
      <c r="CH121" s="14"/>
    </row>
    <row r="122" spans="1:86">
      <c r="A122" s="16"/>
      <c r="B122" s="16"/>
      <c r="C122" s="16"/>
      <c r="D122" s="16"/>
      <c r="E122" s="16"/>
      <c r="F122" s="16"/>
      <c r="G122" s="14"/>
      <c r="H122" s="14"/>
      <c r="I122" s="14"/>
      <c r="J122" s="14"/>
      <c r="K122" s="14"/>
      <c r="L122" s="14"/>
      <c r="M122" s="14"/>
      <c r="N122" s="14"/>
      <c r="O122" s="14"/>
      <c r="P122" s="14"/>
      <c r="Q122" s="14"/>
      <c r="R122" s="16"/>
      <c r="S122" s="16"/>
      <c r="T122" s="16"/>
      <c r="U122" s="16"/>
      <c r="V122" s="16"/>
      <c r="W122" s="16"/>
      <c r="X122" s="16"/>
      <c r="Y122" s="15"/>
      <c r="Z122" s="16"/>
      <c r="AA122" s="16"/>
      <c r="AB122" s="16"/>
      <c r="AC122" s="16"/>
      <c r="AD122" s="16"/>
      <c r="AE122" s="16"/>
      <c r="AF122" s="16"/>
      <c r="AG122" s="16"/>
      <c r="AH122" s="16"/>
      <c r="AI122" s="16"/>
      <c r="AJ122" s="16"/>
      <c r="AK122" s="16"/>
      <c r="AL122" s="16"/>
      <c r="AM122" s="14"/>
      <c r="AN122" s="14"/>
      <c r="AO122" s="14"/>
      <c r="AP122" s="14"/>
      <c r="AQ122" s="14"/>
      <c r="AR122" s="14"/>
      <c r="AS122" s="14"/>
      <c r="AT122" s="14"/>
      <c r="AU122" s="14"/>
      <c r="AV122" s="14"/>
      <c r="AW122" s="14"/>
      <c r="AX122" s="14"/>
      <c r="AY122" s="14"/>
      <c r="AZ122" s="14"/>
      <c r="BA122" s="14"/>
      <c r="BB122" s="14"/>
      <c r="BC122" s="14"/>
      <c r="BD122" s="14"/>
      <c r="BE122" s="14"/>
      <c r="BF122" s="14"/>
      <c r="BG122" s="14"/>
      <c r="BH122" s="14"/>
      <c r="BI122" s="14"/>
      <c r="BJ122" s="14"/>
      <c r="BK122" s="14"/>
      <c r="BL122" s="14"/>
      <c r="BM122" s="14"/>
      <c r="BN122" s="14"/>
      <c r="BO122" s="14"/>
      <c r="BP122" s="14"/>
      <c r="BQ122" s="14"/>
      <c r="BR122" s="14"/>
      <c r="BS122" s="14"/>
      <c r="BT122" s="14"/>
      <c r="BU122" s="14"/>
      <c r="BV122" s="14"/>
      <c r="BW122" s="14"/>
      <c r="BX122" s="14"/>
      <c r="BY122" s="14"/>
      <c r="BZ122" s="14"/>
      <c r="CA122" s="14"/>
      <c r="CB122" s="14"/>
      <c r="CC122" s="14"/>
      <c r="CD122" s="14"/>
      <c r="CE122" s="14"/>
      <c r="CF122" s="14"/>
      <c r="CG122" s="14"/>
      <c r="CH122" s="14"/>
    </row>
    <row r="123" spans="1:86">
      <c r="A123" s="16"/>
      <c r="B123" s="16"/>
      <c r="C123" s="16"/>
      <c r="D123" s="16"/>
      <c r="E123" s="16"/>
      <c r="F123" s="16"/>
      <c r="G123" s="14"/>
      <c r="H123" s="14"/>
      <c r="I123" s="14"/>
      <c r="J123" s="14"/>
      <c r="K123" s="14"/>
      <c r="L123" s="14"/>
      <c r="M123" s="14"/>
      <c r="N123" s="14"/>
      <c r="O123" s="14"/>
      <c r="P123" s="14"/>
      <c r="Q123" s="14"/>
      <c r="R123" s="16"/>
      <c r="S123" s="16"/>
      <c r="T123" s="16"/>
      <c r="U123" s="16"/>
      <c r="V123" s="16"/>
      <c r="W123" s="16"/>
      <c r="X123" s="16"/>
      <c r="Y123" s="15"/>
      <c r="Z123" s="16"/>
      <c r="AA123" s="16"/>
      <c r="AB123" s="16"/>
      <c r="AC123" s="16"/>
      <c r="AD123" s="16"/>
      <c r="AE123" s="16"/>
      <c r="AF123" s="16"/>
      <c r="AG123" s="16"/>
      <c r="AH123" s="16"/>
      <c r="AI123" s="16"/>
      <c r="AJ123" s="16"/>
      <c r="AK123" s="16"/>
      <c r="AL123" s="16"/>
      <c r="AM123" s="14"/>
      <c r="AN123" s="14"/>
      <c r="AO123" s="14"/>
      <c r="AP123" s="14"/>
      <c r="AQ123" s="14"/>
      <c r="AR123" s="14"/>
      <c r="AS123" s="14"/>
      <c r="AT123" s="14"/>
      <c r="AU123" s="14"/>
      <c r="AV123" s="14"/>
      <c r="AW123" s="14"/>
      <c r="AX123" s="14"/>
      <c r="AY123" s="14"/>
      <c r="AZ123" s="14"/>
      <c r="BA123" s="14"/>
      <c r="BB123" s="14"/>
      <c r="BC123" s="14"/>
      <c r="BD123" s="14"/>
      <c r="BE123" s="14"/>
      <c r="BF123" s="14"/>
      <c r="BG123" s="14"/>
      <c r="BH123" s="14"/>
      <c r="BI123" s="14"/>
      <c r="BJ123" s="14"/>
      <c r="BK123" s="14"/>
      <c r="BL123" s="14"/>
      <c r="BM123" s="14"/>
      <c r="BN123" s="14"/>
      <c r="BO123" s="14"/>
      <c r="BP123" s="14"/>
      <c r="BQ123" s="14"/>
      <c r="BR123" s="14"/>
      <c r="BS123" s="14"/>
      <c r="BT123" s="14"/>
      <c r="BU123" s="14"/>
      <c r="BV123" s="14"/>
      <c r="BW123" s="14"/>
      <c r="BX123" s="14"/>
      <c r="BY123" s="14"/>
      <c r="BZ123" s="14"/>
      <c r="CA123" s="14"/>
      <c r="CB123" s="14"/>
      <c r="CC123" s="14"/>
      <c r="CD123" s="14"/>
      <c r="CE123" s="14"/>
      <c r="CF123" s="14"/>
      <c r="CG123" s="14"/>
      <c r="CH123" s="14"/>
    </row>
    <row r="124" spans="1:86">
      <c r="A124" s="16"/>
      <c r="B124" s="16"/>
      <c r="C124" s="16"/>
      <c r="D124" s="16"/>
      <c r="E124" s="16"/>
      <c r="F124" s="16"/>
      <c r="G124" s="14"/>
      <c r="H124" s="14"/>
      <c r="I124" s="14"/>
      <c r="J124" s="14"/>
      <c r="K124" s="14"/>
      <c r="L124" s="14"/>
      <c r="M124" s="14"/>
      <c r="N124" s="14"/>
      <c r="O124" s="14"/>
      <c r="P124" s="14"/>
      <c r="Q124" s="14"/>
      <c r="R124" s="16"/>
      <c r="S124" s="16"/>
      <c r="T124" s="16"/>
      <c r="U124" s="16"/>
      <c r="V124" s="16"/>
      <c r="W124" s="16"/>
      <c r="X124" s="16"/>
      <c r="Y124" s="15"/>
      <c r="Z124" s="16"/>
      <c r="AA124" s="16"/>
      <c r="AB124" s="16"/>
      <c r="AC124" s="16"/>
      <c r="AD124" s="16"/>
      <c r="AE124" s="16"/>
      <c r="AF124" s="16"/>
      <c r="AG124" s="16"/>
      <c r="AH124" s="16"/>
      <c r="AI124" s="16"/>
      <c r="AJ124" s="16"/>
      <c r="AK124" s="16"/>
      <c r="AL124" s="16"/>
      <c r="AM124" s="14"/>
      <c r="AN124" s="14"/>
      <c r="AO124" s="14"/>
      <c r="AP124" s="14"/>
      <c r="AQ124" s="14"/>
      <c r="AR124" s="14"/>
      <c r="AS124" s="14"/>
      <c r="AT124" s="14"/>
      <c r="AU124" s="14"/>
      <c r="AV124" s="14"/>
      <c r="AW124" s="14"/>
      <c r="AX124" s="14"/>
      <c r="AY124" s="14"/>
      <c r="AZ124" s="14"/>
      <c r="BA124" s="14"/>
      <c r="BB124" s="14"/>
      <c r="BC124" s="14"/>
      <c r="BD124" s="14"/>
      <c r="BE124" s="14"/>
      <c r="BF124" s="14"/>
      <c r="BG124" s="14"/>
      <c r="BH124" s="14"/>
      <c r="BI124" s="14"/>
      <c r="BJ124" s="14"/>
      <c r="BK124" s="14"/>
      <c r="BL124" s="14"/>
      <c r="BM124" s="14"/>
      <c r="BN124" s="14"/>
      <c r="BO124" s="14"/>
      <c r="BP124" s="14"/>
      <c r="BQ124" s="14"/>
      <c r="BR124" s="14"/>
      <c r="BS124" s="14"/>
      <c r="BT124" s="14"/>
      <c r="BU124" s="14"/>
      <c r="BV124" s="14"/>
      <c r="BW124" s="14"/>
      <c r="BX124" s="14"/>
      <c r="BY124" s="14"/>
      <c r="BZ124" s="14"/>
      <c r="CA124" s="14"/>
      <c r="CB124" s="14"/>
      <c r="CC124" s="14"/>
      <c r="CD124" s="14"/>
      <c r="CE124" s="14"/>
      <c r="CF124" s="14"/>
      <c r="CG124" s="14"/>
      <c r="CH124" s="14"/>
    </row>
    <row r="125" spans="1:86">
      <c r="A125" s="16"/>
      <c r="B125" s="16"/>
      <c r="C125" s="16"/>
      <c r="D125" s="16"/>
      <c r="E125" s="16"/>
      <c r="F125" s="16"/>
      <c r="G125" s="14"/>
      <c r="H125" s="14"/>
      <c r="I125" s="14"/>
      <c r="J125" s="14"/>
      <c r="K125" s="14"/>
      <c r="L125" s="14"/>
      <c r="M125" s="14"/>
      <c r="N125" s="14"/>
      <c r="O125" s="14"/>
      <c r="P125" s="14"/>
      <c r="Q125" s="14"/>
      <c r="R125" s="16"/>
      <c r="S125" s="16"/>
      <c r="T125" s="16"/>
      <c r="U125" s="16"/>
      <c r="V125" s="16"/>
      <c r="W125" s="16"/>
      <c r="X125" s="16"/>
      <c r="Y125" s="15"/>
      <c r="Z125" s="16"/>
      <c r="AA125" s="16"/>
      <c r="AB125" s="16"/>
      <c r="AC125" s="16"/>
      <c r="AD125" s="16"/>
      <c r="AE125" s="16"/>
      <c r="AF125" s="16"/>
      <c r="AG125" s="16"/>
      <c r="AH125" s="16"/>
      <c r="AI125" s="16"/>
      <c r="AJ125" s="16"/>
      <c r="AK125" s="16"/>
      <c r="AL125" s="16"/>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14"/>
      <c r="BP125" s="14"/>
      <c r="BQ125" s="14"/>
      <c r="BR125" s="14"/>
      <c r="BS125" s="14"/>
      <c r="BT125" s="14"/>
      <c r="BU125" s="14"/>
      <c r="BV125" s="14"/>
      <c r="BW125" s="14"/>
      <c r="BX125" s="14"/>
      <c r="BY125" s="14"/>
      <c r="BZ125" s="14"/>
      <c r="CA125" s="14"/>
      <c r="CB125" s="14"/>
      <c r="CC125" s="14"/>
      <c r="CD125" s="14"/>
      <c r="CE125" s="14"/>
      <c r="CF125" s="14"/>
      <c r="CG125" s="14"/>
      <c r="CH125" s="14"/>
    </row>
    <row r="126" spans="1:86">
      <c r="A126" s="16"/>
      <c r="B126" s="16"/>
      <c r="C126" s="16"/>
      <c r="D126" s="16"/>
      <c r="E126" s="16"/>
      <c r="F126" s="16"/>
      <c r="G126" s="14"/>
      <c r="H126" s="14"/>
      <c r="I126" s="14"/>
      <c r="J126" s="14"/>
      <c r="K126" s="14"/>
      <c r="L126" s="14"/>
      <c r="M126" s="14"/>
      <c r="N126" s="14"/>
      <c r="O126" s="14"/>
      <c r="P126" s="14"/>
      <c r="Q126" s="14"/>
      <c r="R126" s="16"/>
      <c r="S126" s="16"/>
      <c r="T126" s="16"/>
      <c r="U126" s="16"/>
      <c r="V126" s="16"/>
      <c r="W126" s="16"/>
      <c r="X126" s="16"/>
      <c r="Y126" s="15"/>
      <c r="Z126" s="16"/>
      <c r="AA126" s="16"/>
      <c r="AB126" s="16"/>
      <c r="AC126" s="16"/>
      <c r="AD126" s="16"/>
      <c r="AE126" s="16"/>
      <c r="AF126" s="16"/>
      <c r="AG126" s="16"/>
      <c r="AH126" s="16"/>
      <c r="AI126" s="16"/>
      <c r="AJ126" s="16"/>
      <c r="AK126" s="16"/>
      <c r="AL126" s="16"/>
      <c r="AM126" s="14"/>
      <c r="AN126" s="14"/>
      <c r="AO126" s="14"/>
      <c r="AP126" s="14"/>
      <c r="AQ126" s="14"/>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14"/>
      <c r="BT126" s="14"/>
      <c r="BU126" s="14"/>
      <c r="BV126" s="14"/>
      <c r="BW126" s="14"/>
      <c r="BX126" s="14"/>
      <c r="BY126" s="14"/>
      <c r="BZ126" s="14"/>
      <c r="CA126" s="14"/>
      <c r="CB126" s="14"/>
      <c r="CC126" s="14"/>
      <c r="CD126" s="14"/>
      <c r="CE126" s="14"/>
      <c r="CF126" s="14"/>
      <c r="CG126" s="14"/>
      <c r="CH126" s="14"/>
    </row>
    <row r="127" spans="1:86">
      <c r="A127" s="16"/>
      <c r="B127" s="16"/>
      <c r="C127" s="16"/>
      <c r="D127" s="16"/>
      <c r="E127" s="16"/>
      <c r="F127" s="16"/>
      <c r="G127" s="14"/>
      <c r="H127" s="14"/>
      <c r="I127" s="14"/>
      <c r="J127" s="14"/>
      <c r="K127" s="14"/>
      <c r="L127" s="14"/>
      <c r="M127" s="14"/>
      <c r="N127" s="14"/>
      <c r="O127" s="14"/>
      <c r="P127" s="14"/>
      <c r="Q127" s="14"/>
      <c r="R127" s="16"/>
      <c r="S127" s="16"/>
      <c r="T127" s="16"/>
      <c r="U127" s="16"/>
      <c r="V127" s="16"/>
      <c r="W127" s="16"/>
      <c r="X127" s="16"/>
      <c r="Y127" s="15"/>
      <c r="Z127" s="16"/>
      <c r="AA127" s="16"/>
      <c r="AB127" s="16"/>
      <c r="AC127" s="16"/>
      <c r="AD127" s="16"/>
      <c r="AE127" s="16"/>
      <c r="AF127" s="16"/>
      <c r="AG127" s="16"/>
      <c r="AH127" s="16"/>
      <c r="AI127" s="16"/>
      <c r="AJ127" s="16"/>
      <c r="AK127" s="16"/>
      <c r="AL127" s="16"/>
      <c r="AM127" s="14"/>
      <c r="AN127" s="14"/>
      <c r="AO127" s="14"/>
      <c r="AP127" s="14"/>
      <c r="AQ127" s="14"/>
      <c r="AR127" s="14"/>
      <c r="AS127" s="14"/>
      <c r="AT127" s="14"/>
      <c r="AU127" s="14"/>
      <c r="AV127" s="14"/>
      <c r="AW127" s="14"/>
      <c r="AX127" s="14"/>
      <c r="AY127" s="14"/>
      <c r="AZ127" s="14"/>
      <c r="BA127" s="14"/>
      <c r="BB127" s="14"/>
      <c r="BC127" s="14"/>
      <c r="BD127" s="14"/>
      <c r="BE127" s="14"/>
      <c r="BF127" s="14"/>
      <c r="BG127" s="14"/>
      <c r="BH127" s="14"/>
      <c r="BI127" s="14"/>
      <c r="BJ127" s="14"/>
      <c r="BK127" s="14"/>
      <c r="BL127" s="14"/>
      <c r="BM127" s="14"/>
      <c r="BN127" s="14"/>
      <c r="BO127" s="14"/>
      <c r="BP127" s="14"/>
      <c r="BQ127" s="14"/>
      <c r="BR127" s="14"/>
      <c r="BS127" s="14"/>
      <c r="BT127" s="14"/>
      <c r="BU127" s="14"/>
      <c r="BV127" s="14"/>
      <c r="BW127" s="14"/>
      <c r="BX127" s="14"/>
      <c r="BY127" s="14"/>
      <c r="BZ127" s="14"/>
      <c r="CA127" s="14"/>
      <c r="CB127" s="14"/>
      <c r="CC127" s="14"/>
      <c r="CD127" s="14"/>
      <c r="CE127" s="14"/>
      <c r="CF127" s="14"/>
      <c r="CG127" s="14"/>
      <c r="CH127" s="14"/>
    </row>
    <row r="128" spans="1:86">
      <c r="A128" s="16"/>
      <c r="B128" s="16"/>
      <c r="C128" s="16"/>
      <c r="D128" s="16"/>
      <c r="E128" s="16"/>
      <c r="F128" s="16"/>
      <c r="G128" s="14"/>
      <c r="H128" s="14"/>
      <c r="I128" s="14"/>
      <c r="J128" s="14"/>
      <c r="K128" s="14"/>
      <c r="L128" s="14"/>
      <c r="M128" s="14"/>
      <c r="N128" s="14"/>
      <c r="O128" s="14"/>
      <c r="P128" s="14"/>
      <c r="Q128" s="14"/>
      <c r="R128" s="16"/>
      <c r="S128" s="16"/>
      <c r="T128" s="16"/>
      <c r="U128" s="16"/>
      <c r="V128" s="16"/>
      <c r="W128" s="16"/>
      <c r="X128" s="16"/>
      <c r="Y128" s="15"/>
      <c r="Z128" s="16"/>
      <c r="AA128" s="16"/>
      <c r="AB128" s="16"/>
      <c r="AC128" s="16"/>
      <c r="AD128" s="16"/>
      <c r="AE128" s="16"/>
      <c r="AF128" s="16"/>
      <c r="AG128" s="16"/>
      <c r="AH128" s="16"/>
      <c r="AI128" s="16"/>
      <c r="AJ128" s="16"/>
      <c r="AK128" s="16"/>
      <c r="AL128" s="16"/>
      <c r="AM128" s="14"/>
      <c r="AN128" s="14"/>
      <c r="AO128" s="14"/>
      <c r="AP128" s="14"/>
      <c r="AQ128" s="14"/>
      <c r="AR128" s="14"/>
      <c r="AS128" s="14"/>
      <c r="AT128" s="14"/>
      <c r="AU128" s="14"/>
      <c r="AV128" s="14"/>
      <c r="AW128" s="14"/>
      <c r="AX128" s="14"/>
      <c r="AY128" s="14"/>
      <c r="AZ128" s="14"/>
      <c r="BA128" s="14"/>
      <c r="BB128" s="14"/>
      <c r="BC128" s="14"/>
      <c r="BD128" s="14"/>
      <c r="BE128" s="14"/>
      <c r="BF128" s="14"/>
      <c r="BG128" s="14"/>
      <c r="BH128" s="14"/>
      <c r="BI128" s="14"/>
      <c r="BJ128" s="14"/>
      <c r="BK128" s="14"/>
      <c r="BL128" s="14"/>
      <c r="BM128" s="14"/>
      <c r="BN128" s="14"/>
      <c r="BO128" s="14"/>
      <c r="BP128" s="14"/>
      <c r="BQ128" s="14"/>
      <c r="BR128" s="14"/>
      <c r="BS128" s="14"/>
      <c r="BT128" s="14"/>
      <c r="BU128" s="14"/>
      <c r="BV128" s="14"/>
      <c r="BW128" s="14"/>
      <c r="BX128" s="14"/>
      <c r="BY128" s="14"/>
      <c r="BZ128" s="14"/>
      <c r="CA128" s="14"/>
      <c r="CB128" s="14"/>
      <c r="CC128" s="14"/>
      <c r="CD128" s="14"/>
      <c r="CE128" s="14"/>
      <c r="CF128" s="14"/>
      <c r="CG128" s="14"/>
      <c r="CH128" s="14"/>
    </row>
    <row r="129" spans="1:86">
      <c r="A129" s="16"/>
      <c r="B129" s="16"/>
      <c r="C129" s="16"/>
      <c r="D129" s="16"/>
      <c r="E129" s="16"/>
      <c r="F129" s="16"/>
      <c r="G129" s="14"/>
      <c r="H129" s="14"/>
      <c r="I129" s="14"/>
      <c r="J129" s="14"/>
      <c r="K129" s="14"/>
      <c r="L129" s="14"/>
      <c r="M129" s="14"/>
      <c r="N129" s="14"/>
      <c r="O129" s="14"/>
      <c r="P129" s="14"/>
      <c r="Q129" s="14"/>
      <c r="R129" s="16"/>
      <c r="S129" s="16"/>
      <c r="T129" s="16"/>
      <c r="U129" s="16"/>
      <c r="V129" s="16"/>
      <c r="W129" s="16"/>
      <c r="X129" s="16"/>
      <c r="Y129" s="15"/>
      <c r="Z129" s="16"/>
      <c r="AA129" s="16"/>
      <c r="AB129" s="16"/>
      <c r="AC129" s="16"/>
      <c r="AD129" s="16"/>
      <c r="AE129" s="16"/>
      <c r="AF129" s="16"/>
      <c r="AG129" s="16"/>
      <c r="AH129" s="16"/>
      <c r="AI129" s="16"/>
      <c r="AJ129" s="16"/>
      <c r="AK129" s="16"/>
      <c r="AL129" s="16"/>
      <c r="AM129" s="14"/>
      <c r="AN129" s="14"/>
      <c r="AO129" s="14"/>
      <c r="AP129" s="14"/>
      <c r="AQ129" s="14"/>
      <c r="AR129" s="14"/>
      <c r="AS129" s="14"/>
      <c r="AT129" s="14"/>
      <c r="AU129" s="14"/>
      <c r="AV129" s="14"/>
      <c r="AW129" s="14"/>
      <c r="AX129" s="14"/>
      <c r="AY129" s="14"/>
      <c r="AZ129" s="14"/>
      <c r="BA129" s="14"/>
      <c r="BB129" s="14"/>
      <c r="BC129" s="14"/>
      <c r="BD129" s="14"/>
      <c r="BE129" s="14"/>
      <c r="BF129" s="14"/>
      <c r="BG129" s="14"/>
      <c r="BH129" s="14"/>
      <c r="BI129" s="14"/>
      <c r="BJ129" s="14"/>
      <c r="BK129" s="14"/>
      <c r="BL129" s="14"/>
      <c r="BM129" s="14"/>
      <c r="BN129" s="14"/>
      <c r="BO129" s="14"/>
      <c r="BP129" s="14"/>
      <c r="BQ129" s="14"/>
      <c r="BR129" s="14"/>
      <c r="BS129" s="14"/>
      <c r="BT129" s="14"/>
      <c r="BU129" s="14"/>
      <c r="BV129" s="14"/>
      <c r="BW129" s="14"/>
      <c r="BX129" s="14"/>
      <c r="BY129" s="14"/>
      <c r="BZ129" s="14"/>
      <c r="CA129" s="14"/>
      <c r="CB129" s="14"/>
      <c r="CC129" s="14"/>
      <c r="CD129" s="14"/>
      <c r="CE129" s="14"/>
      <c r="CF129" s="14"/>
      <c r="CG129" s="14"/>
      <c r="CH129" s="14"/>
    </row>
    <row r="130" spans="1:86">
      <c r="A130" s="16"/>
      <c r="B130" s="16"/>
      <c r="C130" s="16"/>
      <c r="D130" s="16"/>
      <c r="E130" s="16"/>
      <c r="F130" s="16"/>
      <c r="G130" s="14"/>
      <c r="H130" s="14"/>
      <c r="I130" s="14"/>
      <c r="J130" s="14"/>
      <c r="K130" s="14"/>
      <c r="L130" s="14"/>
      <c r="M130" s="14"/>
      <c r="N130" s="14"/>
      <c r="O130" s="14"/>
      <c r="P130" s="14"/>
      <c r="Q130" s="14"/>
      <c r="R130" s="16"/>
      <c r="S130" s="16"/>
      <c r="T130" s="16"/>
      <c r="U130" s="16"/>
      <c r="V130" s="16"/>
      <c r="W130" s="16"/>
      <c r="X130" s="16"/>
      <c r="Y130" s="15"/>
      <c r="Z130" s="16"/>
      <c r="AA130" s="16"/>
      <c r="AB130" s="16"/>
      <c r="AC130" s="16"/>
      <c r="AD130" s="16"/>
      <c r="AE130" s="16"/>
      <c r="AF130" s="16"/>
      <c r="AG130" s="16"/>
      <c r="AH130" s="16"/>
      <c r="AI130" s="16"/>
      <c r="AJ130" s="16"/>
      <c r="AK130" s="16"/>
      <c r="AL130" s="16"/>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4"/>
      <c r="BW130" s="14"/>
      <c r="BX130" s="14"/>
      <c r="BY130" s="14"/>
      <c r="BZ130" s="14"/>
      <c r="CA130" s="14"/>
      <c r="CB130" s="14"/>
      <c r="CC130" s="14"/>
      <c r="CD130" s="14"/>
      <c r="CE130" s="14"/>
      <c r="CF130" s="14"/>
      <c r="CG130" s="14"/>
      <c r="CH130" s="14"/>
    </row>
    <row r="131" spans="1:86">
      <c r="A131" s="16"/>
      <c r="B131" s="16"/>
      <c r="C131" s="16"/>
      <c r="D131" s="16"/>
      <c r="E131" s="16"/>
      <c r="F131" s="16"/>
      <c r="G131" s="14"/>
      <c r="H131" s="14"/>
      <c r="I131" s="14"/>
      <c r="J131" s="14"/>
      <c r="K131" s="14"/>
      <c r="L131" s="14"/>
      <c r="M131" s="14"/>
      <c r="N131" s="14"/>
      <c r="O131" s="14"/>
      <c r="P131" s="14"/>
      <c r="Q131" s="14"/>
      <c r="R131" s="16"/>
      <c r="S131" s="16"/>
      <c r="T131" s="16"/>
      <c r="U131" s="16"/>
      <c r="V131" s="16"/>
      <c r="W131" s="16"/>
      <c r="X131" s="16"/>
      <c r="Y131" s="15"/>
      <c r="Z131" s="16"/>
      <c r="AA131" s="16"/>
      <c r="AB131" s="16"/>
      <c r="AC131" s="16"/>
      <c r="AD131" s="16"/>
      <c r="AE131" s="16"/>
      <c r="AF131" s="16"/>
      <c r="AG131" s="16"/>
      <c r="AH131" s="16"/>
      <c r="AI131" s="16"/>
      <c r="AJ131" s="16"/>
      <c r="AK131" s="16"/>
      <c r="AL131" s="16"/>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14"/>
      <c r="BT131" s="14"/>
      <c r="BU131" s="14"/>
      <c r="BV131" s="14"/>
      <c r="BW131" s="14"/>
      <c r="BX131" s="14"/>
      <c r="BY131" s="14"/>
      <c r="BZ131" s="14"/>
      <c r="CA131" s="14"/>
      <c r="CB131" s="14"/>
      <c r="CC131" s="14"/>
      <c r="CD131" s="14"/>
      <c r="CE131" s="14"/>
      <c r="CF131" s="14"/>
      <c r="CG131" s="14"/>
      <c r="CH131" s="14"/>
    </row>
    <row r="132" spans="1:86">
      <c r="A132" s="16"/>
      <c r="B132" s="16"/>
      <c r="C132" s="16"/>
      <c r="D132" s="16"/>
      <c r="E132" s="16"/>
      <c r="F132" s="16"/>
      <c r="G132" s="14"/>
      <c r="H132" s="14"/>
      <c r="I132" s="14"/>
      <c r="J132" s="14"/>
      <c r="K132" s="14"/>
      <c r="L132" s="14"/>
      <c r="M132" s="14"/>
      <c r="N132" s="14"/>
      <c r="O132" s="14"/>
      <c r="P132" s="14"/>
      <c r="Q132" s="14"/>
      <c r="R132" s="16"/>
      <c r="S132" s="16"/>
      <c r="T132" s="16"/>
      <c r="U132" s="16"/>
      <c r="V132" s="16"/>
      <c r="W132" s="16"/>
      <c r="X132" s="16"/>
      <c r="Y132" s="15"/>
      <c r="Z132" s="16"/>
      <c r="AA132" s="16"/>
      <c r="AB132" s="16"/>
      <c r="AC132" s="16"/>
      <c r="AD132" s="16"/>
      <c r="AE132" s="16"/>
      <c r="AF132" s="16"/>
      <c r="AG132" s="16"/>
      <c r="AH132" s="16"/>
      <c r="AI132" s="16"/>
      <c r="AJ132" s="16"/>
      <c r="AK132" s="16"/>
      <c r="AL132" s="16"/>
      <c r="AM132" s="14"/>
      <c r="AN132" s="14"/>
      <c r="AO132" s="14"/>
      <c r="AP132" s="14"/>
      <c r="AQ132" s="14"/>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14"/>
      <c r="BT132" s="14"/>
      <c r="BU132" s="14"/>
      <c r="BV132" s="14"/>
      <c r="BW132" s="14"/>
      <c r="BX132" s="14"/>
      <c r="BY132" s="14"/>
      <c r="BZ132" s="14"/>
      <c r="CA132" s="14"/>
      <c r="CB132" s="14"/>
      <c r="CC132" s="14"/>
      <c r="CD132" s="14"/>
      <c r="CE132" s="14"/>
      <c r="CF132" s="14"/>
      <c r="CG132" s="14"/>
      <c r="CH132" s="14"/>
    </row>
    <row r="133" spans="1:86">
      <c r="A133" s="16"/>
      <c r="B133" s="16"/>
      <c r="C133" s="16"/>
      <c r="D133" s="16"/>
      <c r="E133" s="16"/>
      <c r="F133" s="16"/>
      <c r="G133" s="14"/>
      <c r="H133" s="14"/>
      <c r="I133" s="14"/>
      <c r="J133" s="14"/>
      <c r="K133" s="14"/>
      <c r="L133" s="14"/>
      <c r="M133" s="14"/>
      <c r="N133" s="14"/>
      <c r="O133" s="14"/>
      <c r="P133" s="14"/>
      <c r="Q133" s="14"/>
      <c r="R133" s="16"/>
      <c r="S133" s="16"/>
      <c r="T133" s="16"/>
      <c r="U133" s="16"/>
      <c r="V133" s="16"/>
      <c r="W133" s="16"/>
      <c r="X133" s="16"/>
      <c r="Y133" s="15"/>
      <c r="Z133" s="16"/>
      <c r="AA133" s="16"/>
      <c r="AB133" s="16"/>
      <c r="AC133" s="16"/>
      <c r="AD133" s="16"/>
      <c r="AE133" s="16"/>
      <c r="AF133" s="16"/>
      <c r="AG133" s="16"/>
      <c r="AH133" s="16"/>
      <c r="AI133" s="16"/>
      <c r="AJ133" s="16"/>
      <c r="AK133" s="16"/>
      <c r="AL133" s="16"/>
      <c r="AM133" s="14"/>
      <c r="AN133" s="14"/>
      <c r="AO133" s="14"/>
      <c r="AP133" s="14"/>
      <c r="AQ133" s="14"/>
      <c r="AR133" s="14"/>
      <c r="AS133" s="14"/>
      <c r="AT133" s="14"/>
      <c r="AU133" s="14"/>
      <c r="AV133" s="14"/>
      <c r="AW133" s="14"/>
      <c r="AX133" s="14"/>
      <c r="AY133" s="14"/>
      <c r="AZ133" s="14"/>
      <c r="BA133" s="14"/>
      <c r="BB133" s="14"/>
      <c r="BC133" s="14"/>
      <c r="BD133" s="14"/>
      <c r="BE133" s="14"/>
      <c r="BF133" s="14"/>
      <c r="BG133" s="14"/>
      <c r="BH133" s="14"/>
      <c r="BI133" s="14"/>
      <c r="BJ133" s="14"/>
      <c r="BK133" s="14"/>
      <c r="BL133" s="14"/>
      <c r="BM133" s="14"/>
      <c r="BN133" s="14"/>
      <c r="BO133" s="14"/>
      <c r="BP133" s="14"/>
      <c r="BQ133" s="14"/>
      <c r="BR133" s="14"/>
      <c r="BS133" s="14"/>
      <c r="BT133" s="14"/>
      <c r="BU133" s="14"/>
      <c r="BV133" s="14"/>
      <c r="BW133" s="14"/>
      <c r="BX133" s="14"/>
      <c r="BY133" s="14"/>
      <c r="BZ133" s="14"/>
      <c r="CA133" s="14"/>
      <c r="CB133" s="14"/>
      <c r="CC133" s="14"/>
      <c r="CD133" s="14"/>
      <c r="CE133" s="14"/>
      <c r="CF133" s="14"/>
      <c r="CG133" s="14"/>
      <c r="CH133" s="14"/>
    </row>
    <row r="134" spans="1:86">
      <c r="A134" s="16"/>
      <c r="B134" s="16"/>
      <c r="C134" s="16"/>
      <c r="D134" s="16"/>
      <c r="E134" s="16"/>
      <c r="F134" s="16"/>
      <c r="G134" s="14"/>
      <c r="H134" s="14"/>
      <c r="I134" s="14"/>
      <c r="J134" s="14"/>
      <c r="K134" s="14"/>
      <c r="L134" s="14"/>
      <c r="M134" s="14"/>
      <c r="N134" s="14"/>
      <c r="O134" s="14"/>
      <c r="P134" s="14"/>
      <c r="Q134" s="14"/>
      <c r="R134" s="16"/>
      <c r="S134" s="16"/>
      <c r="T134" s="16"/>
      <c r="U134" s="16"/>
      <c r="V134" s="16"/>
      <c r="W134" s="16"/>
      <c r="X134" s="16"/>
      <c r="Y134" s="15"/>
      <c r="Z134" s="16"/>
      <c r="AA134" s="16"/>
      <c r="AB134" s="16"/>
      <c r="AC134" s="16"/>
      <c r="AD134" s="16"/>
      <c r="AE134" s="16"/>
      <c r="AF134" s="16"/>
      <c r="AG134" s="16"/>
      <c r="AH134" s="16"/>
      <c r="AI134" s="16"/>
      <c r="AJ134" s="16"/>
      <c r="AK134" s="16"/>
      <c r="AL134" s="16"/>
      <c r="AM134" s="14"/>
      <c r="AN134" s="14"/>
      <c r="AO134" s="14"/>
      <c r="AP134" s="14"/>
      <c r="AQ134" s="14"/>
      <c r="AR134" s="14"/>
      <c r="AS134" s="14"/>
      <c r="AT134" s="14"/>
      <c r="AU134" s="14"/>
      <c r="AV134" s="14"/>
      <c r="AW134" s="14"/>
      <c r="AX134" s="14"/>
      <c r="AY134" s="14"/>
      <c r="AZ134" s="14"/>
      <c r="BA134" s="14"/>
      <c r="BB134" s="14"/>
      <c r="BC134" s="14"/>
      <c r="BD134" s="14"/>
      <c r="BE134" s="14"/>
      <c r="BF134" s="14"/>
      <c r="BG134" s="14"/>
      <c r="BH134" s="14"/>
      <c r="BI134" s="14"/>
      <c r="BJ134" s="14"/>
      <c r="BK134" s="14"/>
      <c r="BL134" s="14"/>
      <c r="BM134" s="14"/>
      <c r="BN134" s="14"/>
      <c r="BO134" s="14"/>
      <c r="BP134" s="14"/>
      <c r="BQ134" s="14"/>
      <c r="BR134" s="14"/>
      <c r="BS134" s="14"/>
      <c r="BT134" s="14"/>
      <c r="BU134" s="14"/>
      <c r="BV134" s="14"/>
      <c r="BW134" s="14"/>
      <c r="BX134" s="14"/>
      <c r="BY134" s="14"/>
      <c r="BZ134" s="14"/>
      <c r="CA134" s="14"/>
      <c r="CB134" s="14"/>
      <c r="CC134" s="14"/>
      <c r="CD134" s="14"/>
      <c r="CE134" s="14"/>
      <c r="CF134" s="14"/>
      <c r="CG134" s="14"/>
      <c r="CH134" s="14"/>
    </row>
    <row r="135" spans="1:86">
      <c r="A135" s="16"/>
      <c r="B135" s="16"/>
      <c r="C135" s="16"/>
      <c r="D135" s="16"/>
      <c r="E135" s="16"/>
      <c r="F135" s="16"/>
      <c r="G135" s="14"/>
      <c r="H135" s="14"/>
      <c r="I135" s="14"/>
      <c r="J135" s="14"/>
      <c r="K135" s="14"/>
      <c r="L135" s="14"/>
      <c r="M135" s="14"/>
      <c r="N135" s="14"/>
      <c r="O135" s="14"/>
      <c r="P135" s="14"/>
      <c r="Q135" s="14"/>
      <c r="R135" s="16"/>
      <c r="S135" s="16"/>
      <c r="T135" s="16"/>
      <c r="U135" s="16"/>
      <c r="V135" s="16"/>
      <c r="W135" s="16"/>
      <c r="X135" s="16"/>
      <c r="Y135" s="15"/>
      <c r="Z135" s="16"/>
      <c r="AA135" s="16"/>
      <c r="AB135" s="16"/>
      <c r="AC135" s="16"/>
      <c r="AD135" s="16"/>
      <c r="AE135" s="16"/>
      <c r="AF135" s="16"/>
      <c r="AG135" s="16"/>
      <c r="AH135" s="16"/>
      <c r="AI135" s="16"/>
      <c r="AJ135" s="16"/>
      <c r="AK135" s="16"/>
      <c r="AL135" s="16"/>
      <c r="AM135" s="14"/>
      <c r="AN135" s="14"/>
      <c r="AO135" s="14"/>
      <c r="AP135" s="14"/>
      <c r="AQ135" s="14"/>
      <c r="AR135" s="14"/>
      <c r="AS135" s="14"/>
      <c r="AT135" s="14"/>
      <c r="AU135" s="14"/>
      <c r="AV135" s="14"/>
      <c r="AW135" s="14"/>
      <c r="AX135" s="14"/>
      <c r="AY135" s="14"/>
      <c r="AZ135" s="14"/>
      <c r="BA135" s="14"/>
      <c r="BB135" s="14"/>
      <c r="BC135" s="14"/>
      <c r="BD135" s="14"/>
      <c r="BE135" s="14"/>
      <c r="BF135" s="14"/>
      <c r="BG135" s="14"/>
      <c r="BH135" s="14"/>
      <c r="BI135" s="14"/>
      <c r="BJ135" s="14"/>
      <c r="BK135" s="14"/>
      <c r="BL135" s="14"/>
      <c r="BM135" s="14"/>
      <c r="BN135" s="14"/>
      <c r="BO135" s="14"/>
      <c r="BP135" s="14"/>
      <c r="BQ135" s="14"/>
      <c r="BR135" s="14"/>
      <c r="BS135" s="14"/>
      <c r="BT135" s="14"/>
      <c r="BU135" s="14"/>
      <c r="BV135" s="14"/>
      <c r="BW135" s="14"/>
      <c r="BX135" s="14"/>
      <c r="BY135" s="14"/>
      <c r="BZ135" s="14"/>
      <c r="CA135" s="14"/>
      <c r="CB135" s="14"/>
      <c r="CC135" s="14"/>
      <c r="CD135" s="14"/>
      <c r="CE135" s="14"/>
      <c r="CF135" s="14"/>
      <c r="CG135" s="14"/>
      <c r="CH135" s="14"/>
    </row>
    <row r="136" spans="1:86">
      <c r="A136" s="16"/>
      <c r="B136" s="16"/>
      <c r="C136" s="16"/>
      <c r="D136" s="16"/>
      <c r="E136" s="16"/>
      <c r="F136" s="16"/>
      <c r="G136" s="14"/>
      <c r="H136" s="14"/>
      <c r="I136" s="14"/>
      <c r="J136" s="14"/>
      <c r="K136" s="14"/>
      <c r="L136" s="14"/>
      <c r="M136" s="14"/>
      <c r="N136" s="14"/>
      <c r="O136" s="14"/>
      <c r="P136" s="14"/>
      <c r="Q136" s="14"/>
      <c r="R136" s="16"/>
      <c r="S136" s="16"/>
      <c r="T136" s="16"/>
      <c r="U136" s="16"/>
      <c r="V136" s="16"/>
      <c r="W136" s="16"/>
      <c r="X136" s="16"/>
      <c r="Y136" s="15"/>
      <c r="Z136" s="16"/>
      <c r="AA136" s="16"/>
      <c r="AB136" s="16"/>
      <c r="AC136" s="16"/>
      <c r="AD136" s="16"/>
      <c r="AE136" s="16"/>
      <c r="AF136" s="16"/>
      <c r="AG136" s="16"/>
      <c r="AH136" s="16"/>
      <c r="AI136" s="16"/>
      <c r="AJ136" s="16"/>
      <c r="AK136" s="16"/>
      <c r="AL136" s="16"/>
      <c r="AM136" s="14"/>
      <c r="AN136" s="14"/>
      <c r="AO136" s="14"/>
      <c r="AP136" s="14"/>
      <c r="AQ136" s="14"/>
      <c r="AR136" s="14"/>
      <c r="AS136" s="14"/>
      <c r="AT136" s="14"/>
      <c r="AU136" s="14"/>
      <c r="AV136" s="14"/>
      <c r="AW136" s="14"/>
      <c r="AX136" s="14"/>
      <c r="AY136" s="14"/>
      <c r="AZ136" s="14"/>
      <c r="BA136" s="14"/>
      <c r="BB136" s="14"/>
      <c r="BC136" s="14"/>
      <c r="BD136" s="14"/>
      <c r="BE136" s="14"/>
      <c r="BF136" s="14"/>
      <c r="BG136" s="14"/>
      <c r="BH136" s="14"/>
      <c r="BI136" s="14"/>
      <c r="BJ136" s="14"/>
      <c r="BK136" s="14"/>
      <c r="BL136" s="14"/>
      <c r="BM136" s="14"/>
      <c r="BN136" s="14"/>
      <c r="BO136" s="14"/>
      <c r="BP136" s="14"/>
      <c r="BQ136" s="14"/>
      <c r="BR136" s="14"/>
      <c r="BS136" s="14"/>
      <c r="BT136" s="14"/>
      <c r="BU136" s="14"/>
      <c r="BV136" s="14"/>
      <c r="BW136" s="14"/>
      <c r="BX136" s="14"/>
      <c r="BY136" s="14"/>
      <c r="BZ136" s="14"/>
      <c r="CA136" s="14"/>
      <c r="CB136" s="14"/>
      <c r="CC136" s="14"/>
      <c r="CD136" s="14"/>
      <c r="CE136" s="14"/>
      <c r="CF136" s="14"/>
      <c r="CG136" s="14"/>
      <c r="CH136" s="14"/>
    </row>
    <row r="137" spans="1:86">
      <c r="A137" s="16"/>
      <c r="B137" s="16"/>
      <c r="C137" s="16"/>
      <c r="D137" s="16"/>
      <c r="E137" s="16"/>
      <c r="F137" s="16"/>
      <c r="G137" s="14"/>
      <c r="H137" s="14"/>
      <c r="I137" s="14"/>
      <c r="J137" s="14"/>
      <c r="K137" s="14"/>
      <c r="L137" s="14"/>
      <c r="M137" s="14"/>
      <c r="N137" s="14"/>
      <c r="O137" s="14"/>
      <c r="P137" s="14"/>
      <c r="Q137" s="14"/>
      <c r="R137" s="16"/>
      <c r="S137" s="16"/>
      <c r="T137" s="16"/>
      <c r="U137" s="16"/>
      <c r="V137" s="16"/>
      <c r="W137" s="16"/>
      <c r="X137" s="16"/>
      <c r="Y137" s="15"/>
      <c r="Z137" s="16"/>
      <c r="AA137" s="16"/>
      <c r="AB137" s="16"/>
      <c r="AC137" s="16"/>
      <c r="AD137" s="16"/>
      <c r="AE137" s="16"/>
      <c r="AF137" s="16"/>
      <c r="AG137" s="16"/>
      <c r="AH137" s="16"/>
      <c r="AI137" s="16"/>
      <c r="AJ137" s="16"/>
      <c r="AK137" s="16"/>
      <c r="AL137" s="16"/>
      <c r="AM137" s="14"/>
      <c r="AN137" s="14"/>
      <c r="AO137" s="14"/>
      <c r="AP137" s="14"/>
      <c r="AQ137" s="14"/>
      <c r="AR137" s="14"/>
      <c r="AS137" s="14"/>
      <c r="AT137" s="14"/>
      <c r="AU137" s="14"/>
      <c r="AV137" s="14"/>
      <c r="AW137" s="14"/>
      <c r="AX137" s="14"/>
      <c r="AY137" s="14"/>
      <c r="AZ137" s="14"/>
      <c r="BA137" s="14"/>
      <c r="BB137" s="14"/>
      <c r="BC137" s="14"/>
      <c r="BD137" s="14"/>
      <c r="BE137" s="14"/>
      <c r="BF137" s="14"/>
      <c r="BG137" s="14"/>
      <c r="BH137" s="14"/>
      <c r="BI137" s="14"/>
      <c r="BJ137" s="14"/>
      <c r="BK137" s="14"/>
      <c r="BL137" s="14"/>
      <c r="BM137" s="14"/>
      <c r="BN137" s="14"/>
      <c r="BO137" s="14"/>
      <c r="BP137" s="14"/>
      <c r="BQ137" s="14"/>
      <c r="BR137" s="14"/>
      <c r="BS137" s="14"/>
      <c r="BT137" s="14"/>
      <c r="BU137" s="14"/>
      <c r="BV137" s="14"/>
      <c r="BW137" s="14"/>
      <c r="BX137" s="14"/>
      <c r="BY137" s="14"/>
      <c r="BZ137" s="14"/>
      <c r="CA137" s="14"/>
      <c r="CB137" s="14"/>
      <c r="CC137" s="14"/>
      <c r="CD137" s="14"/>
      <c r="CE137" s="14"/>
      <c r="CF137" s="14"/>
      <c r="CG137" s="14"/>
      <c r="CH137" s="14"/>
    </row>
    <row r="138" spans="1:86">
      <c r="A138" s="16"/>
      <c r="B138" s="16"/>
      <c r="C138" s="16"/>
      <c r="D138" s="16"/>
      <c r="E138" s="16"/>
      <c r="F138" s="16"/>
      <c r="G138" s="14"/>
      <c r="H138" s="14"/>
      <c r="I138" s="14"/>
      <c r="J138" s="14"/>
      <c r="K138" s="14"/>
      <c r="L138" s="14"/>
      <c r="M138" s="14"/>
      <c r="N138" s="14"/>
      <c r="O138" s="14"/>
      <c r="P138" s="14"/>
      <c r="Q138" s="14"/>
      <c r="R138" s="16"/>
      <c r="S138" s="16"/>
      <c r="T138" s="16"/>
      <c r="U138" s="16"/>
      <c r="V138" s="16"/>
      <c r="W138" s="16"/>
      <c r="X138" s="16"/>
      <c r="Y138" s="15"/>
      <c r="Z138" s="16"/>
      <c r="AA138" s="16"/>
      <c r="AB138" s="16"/>
      <c r="AC138" s="16"/>
      <c r="AD138" s="16"/>
      <c r="AE138" s="16"/>
      <c r="AF138" s="16"/>
      <c r="AG138" s="16"/>
      <c r="AH138" s="16"/>
      <c r="AI138" s="16"/>
      <c r="AJ138" s="16"/>
      <c r="AK138" s="16"/>
      <c r="AL138" s="16"/>
      <c r="AM138" s="14"/>
      <c r="AN138" s="14"/>
      <c r="AO138" s="14"/>
      <c r="AP138" s="14"/>
      <c r="AQ138" s="14"/>
      <c r="AR138" s="14"/>
      <c r="AS138" s="14"/>
      <c r="AT138" s="14"/>
      <c r="AU138" s="14"/>
      <c r="AV138" s="14"/>
      <c r="AW138" s="14"/>
      <c r="AX138" s="14"/>
      <c r="AY138" s="14"/>
      <c r="AZ138" s="14"/>
      <c r="BA138" s="14"/>
      <c r="BB138" s="14"/>
      <c r="BC138" s="14"/>
      <c r="BD138" s="14"/>
      <c r="BE138" s="14"/>
      <c r="BF138" s="14"/>
      <c r="BG138" s="14"/>
      <c r="BH138" s="14"/>
      <c r="BI138" s="14"/>
      <c r="BJ138" s="14"/>
      <c r="BK138" s="14"/>
      <c r="BL138" s="14"/>
      <c r="BM138" s="14"/>
      <c r="BN138" s="14"/>
      <c r="BO138" s="14"/>
      <c r="BP138" s="14"/>
      <c r="BQ138" s="14"/>
      <c r="BR138" s="14"/>
      <c r="BS138" s="14"/>
      <c r="BT138" s="14"/>
      <c r="BU138" s="14"/>
      <c r="BV138" s="14"/>
      <c r="BW138" s="14"/>
      <c r="BX138" s="14"/>
      <c r="BY138" s="14"/>
      <c r="BZ138" s="14"/>
      <c r="CA138" s="14"/>
      <c r="CB138" s="14"/>
      <c r="CC138" s="14"/>
      <c r="CD138" s="14"/>
      <c r="CE138" s="14"/>
      <c r="CF138" s="14"/>
      <c r="CG138" s="14"/>
      <c r="CH138" s="14"/>
    </row>
    <row r="139" spans="1:86">
      <c r="A139" s="16"/>
      <c r="B139" s="16"/>
      <c r="C139" s="16"/>
      <c r="D139" s="16"/>
      <c r="E139" s="16"/>
      <c r="F139" s="16"/>
      <c r="G139" s="14"/>
      <c r="H139" s="14"/>
      <c r="I139" s="14"/>
      <c r="J139" s="14"/>
      <c r="K139" s="14"/>
      <c r="L139" s="14"/>
      <c r="M139" s="14"/>
      <c r="N139" s="14"/>
      <c r="O139" s="14"/>
      <c r="P139" s="14"/>
      <c r="Q139" s="14"/>
      <c r="R139" s="16"/>
      <c r="S139" s="16"/>
      <c r="T139" s="16"/>
      <c r="U139" s="16"/>
      <c r="V139" s="16"/>
      <c r="W139" s="16"/>
      <c r="X139" s="16"/>
      <c r="Y139" s="15"/>
      <c r="Z139" s="16"/>
      <c r="AA139" s="16"/>
      <c r="AB139" s="16"/>
      <c r="AC139" s="16"/>
      <c r="AD139" s="16"/>
      <c r="AE139" s="16"/>
      <c r="AF139" s="16"/>
      <c r="AG139" s="16"/>
      <c r="AH139" s="16"/>
      <c r="AI139" s="16"/>
      <c r="AJ139" s="16"/>
      <c r="AK139" s="16"/>
      <c r="AL139" s="16"/>
      <c r="AM139" s="14"/>
      <c r="AN139" s="14"/>
      <c r="AO139" s="14"/>
      <c r="AP139" s="14"/>
      <c r="AQ139" s="14"/>
      <c r="AR139" s="14"/>
      <c r="AS139" s="14"/>
      <c r="AT139" s="14"/>
      <c r="AU139" s="14"/>
      <c r="AV139" s="14"/>
      <c r="AW139" s="14"/>
      <c r="AX139" s="14"/>
      <c r="AY139" s="14"/>
      <c r="AZ139" s="14"/>
      <c r="BA139" s="14"/>
      <c r="BB139" s="14"/>
      <c r="BC139" s="14"/>
      <c r="BD139" s="14"/>
      <c r="BE139" s="14"/>
      <c r="BF139" s="14"/>
      <c r="BG139" s="14"/>
      <c r="BH139" s="14"/>
      <c r="BI139" s="14"/>
      <c r="BJ139" s="14"/>
      <c r="BK139" s="14"/>
      <c r="BL139" s="14"/>
      <c r="BM139" s="14"/>
      <c r="BN139" s="14"/>
      <c r="BO139" s="14"/>
      <c r="BP139" s="14"/>
      <c r="BQ139" s="14"/>
      <c r="BR139" s="14"/>
      <c r="BS139" s="14"/>
      <c r="BT139" s="14"/>
      <c r="BU139" s="14"/>
      <c r="BV139" s="14"/>
      <c r="BW139" s="14"/>
      <c r="BX139" s="14"/>
      <c r="BY139" s="14"/>
      <c r="BZ139" s="14"/>
      <c r="CA139" s="14"/>
      <c r="CB139" s="14"/>
      <c r="CC139" s="14"/>
      <c r="CD139" s="14"/>
      <c r="CE139" s="14"/>
      <c r="CF139" s="14"/>
      <c r="CG139" s="14"/>
      <c r="CH139" s="14"/>
    </row>
    <row r="140" spans="1:86">
      <c r="A140" s="16"/>
      <c r="B140" s="16"/>
      <c r="C140" s="16"/>
      <c r="D140" s="16"/>
      <c r="E140" s="16"/>
      <c r="F140" s="16"/>
      <c r="G140" s="14"/>
      <c r="H140" s="14"/>
      <c r="I140" s="14"/>
      <c r="J140" s="14"/>
      <c r="K140" s="14"/>
      <c r="L140" s="14"/>
      <c r="M140" s="14"/>
      <c r="N140" s="14"/>
      <c r="O140" s="14"/>
      <c r="P140" s="14"/>
      <c r="Q140" s="14"/>
      <c r="R140" s="16"/>
      <c r="S140" s="16"/>
      <c r="T140" s="16"/>
      <c r="U140" s="16"/>
      <c r="V140" s="16"/>
      <c r="W140" s="16"/>
      <c r="X140" s="16"/>
      <c r="Y140" s="15"/>
      <c r="Z140" s="16"/>
      <c r="AA140" s="16"/>
      <c r="AB140" s="16"/>
      <c r="AC140" s="16"/>
      <c r="AD140" s="16"/>
      <c r="AE140" s="16"/>
      <c r="AF140" s="16"/>
      <c r="AG140" s="16"/>
      <c r="AH140" s="16"/>
      <c r="AI140" s="16"/>
      <c r="AJ140" s="16"/>
      <c r="AK140" s="16"/>
      <c r="AL140" s="16"/>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14"/>
      <c r="CD140" s="14"/>
      <c r="CE140" s="14"/>
      <c r="CF140" s="14"/>
      <c r="CG140" s="14"/>
      <c r="CH140" s="14"/>
    </row>
    <row r="141" spans="1:86">
      <c r="A141" s="16"/>
      <c r="B141" s="16"/>
      <c r="C141" s="16"/>
      <c r="D141" s="16"/>
      <c r="E141" s="16"/>
      <c r="F141" s="16"/>
      <c r="G141" s="14"/>
      <c r="H141" s="14"/>
      <c r="I141" s="14"/>
      <c r="J141" s="14"/>
      <c r="K141" s="14"/>
      <c r="L141" s="14"/>
      <c r="M141" s="14"/>
      <c r="N141" s="14"/>
      <c r="O141" s="14"/>
      <c r="P141" s="14"/>
      <c r="Q141" s="14"/>
      <c r="R141" s="16"/>
      <c r="S141" s="16"/>
      <c r="T141" s="16"/>
      <c r="U141" s="16"/>
      <c r="V141" s="16"/>
      <c r="W141" s="16"/>
      <c r="X141" s="16"/>
      <c r="Y141" s="15"/>
      <c r="Z141" s="16"/>
      <c r="AA141" s="16"/>
      <c r="AB141" s="16"/>
      <c r="AC141" s="16"/>
      <c r="AD141" s="16"/>
      <c r="AE141" s="16"/>
      <c r="AF141" s="16"/>
      <c r="AG141" s="16"/>
      <c r="AH141" s="16"/>
      <c r="AI141" s="16"/>
      <c r="AJ141" s="16"/>
      <c r="AK141" s="16"/>
      <c r="AL141" s="16"/>
      <c r="AM141" s="14"/>
      <c r="AN141" s="14"/>
      <c r="AO141" s="14"/>
      <c r="AP141" s="14"/>
      <c r="AQ141" s="14"/>
      <c r="AR141" s="14"/>
      <c r="AS141" s="14"/>
      <c r="AT141" s="14"/>
      <c r="AU141" s="14"/>
      <c r="AV141" s="14"/>
      <c r="AW141" s="14"/>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14"/>
      <c r="CD141" s="14"/>
      <c r="CE141" s="14"/>
      <c r="CF141" s="14"/>
      <c r="CG141" s="14"/>
      <c r="CH141" s="14"/>
    </row>
    <row r="142" spans="1:86">
      <c r="A142" s="16"/>
      <c r="B142" s="16"/>
      <c r="C142" s="16"/>
      <c r="D142" s="16"/>
      <c r="E142" s="16"/>
      <c r="F142" s="16"/>
      <c r="G142" s="14"/>
      <c r="H142" s="14"/>
      <c r="I142" s="14"/>
      <c r="J142" s="14"/>
      <c r="K142" s="14"/>
      <c r="L142" s="14"/>
      <c r="M142" s="14"/>
      <c r="N142" s="14"/>
      <c r="O142" s="14"/>
      <c r="P142" s="14"/>
      <c r="Q142" s="14"/>
      <c r="R142" s="16"/>
      <c r="S142" s="16"/>
      <c r="T142" s="16"/>
      <c r="U142" s="16"/>
      <c r="V142" s="16"/>
      <c r="W142" s="16"/>
      <c r="X142" s="16"/>
      <c r="Y142" s="15"/>
      <c r="Z142" s="16"/>
      <c r="AA142" s="16"/>
      <c r="AB142" s="16"/>
      <c r="AC142" s="16"/>
      <c r="AD142" s="16"/>
      <c r="AE142" s="16"/>
      <c r="AF142" s="16"/>
      <c r="AG142" s="16"/>
      <c r="AH142" s="16"/>
      <c r="AI142" s="16"/>
      <c r="AJ142" s="16"/>
      <c r="AK142" s="16"/>
      <c r="AL142" s="16"/>
      <c r="AM142" s="14"/>
      <c r="AN142" s="14"/>
      <c r="AO142" s="14"/>
      <c r="AP142" s="14"/>
      <c r="AQ142" s="14"/>
      <c r="AR142" s="14"/>
      <c r="AS142" s="14"/>
      <c r="AT142" s="14"/>
      <c r="AU142" s="14"/>
      <c r="AV142" s="14"/>
      <c r="AW142" s="14"/>
      <c r="AX142" s="14"/>
      <c r="AY142" s="14"/>
      <c r="AZ142" s="14"/>
      <c r="BA142" s="14"/>
      <c r="BB142" s="14"/>
      <c r="BC142" s="14"/>
      <c r="BD142" s="14"/>
      <c r="BE142" s="14"/>
      <c r="BF142" s="14"/>
      <c r="BG142" s="14"/>
      <c r="BH142" s="14"/>
      <c r="BI142" s="14"/>
      <c r="BJ142" s="14"/>
      <c r="BK142" s="14"/>
      <c r="BL142" s="14"/>
      <c r="BM142" s="14"/>
      <c r="BN142" s="14"/>
      <c r="BO142" s="14"/>
      <c r="BP142" s="14"/>
      <c r="BQ142" s="14"/>
      <c r="BR142" s="14"/>
      <c r="BS142" s="14"/>
      <c r="BT142" s="14"/>
      <c r="BU142" s="14"/>
      <c r="BV142" s="14"/>
      <c r="BW142" s="14"/>
      <c r="BX142" s="14"/>
      <c r="BY142" s="14"/>
      <c r="BZ142" s="14"/>
      <c r="CA142" s="14"/>
      <c r="CB142" s="14"/>
      <c r="CC142" s="14"/>
      <c r="CD142" s="14"/>
      <c r="CE142" s="14"/>
      <c r="CF142" s="14"/>
      <c r="CG142" s="14"/>
      <c r="CH142" s="14"/>
    </row>
    <row r="143" spans="1:86">
      <c r="A143" s="16"/>
      <c r="B143" s="16"/>
      <c r="C143" s="16"/>
      <c r="D143" s="16"/>
      <c r="E143" s="16"/>
      <c r="F143" s="16"/>
      <c r="G143" s="14"/>
      <c r="H143" s="14"/>
      <c r="I143" s="14"/>
      <c r="J143" s="14"/>
      <c r="K143" s="14"/>
      <c r="L143" s="14"/>
      <c r="M143" s="14"/>
      <c r="N143" s="14"/>
      <c r="O143" s="14"/>
      <c r="P143" s="14"/>
      <c r="Q143" s="14"/>
      <c r="R143" s="16"/>
      <c r="S143" s="16"/>
      <c r="T143" s="16"/>
      <c r="U143" s="16"/>
      <c r="V143" s="16"/>
      <c r="W143" s="16"/>
      <c r="X143" s="16"/>
      <c r="Y143" s="15"/>
      <c r="Z143" s="16"/>
      <c r="AA143" s="16"/>
      <c r="AB143" s="16"/>
      <c r="AC143" s="16"/>
      <c r="AD143" s="16"/>
      <c r="AE143" s="16"/>
      <c r="AF143" s="16"/>
      <c r="AG143" s="16"/>
      <c r="AH143" s="16"/>
      <c r="AI143" s="16"/>
      <c r="AJ143" s="16"/>
      <c r="AK143" s="16"/>
      <c r="AL143" s="16"/>
      <c r="AM143" s="14"/>
      <c r="AN143" s="14"/>
      <c r="AO143" s="14"/>
      <c r="AP143" s="14"/>
      <c r="AQ143" s="14"/>
      <c r="AR143" s="14"/>
      <c r="AS143" s="14"/>
      <c r="AT143" s="14"/>
      <c r="AU143" s="14"/>
      <c r="AV143" s="14"/>
      <c r="AW143" s="14"/>
      <c r="AX143" s="14"/>
      <c r="AY143" s="14"/>
      <c r="AZ143" s="14"/>
      <c r="BA143" s="14"/>
      <c r="BB143" s="14"/>
      <c r="BC143" s="14"/>
      <c r="BD143" s="14"/>
      <c r="BE143" s="14"/>
      <c r="BF143" s="14"/>
      <c r="BG143" s="14"/>
      <c r="BH143" s="14"/>
      <c r="BI143" s="14"/>
      <c r="BJ143" s="14"/>
      <c r="BK143" s="14"/>
      <c r="BL143" s="14"/>
      <c r="BM143" s="14"/>
      <c r="BN143" s="14"/>
      <c r="BO143" s="14"/>
      <c r="BP143" s="14"/>
      <c r="BQ143" s="14"/>
      <c r="BR143" s="14"/>
      <c r="BS143" s="14"/>
      <c r="BT143" s="14"/>
      <c r="BU143" s="14"/>
      <c r="BV143" s="14"/>
      <c r="BW143" s="14"/>
      <c r="BX143" s="14"/>
      <c r="BY143" s="14"/>
      <c r="BZ143" s="14"/>
      <c r="CA143" s="14"/>
      <c r="CB143" s="14"/>
      <c r="CC143" s="14"/>
      <c r="CD143" s="14"/>
      <c r="CE143" s="14"/>
      <c r="CF143" s="14"/>
      <c r="CG143" s="14"/>
      <c r="CH143" s="14"/>
    </row>
    <row r="144" spans="1:86">
      <c r="A144" s="16"/>
      <c r="B144" s="16"/>
      <c r="C144" s="16"/>
      <c r="D144" s="16"/>
      <c r="E144" s="16"/>
      <c r="F144" s="16"/>
      <c r="G144" s="14"/>
      <c r="H144" s="14"/>
      <c r="I144" s="14"/>
      <c r="J144" s="14"/>
      <c r="K144" s="14"/>
      <c r="L144" s="14"/>
      <c r="M144" s="14"/>
      <c r="N144" s="14"/>
      <c r="O144" s="14"/>
      <c r="P144" s="14"/>
      <c r="Q144" s="14"/>
      <c r="R144" s="16"/>
      <c r="S144" s="16"/>
      <c r="T144" s="16"/>
      <c r="U144" s="16"/>
      <c r="V144" s="16"/>
      <c r="W144" s="16"/>
      <c r="X144" s="16"/>
      <c r="Y144" s="15"/>
      <c r="Z144" s="16"/>
      <c r="AA144" s="16"/>
      <c r="AB144" s="16"/>
      <c r="AC144" s="16"/>
      <c r="AD144" s="16"/>
      <c r="AE144" s="16"/>
      <c r="AF144" s="16"/>
      <c r="AG144" s="16"/>
      <c r="AH144" s="16"/>
      <c r="AI144" s="16"/>
      <c r="AJ144" s="16"/>
      <c r="AK144" s="16"/>
      <c r="AL144" s="16"/>
      <c r="AM144" s="14"/>
      <c r="AN144" s="14"/>
      <c r="AO144" s="14"/>
      <c r="AP144" s="14"/>
      <c r="AQ144" s="14"/>
      <c r="AR144" s="14"/>
      <c r="AS144" s="14"/>
      <c r="AT144" s="14"/>
      <c r="AU144" s="14"/>
      <c r="AV144" s="14"/>
      <c r="AW144" s="14"/>
      <c r="AX144" s="14"/>
      <c r="AY144" s="14"/>
      <c r="AZ144" s="14"/>
      <c r="BA144" s="14"/>
      <c r="BB144" s="14"/>
      <c r="BC144" s="14"/>
      <c r="BD144" s="14"/>
      <c r="BE144" s="14"/>
      <c r="BF144" s="14"/>
      <c r="BG144" s="14"/>
      <c r="BH144" s="14"/>
      <c r="BI144" s="14"/>
      <c r="BJ144" s="14"/>
      <c r="BK144" s="14"/>
      <c r="BL144" s="14"/>
      <c r="BM144" s="14"/>
      <c r="BN144" s="14"/>
      <c r="BO144" s="14"/>
      <c r="BP144" s="14"/>
      <c r="BQ144" s="14"/>
      <c r="BR144" s="14"/>
      <c r="BS144" s="14"/>
      <c r="BT144" s="14"/>
      <c r="BU144" s="14"/>
      <c r="BV144" s="14"/>
      <c r="BW144" s="14"/>
      <c r="BX144" s="14"/>
      <c r="BY144" s="14"/>
      <c r="BZ144" s="14"/>
      <c r="CA144" s="14"/>
      <c r="CB144" s="14"/>
      <c r="CC144" s="14"/>
      <c r="CD144" s="14"/>
      <c r="CE144" s="14"/>
      <c r="CF144" s="14"/>
      <c r="CG144" s="14"/>
      <c r="CH144" s="14"/>
    </row>
    <row r="145" spans="1:86">
      <c r="A145" s="16"/>
      <c r="B145" s="16"/>
      <c r="C145" s="16"/>
      <c r="D145" s="16"/>
      <c r="E145" s="16"/>
      <c r="F145" s="16"/>
      <c r="G145" s="14"/>
      <c r="H145" s="14"/>
      <c r="I145" s="14"/>
      <c r="J145" s="14"/>
      <c r="K145" s="14"/>
      <c r="L145" s="14"/>
      <c r="M145" s="14"/>
      <c r="N145" s="14"/>
      <c r="O145" s="14"/>
      <c r="P145" s="14"/>
      <c r="Q145" s="14"/>
      <c r="R145" s="16"/>
      <c r="S145" s="16"/>
      <c r="T145" s="16"/>
      <c r="U145" s="16"/>
      <c r="V145" s="16"/>
      <c r="W145" s="16"/>
      <c r="X145" s="16"/>
      <c r="Y145" s="15"/>
      <c r="Z145" s="16"/>
      <c r="AA145" s="16"/>
      <c r="AB145" s="16"/>
      <c r="AC145" s="16"/>
      <c r="AD145" s="16"/>
      <c r="AE145" s="16"/>
      <c r="AF145" s="16"/>
      <c r="AG145" s="16"/>
      <c r="AH145" s="16"/>
      <c r="AI145" s="16"/>
      <c r="AJ145" s="16"/>
      <c r="AK145" s="16"/>
      <c r="AL145" s="16"/>
      <c r="AM145" s="14"/>
      <c r="AN145" s="14"/>
      <c r="AO145" s="14"/>
      <c r="AP145" s="14"/>
      <c r="AQ145" s="14"/>
      <c r="AR145" s="14"/>
      <c r="AS145" s="14"/>
      <c r="AT145" s="14"/>
      <c r="AU145" s="14"/>
      <c r="AV145" s="14"/>
      <c r="AW145" s="14"/>
      <c r="AX145" s="14"/>
      <c r="AY145" s="14"/>
      <c r="AZ145" s="14"/>
      <c r="BA145" s="14"/>
      <c r="BB145" s="14"/>
      <c r="BC145" s="14"/>
      <c r="BD145" s="14"/>
      <c r="BE145" s="14"/>
      <c r="BF145" s="14"/>
      <c r="BG145" s="14"/>
      <c r="BH145" s="14"/>
      <c r="BI145" s="14"/>
      <c r="BJ145" s="14"/>
      <c r="BK145" s="14"/>
      <c r="BL145" s="14"/>
      <c r="BM145" s="14"/>
      <c r="BN145" s="14"/>
      <c r="BO145" s="14"/>
      <c r="BP145" s="14"/>
      <c r="BQ145" s="14"/>
      <c r="BR145" s="14"/>
      <c r="BS145" s="14"/>
      <c r="BT145" s="14"/>
      <c r="BU145" s="14"/>
      <c r="BV145" s="14"/>
      <c r="BW145" s="14"/>
      <c r="BX145" s="14"/>
      <c r="BY145" s="14"/>
      <c r="BZ145" s="14"/>
      <c r="CA145" s="14"/>
      <c r="CB145" s="14"/>
      <c r="CC145" s="14"/>
      <c r="CD145" s="14"/>
      <c r="CE145" s="14"/>
      <c r="CF145" s="14"/>
      <c r="CG145" s="14"/>
      <c r="CH145" s="14"/>
    </row>
    <row r="146" spans="1:86">
      <c r="A146" s="16"/>
      <c r="B146" s="16"/>
      <c r="C146" s="16"/>
      <c r="D146" s="16"/>
      <c r="E146" s="16"/>
      <c r="F146" s="16"/>
      <c r="G146" s="14"/>
      <c r="H146" s="14"/>
      <c r="I146" s="14"/>
      <c r="J146" s="14"/>
      <c r="K146" s="14"/>
      <c r="L146" s="14"/>
      <c r="M146" s="14"/>
      <c r="N146" s="14"/>
      <c r="O146" s="14"/>
      <c r="P146" s="14"/>
      <c r="Q146" s="14"/>
      <c r="R146" s="16"/>
      <c r="S146" s="16"/>
      <c r="T146" s="16"/>
      <c r="U146" s="16"/>
      <c r="V146" s="16"/>
      <c r="W146" s="16"/>
      <c r="X146" s="16"/>
      <c r="Y146" s="15"/>
      <c r="Z146" s="16"/>
      <c r="AA146" s="16"/>
      <c r="AB146" s="16"/>
      <c r="AC146" s="16"/>
      <c r="AD146" s="16"/>
      <c r="AE146" s="16"/>
      <c r="AF146" s="16"/>
      <c r="AG146" s="16"/>
      <c r="AH146" s="16"/>
      <c r="AI146" s="16"/>
      <c r="AJ146" s="16"/>
      <c r="AK146" s="16"/>
      <c r="AL146" s="16"/>
      <c r="AM146" s="14"/>
      <c r="AN146" s="14"/>
      <c r="AO146" s="14"/>
      <c r="AP146" s="14"/>
      <c r="AQ146" s="14"/>
      <c r="AR146" s="14"/>
      <c r="AS146" s="14"/>
      <c r="AT146" s="14"/>
      <c r="AU146" s="14"/>
      <c r="AV146" s="14"/>
      <c r="AW146" s="14"/>
      <c r="AX146" s="14"/>
      <c r="AY146" s="14"/>
      <c r="AZ146" s="14"/>
      <c r="BA146" s="14"/>
      <c r="BB146" s="14"/>
      <c r="BC146" s="14"/>
      <c r="BD146" s="14"/>
      <c r="BE146" s="14"/>
      <c r="BF146" s="14"/>
      <c r="BG146" s="14"/>
      <c r="BH146" s="14"/>
      <c r="BI146" s="14"/>
      <c r="BJ146" s="14"/>
      <c r="BK146" s="14"/>
      <c r="BL146" s="14"/>
      <c r="BM146" s="14"/>
      <c r="BN146" s="14"/>
      <c r="BO146" s="14"/>
      <c r="BP146" s="14"/>
      <c r="BQ146" s="14"/>
      <c r="BR146" s="14"/>
      <c r="BS146" s="14"/>
      <c r="BT146" s="14"/>
      <c r="BU146" s="14"/>
      <c r="BV146" s="14"/>
      <c r="BW146" s="14"/>
      <c r="BX146" s="14"/>
      <c r="BY146" s="14"/>
      <c r="BZ146" s="14"/>
      <c r="CA146" s="14"/>
      <c r="CB146" s="14"/>
      <c r="CC146" s="14"/>
      <c r="CD146" s="14"/>
      <c r="CE146" s="14"/>
      <c r="CF146" s="14"/>
      <c r="CG146" s="14"/>
      <c r="CH146" s="14"/>
    </row>
    <row r="147" spans="1:86">
      <c r="A147" s="16"/>
      <c r="B147" s="16"/>
      <c r="C147" s="16"/>
      <c r="D147" s="16"/>
      <c r="E147" s="16"/>
      <c r="F147" s="16"/>
      <c r="G147" s="14"/>
      <c r="H147" s="14"/>
      <c r="I147" s="14"/>
      <c r="J147" s="14"/>
      <c r="K147" s="14"/>
      <c r="L147" s="14"/>
      <c r="M147" s="14"/>
      <c r="N147" s="14"/>
      <c r="O147" s="14"/>
      <c r="P147" s="14"/>
      <c r="Q147" s="14"/>
      <c r="R147" s="16"/>
      <c r="S147" s="16"/>
      <c r="T147" s="16"/>
      <c r="U147" s="16"/>
      <c r="V147" s="16"/>
      <c r="W147" s="16"/>
      <c r="X147" s="16"/>
      <c r="Y147" s="15"/>
      <c r="Z147" s="16"/>
      <c r="AA147" s="16"/>
      <c r="AB147" s="16"/>
      <c r="AC147" s="16"/>
      <c r="AD147" s="16"/>
      <c r="AE147" s="16"/>
      <c r="AF147" s="16"/>
      <c r="AG147" s="16"/>
      <c r="AH147" s="16"/>
      <c r="AI147" s="16"/>
      <c r="AJ147" s="16"/>
      <c r="AK147" s="16"/>
      <c r="AL147" s="16"/>
      <c r="AM147" s="14"/>
      <c r="AN147" s="14"/>
      <c r="AO147" s="14"/>
      <c r="AP147" s="14"/>
      <c r="AQ147" s="14"/>
      <c r="AR147" s="14"/>
      <c r="AS147" s="14"/>
      <c r="AT147" s="14"/>
      <c r="AU147" s="14"/>
      <c r="AV147" s="14"/>
      <c r="AW147" s="14"/>
      <c r="AX147" s="14"/>
      <c r="AY147" s="14"/>
      <c r="AZ147" s="14"/>
      <c r="BA147" s="14"/>
      <c r="BB147" s="14"/>
      <c r="BC147" s="14"/>
      <c r="BD147" s="14"/>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c r="CE147" s="14"/>
      <c r="CF147" s="14"/>
      <c r="CG147" s="14"/>
      <c r="CH147" s="14"/>
    </row>
    <row r="148" spans="1:86">
      <c r="A148" s="16"/>
      <c r="B148" s="16"/>
      <c r="C148" s="16"/>
      <c r="D148" s="16"/>
      <c r="E148" s="16"/>
      <c r="F148" s="16"/>
      <c r="G148" s="14"/>
      <c r="H148" s="14"/>
      <c r="I148" s="14"/>
      <c r="J148" s="14"/>
      <c r="K148" s="14"/>
      <c r="L148" s="14"/>
      <c r="M148" s="14"/>
      <c r="N148" s="14"/>
      <c r="O148" s="14"/>
      <c r="P148" s="14"/>
      <c r="Q148" s="14"/>
      <c r="R148" s="16"/>
      <c r="S148" s="16"/>
      <c r="T148" s="16"/>
      <c r="U148" s="16"/>
      <c r="V148" s="16"/>
      <c r="W148" s="16"/>
      <c r="X148" s="16"/>
      <c r="Y148" s="15"/>
      <c r="Z148" s="16"/>
      <c r="AA148" s="16"/>
      <c r="AB148" s="16"/>
      <c r="AC148" s="16"/>
      <c r="AD148" s="16"/>
      <c r="AE148" s="16"/>
      <c r="AF148" s="16"/>
      <c r="AG148" s="16"/>
      <c r="AH148" s="16"/>
      <c r="AI148" s="16"/>
      <c r="AJ148" s="16"/>
      <c r="AK148" s="16"/>
      <c r="AL148" s="16"/>
      <c r="AM148" s="14"/>
      <c r="AN148" s="14"/>
      <c r="AO148" s="14"/>
      <c r="AP148" s="14"/>
      <c r="AQ148" s="14"/>
      <c r="AR148" s="14"/>
      <c r="AS148" s="14"/>
      <c r="AT148" s="14"/>
      <c r="AU148" s="14"/>
      <c r="AV148" s="14"/>
      <c r="AW148" s="14"/>
      <c r="AX148" s="14"/>
      <c r="AY148" s="14"/>
      <c r="AZ148" s="14"/>
      <c r="BA148" s="14"/>
      <c r="BB148" s="14"/>
      <c r="BC148" s="14"/>
      <c r="BD148" s="14"/>
      <c r="BE148" s="14"/>
      <c r="BF148" s="14"/>
      <c r="BG148" s="14"/>
      <c r="BH148" s="14"/>
      <c r="BI148" s="14"/>
      <c r="BJ148" s="14"/>
      <c r="BK148" s="14"/>
      <c r="BL148" s="14"/>
      <c r="BM148" s="14"/>
      <c r="BN148" s="14"/>
      <c r="BO148" s="14"/>
      <c r="BP148" s="14"/>
      <c r="BQ148" s="14"/>
      <c r="BR148" s="14"/>
      <c r="BS148" s="14"/>
      <c r="BT148" s="14"/>
      <c r="BU148" s="14"/>
      <c r="BV148" s="14"/>
      <c r="BW148" s="14"/>
      <c r="BX148" s="14"/>
      <c r="BY148" s="14"/>
      <c r="BZ148" s="14"/>
      <c r="CA148" s="14"/>
      <c r="CB148" s="14"/>
      <c r="CC148" s="14"/>
      <c r="CD148" s="14"/>
      <c r="CE148" s="14"/>
      <c r="CF148" s="14"/>
      <c r="CG148" s="14"/>
      <c r="CH148" s="14"/>
    </row>
    <row r="149" spans="1:86">
      <c r="A149" s="16"/>
      <c r="B149" s="16"/>
      <c r="C149" s="16"/>
      <c r="D149" s="16"/>
      <c r="E149" s="16"/>
      <c r="F149" s="16"/>
      <c r="G149" s="14"/>
      <c r="H149" s="14"/>
      <c r="I149" s="14"/>
      <c r="J149" s="14"/>
      <c r="K149" s="14"/>
      <c r="L149" s="14"/>
      <c r="M149" s="14"/>
      <c r="N149" s="14"/>
      <c r="O149" s="14"/>
      <c r="P149" s="14"/>
      <c r="Q149" s="14"/>
      <c r="R149" s="16"/>
      <c r="S149" s="16"/>
      <c r="T149" s="16"/>
      <c r="U149" s="16"/>
      <c r="V149" s="16"/>
      <c r="W149" s="16"/>
      <c r="X149" s="16"/>
      <c r="Y149" s="15"/>
      <c r="Z149" s="16"/>
      <c r="AA149" s="16"/>
      <c r="AB149" s="16"/>
      <c r="AC149" s="16"/>
      <c r="AD149" s="16"/>
      <c r="AE149" s="16"/>
      <c r="AF149" s="16"/>
      <c r="AG149" s="16"/>
      <c r="AH149" s="16"/>
      <c r="AI149" s="16"/>
      <c r="AJ149" s="16"/>
      <c r="AK149" s="16"/>
      <c r="AL149" s="16"/>
      <c r="AM149" s="14"/>
      <c r="AN149" s="14"/>
      <c r="AO149" s="14"/>
      <c r="AP149" s="14"/>
      <c r="AQ149" s="14"/>
      <c r="AR149" s="14"/>
      <c r="AS149" s="14"/>
      <c r="AT149" s="14"/>
      <c r="AU149" s="14"/>
      <c r="AV149" s="14"/>
      <c r="AW149" s="14"/>
      <c r="AX149" s="14"/>
      <c r="AY149" s="14"/>
      <c r="AZ149" s="14"/>
      <c r="BA149" s="14"/>
      <c r="BB149" s="14"/>
      <c r="BC149" s="14"/>
      <c r="BD149" s="14"/>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c r="CE149" s="14"/>
      <c r="CF149" s="14"/>
      <c r="CG149" s="14"/>
      <c r="CH149" s="14"/>
    </row>
    <row r="150" spans="1:86">
      <c r="A150" s="16"/>
      <c r="B150" s="16"/>
      <c r="C150" s="16"/>
      <c r="D150" s="16"/>
      <c r="E150" s="16"/>
      <c r="F150" s="16"/>
      <c r="G150" s="14"/>
      <c r="H150" s="14"/>
      <c r="I150" s="14"/>
      <c r="J150" s="14"/>
      <c r="K150" s="14"/>
      <c r="L150" s="14"/>
      <c r="M150" s="14"/>
      <c r="N150" s="14"/>
      <c r="O150" s="14"/>
      <c r="P150" s="14"/>
      <c r="Q150" s="14"/>
      <c r="R150" s="16"/>
      <c r="S150" s="16"/>
      <c r="T150" s="16"/>
      <c r="U150" s="16"/>
      <c r="V150" s="16"/>
      <c r="W150" s="16"/>
      <c r="X150" s="16"/>
      <c r="Y150" s="15"/>
      <c r="Z150" s="16"/>
      <c r="AA150" s="16"/>
      <c r="AB150" s="16"/>
      <c r="AC150" s="16"/>
      <c r="AD150" s="16"/>
      <c r="AE150" s="16"/>
      <c r="AF150" s="16"/>
      <c r="AG150" s="16"/>
      <c r="AH150" s="16"/>
      <c r="AI150" s="16"/>
      <c r="AJ150" s="16"/>
      <c r="AK150" s="16"/>
      <c r="AL150" s="16"/>
      <c r="AM150" s="14"/>
      <c r="AN150" s="14"/>
      <c r="AO150" s="14"/>
      <c r="AP150" s="14"/>
      <c r="AQ150" s="14"/>
      <c r="AR150" s="14"/>
      <c r="AS150" s="14"/>
      <c r="AT150" s="14"/>
      <c r="AU150" s="14"/>
      <c r="AV150" s="14"/>
      <c r="AW150" s="14"/>
      <c r="AX150" s="14"/>
      <c r="AY150" s="14"/>
      <c r="AZ150" s="14"/>
      <c r="BA150" s="14"/>
      <c r="BB150" s="14"/>
      <c r="BC150" s="14"/>
      <c r="BD150" s="14"/>
      <c r="BE150" s="14"/>
      <c r="BF150" s="14"/>
      <c r="BG150" s="14"/>
      <c r="BH150" s="14"/>
      <c r="BI150" s="14"/>
      <c r="BJ150" s="14"/>
      <c r="BK150" s="14"/>
      <c r="BL150" s="14"/>
      <c r="BM150" s="14"/>
      <c r="BN150" s="14"/>
      <c r="BO150" s="14"/>
      <c r="BP150" s="14"/>
      <c r="BQ150" s="14"/>
      <c r="BR150" s="14"/>
      <c r="BS150" s="14"/>
      <c r="BT150" s="14"/>
      <c r="BU150" s="14"/>
      <c r="BV150" s="14"/>
      <c r="BW150" s="14"/>
      <c r="BX150" s="14"/>
      <c r="BY150" s="14"/>
      <c r="BZ150" s="14"/>
      <c r="CA150" s="14"/>
      <c r="CB150" s="14"/>
      <c r="CC150" s="14"/>
      <c r="CD150" s="14"/>
      <c r="CE150" s="14"/>
      <c r="CF150" s="14"/>
      <c r="CG150" s="14"/>
      <c r="CH150" s="14"/>
    </row>
    <row r="151" spans="1:86">
      <c r="A151" s="16"/>
      <c r="B151" s="16"/>
      <c r="C151" s="16"/>
      <c r="D151" s="16"/>
      <c r="E151" s="16"/>
      <c r="F151" s="16"/>
      <c r="G151" s="14"/>
      <c r="H151" s="14"/>
      <c r="I151" s="14"/>
      <c r="J151" s="14"/>
      <c r="K151" s="14"/>
      <c r="L151" s="14"/>
      <c r="M151" s="14"/>
      <c r="N151" s="14"/>
      <c r="O151" s="14"/>
      <c r="P151" s="14"/>
      <c r="Q151" s="14"/>
      <c r="R151" s="16"/>
      <c r="S151" s="16"/>
      <c r="T151" s="16"/>
      <c r="U151" s="16"/>
      <c r="V151" s="16"/>
      <c r="W151" s="16"/>
      <c r="X151" s="16"/>
      <c r="Y151" s="15"/>
      <c r="Z151" s="16"/>
      <c r="AA151" s="16"/>
      <c r="AB151" s="16"/>
      <c r="AC151" s="16"/>
      <c r="AD151" s="16"/>
      <c r="AE151" s="16"/>
      <c r="AF151" s="16"/>
      <c r="AG151" s="16"/>
      <c r="AH151" s="16"/>
      <c r="AI151" s="16"/>
      <c r="AJ151" s="16"/>
      <c r="AK151" s="16"/>
      <c r="AL151" s="16"/>
      <c r="AM151" s="14"/>
      <c r="AN151" s="14"/>
      <c r="AO151" s="14"/>
      <c r="AP151" s="14"/>
      <c r="AQ151" s="14"/>
      <c r="AR151" s="14"/>
      <c r="AS151" s="14"/>
      <c r="AT151" s="14"/>
      <c r="AU151" s="14"/>
      <c r="AV151" s="14"/>
      <c r="AW151" s="14"/>
      <c r="AX151" s="14"/>
      <c r="AY151" s="14"/>
      <c r="AZ151" s="14"/>
      <c r="BA151" s="14"/>
      <c r="BB151" s="14"/>
      <c r="BC151" s="14"/>
      <c r="BD151" s="14"/>
      <c r="BE151" s="14"/>
      <c r="BF151" s="14"/>
      <c r="BG151" s="14"/>
      <c r="BH151" s="14"/>
      <c r="BI151" s="14"/>
      <c r="BJ151" s="14"/>
      <c r="BK151" s="14"/>
      <c r="BL151" s="14"/>
      <c r="BM151" s="14"/>
      <c r="BN151" s="14"/>
      <c r="BO151" s="14"/>
      <c r="BP151" s="14"/>
      <c r="BQ151" s="14"/>
      <c r="BR151" s="14"/>
      <c r="BS151" s="14"/>
      <c r="BT151" s="14"/>
      <c r="BU151" s="14"/>
      <c r="BV151" s="14"/>
      <c r="BW151" s="14"/>
      <c r="BX151" s="14"/>
      <c r="BY151" s="14"/>
      <c r="BZ151" s="14"/>
      <c r="CA151" s="14"/>
      <c r="CB151" s="14"/>
      <c r="CC151" s="14"/>
      <c r="CD151" s="14"/>
      <c r="CE151" s="14"/>
      <c r="CF151" s="14"/>
      <c r="CG151" s="14"/>
      <c r="CH151" s="14"/>
    </row>
    <row r="152" spans="1:86">
      <c r="A152" s="16"/>
      <c r="B152" s="16"/>
      <c r="C152" s="16"/>
      <c r="D152" s="16"/>
      <c r="E152" s="16"/>
      <c r="F152" s="16"/>
      <c r="G152" s="14"/>
      <c r="H152" s="14"/>
      <c r="I152" s="14"/>
      <c r="J152" s="14"/>
      <c r="K152" s="14"/>
      <c r="L152" s="14"/>
      <c r="M152" s="14"/>
      <c r="N152" s="14"/>
      <c r="O152" s="14"/>
      <c r="P152" s="14"/>
      <c r="Q152" s="14"/>
      <c r="R152" s="16"/>
      <c r="S152" s="16"/>
      <c r="T152" s="16"/>
      <c r="U152" s="16"/>
      <c r="V152" s="16"/>
      <c r="W152" s="16"/>
      <c r="X152" s="16"/>
      <c r="Y152" s="15"/>
      <c r="Z152" s="16"/>
      <c r="AA152" s="16"/>
      <c r="AB152" s="16"/>
      <c r="AC152" s="16"/>
      <c r="AD152" s="16"/>
      <c r="AE152" s="16"/>
      <c r="AF152" s="16"/>
      <c r="AG152" s="16"/>
      <c r="AH152" s="16"/>
      <c r="AI152" s="16"/>
      <c r="AJ152" s="16"/>
      <c r="AK152" s="16"/>
      <c r="AL152" s="16"/>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14"/>
      <c r="BT152" s="14"/>
      <c r="BU152" s="14"/>
      <c r="BV152" s="14"/>
      <c r="BW152" s="14"/>
      <c r="BX152" s="14"/>
      <c r="BY152" s="14"/>
      <c r="BZ152" s="14"/>
      <c r="CA152" s="14"/>
      <c r="CB152" s="14"/>
      <c r="CC152" s="14"/>
      <c r="CD152" s="14"/>
      <c r="CE152" s="14"/>
      <c r="CF152" s="14"/>
      <c r="CG152" s="14"/>
      <c r="CH152" s="14"/>
    </row>
    <row r="153" spans="1:86">
      <c r="A153" s="16"/>
      <c r="B153" s="16"/>
      <c r="C153" s="16"/>
      <c r="D153" s="16"/>
      <c r="E153" s="16"/>
      <c r="F153" s="16"/>
      <c r="G153" s="14"/>
      <c r="H153" s="14"/>
      <c r="I153" s="14"/>
      <c r="J153" s="14"/>
      <c r="K153" s="14"/>
      <c r="L153" s="14"/>
      <c r="M153" s="14"/>
      <c r="N153" s="14"/>
      <c r="O153" s="14"/>
      <c r="P153" s="14"/>
      <c r="Q153" s="14"/>
      <c r="R153" s="16"/>
      <c r="S153" s="16"/>
      <c r="T153" s="16"/>
      <c r="U153" s="16"/>
      <c r="V153" s="16"/>
      <c r="W153" s="16"/>
      <c r="X153" s="16"/>
      <c r="Y153" s="15"/>
      <c r="Z153" s="16"/>
      <c r="AA153" s="16"/>
      <c r="AB153" s="16"/>
      <c r="AC153" s="16"/>
      <c r="AD153" s="16"/>
      <c r="AE153" s="16"/>
      <c r="AF153" s="16"/>
      <c r="AG153" s="16"/>
      <c r="AH153" s="16"/>
      <c r="AI153" s="16"/>
      <c r="AJ153" s="16"/>
      <c r="AK153" s="16"/>
      <c r="AL153" s="16"/>
      <c r="AM153" s="14"/>
      <c r="AN153" s="14"/>
      <c r="AO153" s="14"/>
      <c r="AP153" s="14"/>
      <c r="AQ153" s="14"/>
      <c r="AR153" s="14"/>
      <c r="AS153" s="14"/>
      <c r="AT153" s="14"/>
      <c r="AU153" s="14"/>
      <c r="AV153" s="14"/>
      <c r="AW153" s="14"/>
      <c r="AX153" s="14"/>
      <c r="AY153" s="14"/>
      <c r="AZ153" s="14"/>
      <c r="BA153" s="14"/>
      <c r="BB153" s="14"/>
      <c r="BC153" s="14"/>
      <c r="BD153" s="14"/>
      <c r="BE153" s="14"/>
      <c r="BF153" s="14"/>
      <c r="BG153" s="14"/>
      <c r="BH153" s="14"/>
      <c r="BI153" s="14"/>
      <c r="BJ153" s="14"/>
      <c r="BK153" s="14"/>
      <c r="BL153" s="14"/>
      <c r="BM153" s="14"/>
      <c r="BN153" s="14"/>
      <c r="BO153" s="14"/>
      <c r="BP153" s="14"/>
      <c r="BQ153" s="14"/>
      <c r="BR153" s="14"/>
      <c r="BS153" s="14"/>
      <c r="BT153" s="14"/>
      <c r="BU153" s="14"/>
      <c r="BV153" s="14"/>
      <c r="BW153" s="14"/>
      <c r="BX153" s="14"/>
      <c r="BY153" s="14"/>
      <c r="BZ153" s="14"/>
      <c r="CA153" s="14"/>
      <c r="CB153" s="14"/>
      <c r="CC153" s="14"/>
      <c r="CD153" s="14"/>
      <c r="CE153" s="14"/>
      <c r="CF153" s="14"/>
      <c r="CG153" s="14"/>
      <c r="CH153" s="14"/>
    </row>
    <row r="154" spans="1:86">
      <c r="A154" s="16"/>
      <c r="B154" s="16"/>
      <c r="C154" s="16"/>
      <c r="D154" s="16"/>
      <c r="E154" s="16"/>
      <c r="F154" s="16"/>
      <c r="G154" s="14"/>
      <c r="H154" s="14"/>
      <c r="I154" s="14"/>
      <c r="J154" s="14"/>
      <c r="K154" s="14"/>
      <c r="L154" s="14"/>
      <c r="M154" s="14"/>
      <c r="N154" s="14"/>
      <c r="O154" s="14"/>
      <c r="P154" s="14"/>
      <c r="Q154" s="14"/>
      <c r="R154" s="16"/>
      <c r="S154" s="16"/>
      <c r="T154" s="16"/>
      <c r="U154" s="16"/>
      <c r="V154" s="16"/>
      <c r="W154" s="16"/>
      <c r="X154" s="16"/>
      <c r="Y154" s="15"/>
      <c r="Z154" s="16"/>
      <c r="AA154" s="16"/>
      <c r="AB154" s="16"/>
      <c r="AC154" s="16"/>
      <c r="AD154" s="16"/>
      <c r="AE154" s="16"/>
      <c r="AF154" s="16"/>
      <c r="AG154" s="16"/>
      <c r="AH154" s="16"/>
      <c r="AI154" s="16"/>
      <c r="AJ154" s="16"/>
      <c r="AK154" s="16"/>
      <c r="AL154" s="16"/>
      <c r="AM154" s="14"/>
      <c r="AN154" s="14"/>
      <c r="AO154" s="14"/>
      <c r="AP154" s="14"/>
      <c r="AQ154" s="14"/>
      <c r="AR154" s="14"/>
      <c r="AS154" s="14"/>
      <c r="AT154" s="14"/>
      <c r="AU154" s="14"/>
      <c r="AV154" s="14"/>
      <c r="AW154" s="14"/>
      <c r="AX154" s="14"/>
      <c r="AY154" s="14"/>
      <c r="AZ154" s="14"/>
      <c r="BA154" s="14"/>
      <c r="BB154" s="14"/>
      <c r="BC154" s="14"/>
      <c r="BD154" s="14"/>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c r="CE154" s="14"/>
      <c r="CF154" s="14"/>
      <c r="CG154" s="14"/>
      <c r="CH154" s="14"/>
    </row>
    <row r="155" spans="1:86">
      <c r="A155" s="16"/>
      <c r="B155" s="16"/>
      <c r="C155" s="16"/>
      <c r="D155" s="16"/>
      <c r="E155" s="16"/>
      <c r="F155" s="16"/>
      <c r="G155" s="14"/>
      <c r="H155" s="14"/>
      <c r="I155" s="14"/>
      <c r="J155" s="14"/>
      <c r="K155" s="14"/>
      <c r="L155" s="14"/>
      <c r="M155" s="14"/>
      <c r="N155" s="14"/>
      <c r="O155" s="14"/>
      <c r="P155" s="14"/>
      <c r="Q155" s="14"/>
      <c r="R155" s="16"/>
      <c r="S155" s="16"/>
      <c r="T155" s="16"/>
      <c r="U155" s="16"/>
      <c r="V155" s="16"/>
      <c r="W155" s="16"/>
      <c r="X155" s="16"/>
      <c r="Y155" s="15"/>
      <c r="Z155" s="16"/>
      <c r="AA155" s="16"/>
      <c r="AB155" s="16"/>
      <c r="AC155" s="16"/>
      <c r="AD155" s="16"/>
      <c r="AE155" s="16"/>
      <c r="AF155" s="16"/>
      <c r="AG155" s="16"/>
      <c r="AH155" s="16"/>
      <c r="AI155" s="16"/>
      <c r="AJ155" s="16"/>
      <c r="AK155" s="16"/>
      <c r="AL155" s="16"/>
      <c r="AM155" s="14"/>
      <c r="AN155" s="14"/>
      <c r="AO155" s="14"/>
      <c r="AP155" s="14"/>
      <c r="AQ155" s="14"/>
      <c r="AR155" s="14"/>
      <c r="AS155" s="14"/>
      <c r="AT155" s="14"/>
      <c r="AU155" s="14"/>
      <c r="AV155" s="14"/>
      <c r="AW155" s="14"/>
      <c r="AX155" s="14"/>
      <c r="AY155" s="14"/>
      <c r="AZ155" s="14"/>
      <c r="BA155" s="14"/>
      <c r="BB155" s="14"/>
      <c r="BC155" s="14"/>
      <c r="BD155" s="14"/>
      <c r="BE155" s="14"/>
      <c r="BF155" s="14"/>
      <c r="BG155" s="14"/>
      <c r="BH155" s="14"/>
      <c r="BI155" s="14"/>
      <c r="BJ155" s="14"/>
      <c r="BK155" s="14"/>
      <c r="BL155" s="14"/>
      <c r="BM155" s="14"/>
      <c r="BN155" s="14"/>
      <c r="BO155" s="14"/>
      <c r="BP155" s="14"/>
      <c r="BQ155" s="14"/>
      <c r="BR155" s="14"/>
      <c r="BS155" s="14"/>
      <c r="BT155" s="14"/>
      <c r="BU155" s="14"/>
      <c r="BV155" s="14"/>
      <c r="BW155" s="14"/>
      <c r="BX155" s="14"/>
      <c r="BY155" s="14"/>
      <c r="BZ155" s="14"/>
      <c r="CA155" s="14"/>
      <c r="CB155" s="14"/>
      <c r="CC155" s="14"/>
      <c r="CD155" s="14"/>
      <c r="CE155" s="14"/>
      <c r="CF155" s="14"/>
      <c r="CG155" s="14"/>
      <c r="CH155" s="14"/>
    </row>
    <row r="156" spans="1:86">
      <c r="A156" s="16"/>
      <c r="B156" s="16"/>
      <c r="C156" s="16"/>
      <c r="D156" s="16"/>
      <c r="E156" s="16"/>
      <c r="F156" s="16"/>
      <c r="G156" s="14"/>
      <c r="H156" s="14"/>
      <c r="I156" s="14"/>
      <c r="J156" s="14"/>
      <c r="K156" s="14"/>
      <c r="L156" s="14"/>
      <c r="M156" s="14"/>
      <c r="N156" s="14"/>
      <c r="O156" s="14"/>
      <c r="P156" s="14"/>
      <c r="Q156" s="14"/>
      <c r="R156" s="16"/>
      <c r="S156" s="16"/>
      <c r="T156" s="16"/>
      <c r="U156" s="16"/>
      <c r="V156" s="16"/>
      <c r="W156" s="16"/>
      <c r="X156" s="16"/>
      <c r="Y156" s="15"/>
      <c r="Z156" s="16"/>
      <c r="AA156" s="16"/>
      <c r="AB156" s="16"/>
      <c r="AC156" s="16"/>
      <c r="AD156" s="16"/>
      <c r="AE156" s="16"/>
      <c r="AF156" s="16"/>
      <c r="AG156" s="16"/>
      <c r="AH156" s="16"/>
      <c r="AI156" s="16"/>
      <c r="AJ156" s="16"/>
      <c r="AK156" s="16"/>
      <c r="AL156" s="16"/>
      <c r="AM156" s="14"/>
      <c r="AN156" s="14"/>
      <c r="AO156" s="14"/>
      <c r="AP156" s="14"/>
      <c r="AQ156" s="14"/>
      <c r="AR156" s="14"/>
      <c r="AS156" s="14"/>
      <c r="AT156" s="14"/>
      <c r="AU156" s="14"/>
      <c r="AV156" s="14"/>
      <c r="AW156" s="14"/>
      <c r="AX156" s="14"/>
      <c r="AY156" s="14"/>
      <c r="AZ156" s="14"/>
      <c r="BA156" s="14"/>
      <c r="BB156" s="14"/>
      <c r="BC156" s="14"/>
      <c r="BD156" s="14"/>
      <c r="BE156" s="14"/>
      <c r="BF156" s="14"/>
      <c r="BG156" s="14"/>
      <c r="BH156" s="14"/>
      <c r="BI156" s="14"/>
      <c r="BJ156" s="14"/>
      <c r="BK156" s="14"/>
      <c r="BL156" s="14"/>
      <c r="BM156" s="14"/>
      <c r="BN156" s="14"/>
      <c r="BO156" s="14"/>
      <c r="BP156" s="14"/>
      <c r="BQ156" s="14"/>
      <c r="BR156" s="14"/>
      <c r="BS156" s="14"/>
      <c r="BT156" s="14"/>
      <c r="BU156" s="14"/>
      <c r="BV156" s="14"/>
      <c r="BW156" s="14"/>
      <c r="BX156" s="14"/>
      <c r="BY156" s="14"/>
      <c r="BZ156" s="14"/>
      <c r="CA156" s="14"/>
      <c r="CB156" s="14"/>
      <c r="CC156" s="14"/>
      <c r="CD156" s="14"/>
      <c r="CE156" s="14"/>
      <c r="CF156" s="14"/>
      <c r="CG156" s="14"/>
      <c r="CH156" s="14"/>
    </row>
    <row r="157" spans="1:86">
      <c r="A157" s="16"/>
      <c r="B157" s="16"/>
      <c r="C157" s="16"/>
      <c r="D157" s="16"/>
      <c r="E157" s="16"/>
      <c r="F157" s="16"/>
      <c r="G157" s="14"/>
      <c r="H157" s="14"/>
      <c r="I157" s="14"/>
      <c r="J157" s="14"/>
      <c r="K157" s="14"/>
      <c r="L157" s="14"/>
      <c r="M157" s="14"/>
      <c r="N157" s="14"/>
      <c r="O157" s="14"/>
      <c r="P157" s="14"/>
      <c r="Q157" s="14"/>
      <c r="R157" s="16"/>
      <c r="S157" s="16"/>
      <c r="T157" s="16"/>
      <c r="U157" s="16"/>
      <c r="V157" s="16"/>
      <c r="W157" s="16"/>
      <c r="X157" s="16"/>
      <c r="Y157" s="15"/>
      <c r="Z157" s="16"/>
      <c r="AA157" s="16"/>
      <c r="AB157" s="16"/>
      <c r="AC157" s="16"/>
      <c r="AD157" s="16"/>
      <c r="AE157" s="16"/>
      <c r="AF157" s="16"/>
      <c r="AG157" s="16"/>
      <c r="AH157" s="16"/>
      <c r="AI157" s="16"/>
      <c r="AJ157" s="16"/>
      <c r="AK157" s="16"/>
      <c r="AL157" s="16"/>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row>
    <row r="158" spans="1:86">
      <c r="A158" s="16"/>
      <c r="B158" s="16"/>
      <c r="C158" s="16"/>
      <c r="D158" s="16"/>
      <c r="E158" s="16"/>
      <c r="F158" s="16"/>
      <c r="G158" s="14"/>
      <c r="H158" s="14"/>
      <c r="I158" s="14"/>
      <c r="J158" s="14"/>
      <c r="K158" s="14"/>
      <c r="L158" s="14"/>
      <c r="M158" s="14"/>
      <c r="N158" s="14"/>
      <c r="O158" s="14"/>
      <c r="P158" s="14"/>
      <c r="Q158" s="14"/>
      <c r="R158" s="16"/>
      <c r="S158" s="16"/>
      <c r="T158" s="16"/>
      <c r="U158" s="16"/>
      <c r="V158" s="16"/>
      <c r="W158" s="16"/>
      <c r="X158" s="16"/>
      <c r="Y158" s="15"/>
      <c r="Z158" s="16"/>
      <c r="AA158" s="16"/>
      <c r="AB158" s="16"/>
      <c r="AC158" s="16"/>
      <c r="AD158" s="16"/>
      <c r="AE158" s="16"/>
      <c r="AF158" s="16"/>
      <c r="AG158" s="16"/>
      <c r="AH158" s="16"/>
      <c r="AI158" s="16"/>
      <c r="AJ158" s="16"/>
      <c r="AK158" s="16"/>
      <c r="AL158" s="16"/>
      <c r="AM158" s="14"/>
      <c r="AN158" s="14"/>
      <c r="AO158" s="14"/>
      <c r="AP158" s="14"/>
      <c r="AQ158" s="14"/>
      <c r="AR158" s="14"/>
      <c r="AS158" s="14"/>
      <c r="AT158" s="14"/>
      <c r="AU158" s="14"/>
      <c r="AV158" s="14"/>
      <c r="AW158" s="14"/>
      <c r="AX158" s="14"/>
      <c r="AY158" s="14"/>
      <c r="AZ158" s="14"/>
      <c r="BA158" s="14"/>
      <c r="BB158" s="14"/>
      <c r="BC158" s="14"/>
      <c r="BD158" s="14"/>
      <c r="BE158" s="14"/>
      <c r="BF158" s="14"/>
      <c r="BG158" s="14"/>
      <c r="BH158" s="14"/>
      <c r="BI158" s="14"/>
      <c r="BJ158" s="14"/>
      <c r="BK158" s="14"/>
      <c r="BL158" s="14"/>
      <c r="BM158" s="14"/>
      <c r="BN158" s="14"/>
      <c r="BO158" s="14"/>
      <c r="BP158" s="14"/>
      <c r="BQ158" s="14"/>
      <c r="BR158" s="14"/>
      <c r="BS158" s="14"/>
      <c r="BT158" s="14"/>
      <c r="BU158" s="14"/>
      <c r="BV158" s="14"/>
      <c r="BW158" s="14"/>
      <c r="BX158" s="14"/>
      <c r="BY158" s="14"/>
      <c r="BZ158" s="14"/>
      <c r="CA158" s="14"/>
      <c r="CB158" s="14"/>
      <c r="CC158" s="14"/>
      <c r="CD158" s="14"/>
      <c r="CE158" s="14"/>
      <c r="CF158" s="14"/>
      <c r="CG158" s="14"/>
      <c r="CH158" s="14"/>
    </row>
    <row r="159" spans="1:86">
      <c r="A159" s="16"/>
      <c r="B159" s="16"/>
      <c r="C159" s="16"/>
      <c r="D159" s="16"/>
      <c r="E159" s="16"/>
      <c r="F159" s="16"/>
      <c r="G159" s="14"/>
      <c r="H159" s="14"/>
      <c r="I159" s="14"/>
      <c r="J159" s="14"/>
      <c r="K159" s="14"/>
      <c r="L159" s="14"/>
      <c r="M159" s="14"/>
      <c r="N159" s="14"/>
      <c r="O159" s="14"/>
      <c r="P159" s="14"/>
      <c r="Q159" s="14"/>
      <c r="R159" s="16"/>
      <c r="S159" s="16"/>
      <c r="T159" s="16"/>
      <c r="U159" s="16"/>
      <c r="V159" s="16"/>
      <c r="W159" s="16"/>
      <c r="X159" s="16"/>
      <c r="Y159" s="15"/>
      <c r="Z159" s="16"/>
      <c r="AA159" s="16"/>
      <c r="AB159" s="16"/>
      <c r="AC159" s="16"/>
      <c r="AD159" s="16"/>
      <c r="AE159" s="16"/>
      <c r="AF159" s="16"/>
      <c r="AG159" s="16"/>
      <c r="AH159" s="16"/>
      <c r="AI159" s="16"/>
      <c r="AJ159" s="16"/>
      <c r="AK159" s="16"/>
      <c r="AL159" s="16"/>
      <c r="AM159" s="14"/>
      <c r="AN159" s="14"/>
      <c r="AO159" s="14"/>
      <c r="AP159" s="14"/>
      <c r="AQ159" s="14"/>
      <c r="AR159" s="14"/>
      <c r="AS159" s="14"/>
      <c r="AT159" s="14"/>
      <c r="AU159" s="14"/>
      <c r="AV159" s="14"/>
      <c r="AW159" s="14"/>
      <c r="AX159" s="14"/>
      <c r="AY159" s="14"/>
      <c r="AZ159" s="14"/>
      <c r="BA159" s="14"/>
      <c r="BB159" s="14"/>
      <c r="BC159" s="14"/>
      <c r="BD159" s="14"/>
      <c r="BE159" s="14"/>
      <c r="BF159" s="14"/>
      <c r="BG159" s="14"/>
      <c r="BH159" s="14"/>
      <c r="BI159" s="14"/>
      <c r="BJ159" s="14"/>
      <c r="BK159" s="14"/>
      <c r="BL159" s="14"/>
      <c r="BM159" s="14"/>
      <c r="BN159" s="14"/>
      <c r="BO159" s="14"/>
      <c r="BP159" s="14"/>
      <c r="BQ159" s="14"/>
      <c r="BR159" s="14"/>
      <c r="BS159" s="14"/>
      <c r="BT159" s="14"/>
      <c r="BU159" s="14"/>
      <c r="BV159" s="14"/>
      <c r="BW159" s="14"/>
      <c r="BX159" s="14"/>
      <c r="BY159" s="14"/>
      <c r="BZ159" s="14"/>
      <c r="CA159" s="14"/>
      <c r="CB159" s="14"/>
      <c r="CC159" s="14"/>
      <c r="CD159" s="14"/>
      <c r="CE159" s="14"/>
      <c r="CF159" s="14"/>
      <c r="CG159" s="14"/>
      <c r="CH159" s="14"/>
    </row>
    <row r="160" spans="1:86">
      <c r="A160" s="16"/>
      <c r="B160" s="16"/>
      <c r="C160" s="16"/>
      <c r="D160" s="16"/>
      <c r="E160" s="16"/>
      <c r="F160" s="16"/>
      <c r="G160" s="14"/>
      <c r="H160" s="14"/>
      <c r="I160" s="14"/>
      <c r="J160" s="14"/>
      <c r="K160" s="14"/>
      <c r="L160" s="14"/>
      <c r="M160" s="14"/>
      <c r="N160" s="14"/>
      <c r="O160" s="14"/>
      <c r="P160" s="14"/>
      <c r="Q160" s="14"/>
      <c r="R160" s="16"/>
      <c r="S160" s="16"/>
      <c r="T160" s="16"/>
      <c r="U160" s="16"/>
      <c r="V160" s="16"/>
      <c r="W160" s="16"/>
      <c r="X160" s="16"/>
      <c r="Y160" s="15"/>
      <c r="Z160" s="16"/>
      <c r="AA160" s="16"/>
      <c r="AB160" s="16"/>
      <c r="AC160" s="16"/>
      <c r="AD160" s="16"/>
      <c r="AE160" s="16"/>
      <c r="AF160" s="16"/>
      <c r="AG160" s="16"/>
      <c r="AH160" s="16"/>
      <c r="AI160" s="16"/>
      <c r="AJ160" s="16"/>
      <c r="AK160" s="16"/>
      <c r="AL160" s="16"/>
      <c r="AM160" s="14"/>
      <c r="AN160" s="14"/>
      <c r="AO160" s="14"/>
      <c r="AP160" s="14"/>
      <c r="AQ160" s="14"/>
      <c r="AR160" s="14"/>
      <c r="AS160" s="14"/>
      <c r="AT160" s="14"/>
      <c r="AU160" s="14"/>
      <c r="AV160" s="14"/>
      <c r="AW160" s="14"/>
      <c r="AX160" s="14"/>
      <c r="AY160" s="14"/>
      <c r="AZ160" s="14"/>
      <c r="BA160" s="14"/>
      <c r="BB160" s="14"/>
      <c r="BC160" s="14"/>
      <c r="BD160" s="14"/>
      <c r="BE160" s="14"/>
      <c r="BF160" s="14"/>
      <c r="BG160" s="14"/>
      <c r="BH160" s="14"/>
      <c r="BI160" s="14"/>
      <c r="BJ160" s="14"/>
      <c r="BK160" s="14"/>
      <c r="BL160" s="14"/>
      <c r="BM160" s="14"/>
      <c r="BN160" s="14"/>
      <c r="BO160" s="14"/>
      <c r="BP160" s="14"/>
      <c r="BQ160" s="14"/>
      <c r="BR160" s="14"/>
      <c r="BS160" s="14"/>
      <c r="BT160" s="14"/>
      <c r="BU160" s="14"/>
      <c r="BV160" s="14"/>
      <c r="BW160" s="14"/>
      <c r="BX160" s="14"/>
      <c r="BY160" s="14"/>
      <c r="BZ160" s="14"/>
      <c r="CA160" s="14"/>
      <c r="CB160" s="14"/>
      <c r="CC160" s="14"/>
      <c r="CD160" s="14"/>
      <c r="CE160" s="14"/>
      <c r="CF160" s="14"/>
      <c r="CG160" s="14"/>
      <c r="CH160" s="14"/>
    </row>
    <row r="161" spans="1:86">
      <c r="A161" s="16"/>
      <c r="B161" s="16"/>
      <c r="C161" s="16"/>
      <c r="D161" s="16"/>
      <c r="E161" s="16"/>
      <c r="F161" s="16"/>
      <c r="G161" s="14"/>
      <c r="H161" s="14"/>
      <c r="I161" s="14"/>
      <c r="J161" s="14"/>
      <c r="K161" s="14"/>
      <c r="L161" s="14"/>
      <c r="M161" s="14"/>
      <c r="N161" s="14"/>
      <c r="O161" s="14"/>
      <c r="P161" s="14"/>
      <c r="Q161" s="14"/>
      <c r="R161" s="16"/>
      <c r="S161" s="16"/>
      <c r="T161" s="16"/>
      <c r="U161" s="16"/>
      <c r="V161" s="16"/>
      <c r="W161" s="16"/>
      <c r="X161" s="16"/>
      <c r="Y161" s="15"/>
      <c r="Z161" s="16"/>
      <c r="AA161" s="16"/>
      <c r="AB161" s="16"/>
      <c r="AC161" s="16"/>
      <c r="AD161" s="16"/>
      <c r="AE161" s="16"/>
      <c r="AF161" s="16"/>
      <c r="AG161" s="16"/>
      <c r="AH161" s="16"/>
      <c r="AI161" s="16"/>
      <c r="AJ161" s="16"/>
      <c r="AK161" s="16"/>
      <c r="AL161" s="16"/>
      <c r="AM161" s="14"/>
      <c r="AN161" s="14"/>
      <c r="AO161" s="14"/>
      <c r="AP161" s="14"/>
      <c r="AQ161" s="14"/>
      <c r="AR161" s="14"/>
      <c r="AS161" s="14"/>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14"/>
      <c r="BT161" s="14"/>
      <c r="BU161" s="14"/>
      <c r="BV161" s="14"/>
      <c r="BW161" s="14"/>
      <c r="BX161" s="14"/>
      <c r="BY161" s="14"/>
      <c r="BZ161" s="14"/>
      <c r="CA161" s="14"/>
      <c r="CB161" s="14"/>
      <c r="CC161" s="14"/>
      <c r="CD161" s="14"/>
      <c r="CE161" s="14"/>
      <c r="CF161" s="14"/>
      <c r="CG161" s="14"/>
      <c r="CH161" s="14"/>
    </row>
    <row r="162" spans="1:86">
      <c r="A162" s="16"/>
      <c r="B162" s="16"/>
      <c r="C162" s="16"/>
      <c r="D162" s="16"/>
      <c r="E162" s="16"/>
      <c r="F162" s="16"/>
      <c r="G162" s="14"/>
      <c r="H162" s="14"/>
      <c r="I162" s="14"/>
      <c r="J162" s="14"/>
      <c r="K162" s="14"/>
      <c r="L162" s="14"/>
      <c r="M162" s="14"/>
      <c r="N162" s="14"/>
      <c r="O162" s="14"/>
      <c r="P162" s="14"/>
      <c r="Q162" s="14"/>
      <c r="R162" s="16"/>
      <c r="S162" s="16"/>
      <c r="T162" s="16"/>
      <c r="U162" s="16"/>
      <c r="V162" s="16"/>
      <c r="W162" s="16"/>
      <c r="X162" s="16"/>
      <c r="Y162" s="15"/>
      <c r="Z162" s="16"/>
      <c r="AA162" s="16"/>
      <c r="AB162" s="16"/>
      <c r="AC162" s="16"/>
      <c r="AD162" s="16"/>
      <c r="AE162" s="16"/>
      <c r="AF162" s="16"/>
      <c r="AG162" s="16"/>
      <c r="AH162" s="16"/>
      <c r="AI162" s="16"/>
      <c r="AJ162" s="16"/>
      <c r="AK162" s="16"/>
      <c r="AL162" s="16"/>
      <c r="AM162" s="14"/>
      <c r="AN162" s="14"/>
      <c r="AO162" s="14"/>
      <c r="AP162" s="14"/>
      <c r="AQ162" s="14"/>
      <c r="AR162" s="14"/>
      <c r="AS162" s="14"/>
      <c r="AT162" s="14"/>
      <c r="AU162" s="14"/>
      <c r="AV162" s="14"/>
      <c r="AW162" s="14"/>
      <c r="AX162" s="14"/>
      <c r="AY162" s="14"/>
      <c r="AZ162" s="14"/>
      <c r="BA162" s="14"/>
      <c r="BB162" s="14"/>
      <c r="BC162" s="14"/>
      <c r="BD162" s="14"/>
      <c r="BE162" s="14"/>
      <c r="BF162" s="14"/>
      <c r="BG162" s="14"/>
      <c r="BH162" s="14"/>
      <c r="BI162" s="14"/>
      <c r="BJ162" s="14"/>
      <c r="BK162" s="14"/>
      <c r="BL162" s="14"/>
      <c r="BM162" s="14"/>
      <c r="BN162" s="14"/>
      <c r="BO162" s="14"/>
      <c r="BP162" s="14"/>
      <c r="BQ162" s="14"/>
      <c r="BR162" s="14"/>
      <c r="BS162" s="14"/>
      <c r="BT162" s="14"/>
      <c r="BU162" s="14"/>
      <c r="BV162" s="14"/>
      <c r="BW162" s="14"/>
      <c r="BX162" s="14"/>
      <c r="BY162" s="14"/>
      <c r="BZ162" s="14"/>
      <c r="CA162" s="14"/>
      <c r="CB162" s="14"/>
      <c r="CC162" s="14"/>
      <c r="CD162" s="14"/>
      <c r="CE162" s="14"/>
      <c r="CF162" s="14"/>
      <c r="CG162" s="14"/>
      <c r="CH162" s="14"/>
    </row>
    <row r="163" spans="1:86">
      <c r="A163" s="16"/>
      <c r="B163" s="16"/>
      <c r="C163" s="16"/>
      <c r="D163" s="16"/>
      <c r="E163" s="16"/>
      <c r="F163" s="16"/>
      <c r="G163" s="14"/>
      <c r="H163" s="14"/>
      <c r="I163" s="14"/>
      <c r="J163" s="14"/>
      <c r="K163" s="14"/>
      <c r="L163" s="14"/>
      <c r="M163" s="14"/>
      <c r="N163" s="14"/>
      <c r="O163" s="14"/>
      <c r="P163" s="14"/>
      <c r="Q163" s="14"/>
      <c r="R163" s="16"/>
      <c r="S163" s="16"/>
      <c r="T163" s="16"/>
      <c r="U163" s="16"/>
      <c r="V163" s="16"/>
      <c r="W163" s="16"/>
      <c r="X163" s="16"/>
      <c r="Y163" s="15"/>
      <c r="Z163" s="16"/>
      <c r="AA163" s="16"/>
      <c r="AB163" s="16"/>
      <c r="AC163" s="16"/>
      <c r="AD163" s="16"/>
      <c r="AE163" s="16"/>
      <c r="AF163" s="16"/>
      <c r="AG163" s="16"/>
      <c r="AH163" s="16"/>
      <c r="AI163" s="16"/>
      <c r="AJ163" s="16"/>
      <c r="AK163" s="16"/>
      <c r="AL163" s="16"/>
      <c r="AM163" s="14"/>
      <c r="AN163" s="14"/>
      <c r="AO163" s="14"/>
      <c r="AP163" s="14"/>
      <c r="AQ163" s="14"/>
      <c r="AR163" s="14"/>
      <c r="AS163" s="14"/>
      <c r="AT163" s="14"/>
      <c r="AU163" s="14"/>
      <c r="AV163" s="14"/>
      <c r="AW163" s="14"/>
      <c r="AX163" s="14"/>
      <c r="AY163" s="14"/>
      <c r="AZ163" s="14"/>
      <c r="BA163" s="14"/>
      <c r="BB163" s="14"/>
      <c r="BC163" s="14"/>
      <c r="BD163" s="14"/>
      <c r="BE163" s="14"/>
      <c r="BF163" s="14"/>
      <c r="BG163" s="14"/>
      <c r="BH163" s="14"/>
      <c r="BI163" s="14"/>
      <c r="BJ163" s="14"/>
      <c r="BK163" s="14"/>
      <c r="BL163" s="14"/>
      <c r="BM163" s="14"/>
      <c r="BN163" s="14"/>
      <c r="BO163" s="14"/>
      <c r="BP163" s="14"/>
      <c r="BQ163" s="14"/>
      <c r="BR163" s="14"/>
      <c r="BS163" s="14"/>
      <c r="BT163" s="14"/>
      <c r="BU163" s="14"/>
      <c r="BV163" s="14"/>
      <c r="BW163" s="14"/>
      <c r="BX163" s="14"/>
      <c r="BY163" s="14"/>
      <c r="BZ163" s="14"/>
      <c r="CA163" s="14"/>
      <c r="CB163" s="14"/>
      <c r="CC163" s="14"/>
      <c r="CD163" s="14"/>
      <c r="CE163" s="14"/>
      <c r="CF163" s="14"/>
      <c r="CG163" s="14"/>
      <c r="CH163" s="14"/>
    </row>
    <row r="164" spans="1:86">
      <c r="A164" s="16"/>
      <c r="B164" s="16"/>
      <c r="C164" s="16"/>
      <c r="D164" s="16"/>
      <c r="E164" s="16"/>
      <c r="F164" s="16"/>
      <c r="G164" s="14"/>
      <c r="H164" s="14"/>
      <c r="I164" s="14"/>
      <c r="J164" s="14"/>
      <c r="K164" s="14"/>
      <c r="L164" s="14"/>
      <c r="M164" s="14"/>
      <c r="N164" s="14"/>
      <c r="O164" s="14"/>
      <c r="P164" s="14"/>
      <c r="Q164" s="14"/>
      <c r="R164" s="16"/>
      <c r="S164" s="16"/>
      <c r="T164" s="16"/>
      <c r="U164" s="16"/>
      <c r="V164" s="16"/>
      <c r="W164" s="16"/>
      <c r="X164" s="16"/>
      <c r="Y164" s="15"/>
      <c r="Z164" s="16"/>
      <c r="AA164" s="16"/>
      <c r="AB164" s="16"/>
      <c r="AC164" s="16"/>
      <c r="AD164" s="16"/>
      <c r="AE164" s="16"/>
      <c r="AF164" s="16"/>
      <c r="AG164" s="16"/>
      <c r="AH164" s="16"/>
      <c r="AI164" s="16"/>
      <c r="AJ164" s="16"/>
      <c r="AK164" s="16"/>
      <c r="AL164" s="16"/>
      <c r="AM164" s="14"/>
      <c r="AN164" s="14"/>
      <c r="AO164" s="14"/>
      <c r="AP164" s="14"/>
      <c r="AQ164" s="14"/>
      <c r="AR164" s="14"/>
      <c r="AS164" s="14"/>
      <c r="AT164" s="14"/>
      <c r="AU164" s="14"/>
      <c r="AV164" s="14"/>
      <c r="AW164" s="14"/>
      <c r="AX164" s="14"/>
      <c r="AY164" s="14"/>
      <c r="AZ164" s="14"/>
      <c r="BA164" s="14"/>
      <c r="BB164" s="14"/>
      <c r="BC164" s="14"/>
      <c r="BD164" s="14"/>
      <c r="BE164" s="14"/>
      <c r="BF164" s="14"/>
      <c r="BG164" s="14"/>
      <c r="BH164" s="14"/>
      <c r="BI164" s="14"/>
      <c r="BJ164" s="14"/>
      <c r="BK164" s="14"/>
      <c r="BL164" s="14"/>
      <c r="BM164" s="14"/>
      <c r="BN164" s="14"/>
      <c r="BO164" s="14"/>
      <c r="BP164" s="14"/>
      <c r="BQ164" s="14"/>
      <c r="BR164" s="14"/>
      <c r="BS164" s="14"/>
      <c r="BT164" s="14"/>
      <c r="BU164" s="14"/>
      <c r="BV164" s="14"/>
      <c r="BW164" s="14"/>
      <c r="BX164" s="14"/>
      <c r="BY164" s="14"/>
      <c r="BZ164" s="14"/>
      <c r="CA164" s="14"/>
      <c r="CB164" s="14"/>
      <c r="CC164" s="14"/>
      <c r="CD164" s="14"/>
      <c r="CE164" s="14"/>
      <c r="CF164" s="14"/>
      <c r="CG164" s="14"/>
      <c r="CH164" s="14"/>
    </row>
    <row r="165" spans="1:86">
      <c r="A165" s="16"/>
      <c r="B165" s="16"/>
      <c r="C165" s="16"/>
      <c r="D165" s="16"/>
      <c r="E165" s="16"/>
      <c r="F165" s="16"/>
      <c r="G165" s="14"/>
      <c r="H165" s="14"/>
      <c r="I165" s="14"/>
      <c r="J165" s="14"/>
      <c r="K165" s="14"/>
      <c r="L165" s="14"/>
      <c r="M165" s="14"/>
      <c r="N165" s="14"/>
      <c r="O165" s="14"/>
      <c r="P165" s="14"/>
      <c r="Q165" s="14"/>
      <c r="R165" s="16"/>
      <c r="S165" s="16"/>
      <c r="T165" s="16"/>
      <c r="U165" s="16"/>
      <c r="V165" s="16"/>
      <c r="W165" s="16"/>
      <c r="X165" s="16"/>
      <c r="Y165" s="15"/>
      <c r="Z165" s="16"/>
      <c r="AA165" s="16"/>
      <c r="AB165" s="16"/>
      <c r="AC165" s="16"/>
      <c r="AD165" s="16"/>
      <c r="AE165" s="16"/>
      <c r="AF165" s="16"/>
      <c r="AG165" s="16"/>
      <c r="AH165" s="16"/>
      <c r="AI165" s="16"/>
      <c r="AJ165" s="16"/>
      <c r="AK165" s="16"/>
      <c r="AL165" s="16"/>
      <c r="AM165" s="14"/>
      <c r="AN165" s="14"/>
      <c r="AO165" s="14"/>
      <c r="AP165" s="14"/>
      <c r="AQ165" s="14"/>
      <c r="AR165" s="14"/>
      <c r="AS165" s="14"/>
      <c r="AT165" s="14"/>
      <c r="AU165" s="14"/>
      <c r="AV165" s="14"/>
      <c r="AW165" s="14"/>
      <c r="AX165" s="14"/>
      <c r="AY165" s="14"/>
      <c r="AZ165" s="14"/>
      <c r="BA165" s="14"/>
      <c r="BB165" s="14"/>
      <c r="BC165" s="14"/>
      <c r="BD165" s="14"/>
      <c r="BE165" s="14"/>
      <c r="BF165" s="14"/>
      <c r="BG165" s="14"/>
      <c r="BH165" s="14"/>
      <c r="BI165" s="14"/>
      <c r="BJ165" s="14"/>
      <c r="BK165" s="14"/>
      <c r="BL165" s="14"/>
      <c r="BM165" s="14"/>
      <c r="BN165" s="14"/>
      <c r="BO165" s="14"/>
      <c r="BP165" s="14"/>
      <c r="BQ165" s="14"/>
      <c r="BR165" s="14"/>
      <c r="BS165" s="14"/>
      <c r="BT165" s="14"/>
      <c r="BU165" s="14"/>
      <c r="BV165" s="14"/>
      <c r="BW165" s="14"/>
      <c r="BX165" s="14"/>
      <c r="BY165" s="14"/>
      <c r="BZ165" s="14"/>
      <c r="CA165" s="14"/>
      <c r="CB165" s="14"/>
      <c r="CC165" s="14"/>
      <c r="CD165" s="14"/>
      <c r="CE165" s="14"/>
      <c r="CF165" s="14"/>
      <c r="CG165" s="14"/>
      <c r="CH165" s="14"/>
    </row>
    <row r="166" spans="1:86">
      <c r="A166" s="16"/>
      <c r="B166" s="16"/>
      <c r="C166" s="16"/>
      <c r="D166" s="16"/>
      <c r="E166" s="16"/>
      <c r="F166" s="16"/>
      <c r="G166" s="14"/>
      <c r="H166" s="14"/>
      <c r="I166" s="14"/>
      <c r="J166" s="14"/>
      <c r="K166" s="14"/>
      <c r="L166" s="14"/>
      <c r="M166" s="14"/>
      <c r="N166" s="14"/>
      <c r="O166" s="14"/>
      <c r="P166" s="14"/>
      <c r="Q166" s="14"/>
      <c r="R166" s="16"/>
      <c r="S166" s="16"/>
      <c r="T166" s="16"/>
      <c r="U166" s="16"/>
      <c r="V166" s="16"/>
      <c r="W166" s="16"/>
      <c r="X166" s="16"/>
      <c r="Y166" s="15"/>
      <c r="Z166" s="16"/>
      <c r="AA166" s="16"/>
      <c r="AB166" s="16"/>
      <c r="AC166" s="16"/>
      <c r="AD166" s="16"/>
      <c r="AE166" s="16"/>
      <c r="AF166" s="16"/>
      <c r="AG166" s="16"/>
      <c r="AH166" s="16"/>
      <c r="AI166" s="16"/>
      <c r="AJ166" s="16"/>
      <c r="AK166" s="16"/>
      <c r="AL166" s="16"/>
      <c r="AM166" s="14"/>
      <c r="AN166" s="14"/>
      <c r="AO166" s="14"/>
      <c r="AP166" s="14"/>
      <c r="AQ166" s="14"/>
      <c r="AR166" s="14"/>
      <c r="AS166" s="14"/>
      <c r="AT166" s="14"/>
      <c r="AU166" s="14"/>
      <c r="AV166" s="14"/>
      <c r="AW166" s="14"/>
      <c r="AX166" s="14"/>
      <c r="AY166" s="14"/>
      <c r="AZ166" s="14"/>
      <c r="BA166" s="14"/>
      <c r="BB166" s="14"/>
      <c r="BC166" s="14"/>
      <c r="BD166" s="14"/>
      <c r="BE166" s="14"/>
      <c r="BF166" s="14"/>
      <c r="BG166" s="14"/>
      <c r="BH166" s="14"/>
      <c r="BI166" s="14"/>
      <c r="BJ166" s="14"/>
      <c r="BK166" s="14"/>
      <c r="BL166" s="14"/>
      <c r="BM166" s="14"/>
      <c r="BN166" s="14"/>
      <c r="BO166" s="14"/>
      <c r="BP166" s="14"/>
      <c r="BQ166" s="14"/>
      <c r="BR166" s="14"/>
      <c r="BS166" s="14"/>
      <c r="BT166" s="14"/>
      <c r="BU166" s="14"/>
      <c r="BV166" s="14"/>
      <c r="BW166" s="14"/>
      <c r="BX166" s="14"/>
      <c r="BY166" s="14"/>
      <c r="BZ166" s="14"/>
      <c r="CA166" s="14"/>
      <c r="CB166" s="14"/>
      <c r="CC166" s="14"/>
      <c r="CD166" s="14"/>
      <c r="CE166" s="14"/>
      <c r="CF166" s="14"/>
      <c r="CG166" s="14"/>
      <c r="CH166" s="14"/>
    </row>
    <row r="167" spans="1:86">
      <c r="A167" s="16"/>
      <c r="B167" s="16"/>
      <c r="C167" s="16"/>
      <c r="D167" s="16"/>
      <c r="E167" s="16"/>
      <c r="F167" s="16"/>
      <c r="G167" s="14"/>
      <c r="H167" s="14"/>
      <c r="I167" s="14"/>
      <c r="J167" s="14"/>
      <c r="K167" s="14"/>
      <c r="L167" s="14"/>
      <c r="M167" s="14"/>
      <c r="N167" s="14"/>
      <c r="O167" s="14"/>
      <c r="P167" s="14"/>
      <c r="Q167" s="14"/>
      <c r="R167" s="16"/>
      <c r="S167" s="16"/>
      <c r="T167" s="16"/>
      <c r="U167" s="16"/>
      <c r="V167" s="16"/>
      <c r="W167" s="16"/>
      <c r="X167" s="16"/>
      <c r="Y167" s="15"/>
      <c r="Z167" s="16"/>
      <c r="AA167" s="16"/>
      <c r="AB167" s="16"/>
      <c r="AC167" s="16"/>
      <c r="AD167" s="16"/>
      <c r="AE167" s="16"/>
      <c r="AF167" s="16"/>
      <c r="AG167" s="16"/>
      <c r="AH167" s="16"/>
      <c r="AI167" s="16"/>
      <c r="AJ167" s="16"/>
      <c r="AK167" s="16"/>
      <c r="AL167" s="16"/>
      <c r="AM167" s="14"/>
      <c r="AN167" s="14"/>
      <c r="AO167" s="14"/>
      <c r="AP167" s="14"/>
      <c r="AQ167" s="14"/>
      <c r="AR167" s="14"/>
      <c r="AS167" s="14"/>
      <c r="AT167" s="14"/>
      <c r="AU167" s="14"/>
      <c r="AV167" s="14"/>
      <c r="AW167" s="14"/>
      <c r="AX167" s="14"/>
      <c r="AY167" s="14"/>
      <c r="AZ167" s="14"/>
      <c r="BA167" s="14"/>
      <c r="BB167" s="14"/>
      <c r="BC167" s="14"/>
      <c r="BD167" s="14"/>
      <c r="BE167" s="14"/>
      <c r="BF167" s="14"/>
      <c r="BG167" s="14"/>
      <c r="BH167" s="14"/>
      <c r="BI167" s="14"/>
      <c r="BJ167" s="14"/>
      <c r="BK167" s="14"/>
      <c r="BL167" s="14"/>
      <c r="BM167" s="14"/>
      <c r="BN167" s="14"/>
      <c r="BO167" s="14"/>
      <c r="BP167" s="14"/>
      <c r="BQ167" s="14"/>
      <c r="BR167" s="14"/>
      <c r="BS167" s="14"/>
      <c r="BT167" s="14"/>
      <c r="BU167" s="14"/>
      <c r="BV167" s="14"/>
      <c r="BW167" s="14"/>
      <c r="BX167" s="14"/>
      <c r="BY167" s="14"/>
      <c r="BZ167" s="14"/>
      <c r="CA167" s="14"/>
      <c r="CB167" s="14"/>
      <c r="CC167" s="14"/>
      <c r="CD167" s="14"/>
      <c r="CE167" s="14"/>
      <c r="CF167" s="14"/>
      <c r="CG167" s="14"/>
      <c r="CH167" s="14"/>
    </row>
    <row r="168" spans="1:86">
      <c r="A168" s="16"/>
      <c r="B168" s="16"/>
      <c r="C168" s="16"/>
      <c r="D168" s="16"/>
      <c r="E168" s="16"/>
      <c r="F168" s="16"/>
      <c r="G168" s="14"/>
      <c r="H168" s="14"/>
      <c r="I168" s="14"/>
      <c r="J168" s="14"/>
      <c r="K168" s="14"/>
      <c r="L168" s="14"/>
      <c r="M168" s="14"/>
      <c r="N168" s="14"/>
      <c r="O168" s="14"/>
      <c r="P168" s="14"/>
      <c r="Q168" s="14"/>
      <c r="R168" s="16"/>
      <c r="S168" s="16"/>
      <c r="T168" s="16"/>
      <c r="U168" s="16"/>
      <c r="V168" s="16"/>
      <c r="W168" s="16"/>
      <c r="X168" s="16"/>
      <c r="Y168" s="15"/>
      <c r="Z168" s="16"/>
      <c r="AA168" s="16"/>
      <c r="AB168" s="16"/>
      <c r="AC168" s="16"/>
      <c r="AD168" s="16"/>
      <c r="AE168" s="16"/>
      <c r="AF168" s="16"/>
      <c r="AG168" s="16"/>
      <c r="AH168" s="16"/>
      <c r="AI168" s="16"/>
      <c r="AJ168" s="16"/>
      <c r="AK168" s="16"/>
      <c r="AL168" s="16"/>
      <c r="AM168" s="14"/>
      <c r="AN168" s="14"/>
      <c r="AO168" s="14"/>
      <c r="AP168" s="14"/>
      <c r="AQ168" s="14"/>
      <c r="AR168" s="14"/>
      <c r="AS168" s="14"/>
      <c r="AT168" s="14"/>
      <c r="AU168" s="14"/>
      <c r="AV168" s="14"/>
      <c r="AW168" s="14"/>
      <c r="AX168" s="14"/>
      <c r="AY168" s="14"/>
      <c r="AZ168" s="14"/>
      <c r="BA168" s="14"/>
      <c r="BB168" s="14"/>
      <c r="BC168" s="14"/>
      <c r="BD168" s="14"/>
      <c r="BE168" s="14"/>
      <c r="BF168" s="14"/>
      <c r="BG168" s="14"/>
      <c r="BH168" s="14"/>
      <c r="BI168" s="14"/>
      <c r="BJ168" s="14"/>
      <c r="BK168" s="14"/>
      <c r="BL168" s="14"/>
      <c r="BM168" s="14"/>
      <c r="BN168" s="14"/>
      <c r="BO168" s="14"/>
      <c r="BP168" s="14"/>
      <c r="BQ168" s="14"/>
      <c r="BR168" s="14"/>
      <c r="BS168" s="14"/>
      <c r="BT168" s="14"/>
      <c r="BU168" s="14"/>
      <c r="BV168" s="14"/>
      <c r="BW168" s="14"/>
      <c r="BX168" s="14"/>
      <c r="BY168" s="14"/>
      <c r="BZ168" s="14"/>
      <c r="CA168" s="14"/>
      <c r="CB168" s="14"/>
      <c r="CC168" s="14"/>
      <c r="CD168" s="14"/>
      <c r="CE168" s="14"/>
      <c r="CF168" s="14"/>
      <c r="CG168" s="14"/>
      <c r="CH168" s="14"/>
    </row>
    <row r="169" spans="1:86">
      <c r="A169" s="16"/>
      <c r="B169" s="16"/>
      <c r="C169" s="16"/>
      <c r="D169" s="16"/>
      <c r="E169" s="16"/>
      <c r="F169" s="16"/>
      <c r="G169" s="14"/>
      <c r="H169" s="14"/>
      <c r="I169" s="14"/>
      <c r="J169" s="14"/>
      <c r="K169" s="14"/>
      <c r="L169" s="14"/>
      <c r="M169" s="14"/>
      <c r="N169" s="14"/>
      <c r="O169" s="14"/>
      <c r="P169" s="14"/>
      <c r="Q169" s="14"/>
      <c r="R169" s="16"/>
      <c r="S169" s="16"/>
      <c r="T169" s="16"/>
      <c r="U169" s="16"/>
      <c r="V169" s="16"/>
      <c r="W169" s="16"/>
      <c r="X169" s="16"/>
      <c r="Y169" s="15"/>
      <c r="Z169" s="16"/>
      <c r="AA169" s="16"/>
      <c r="AB169" s="16"/>
      <c r="AC169" s="16"/>
      <c r="AD169" s="16"/>
      <c r="AE169" s="16"/>
      <c r="AF169" s="16"/>
      <c r="AG169" s="16"/>
      <c r="AH169" s="16"/>
      <c r="AI169" s="16"/>
      <c r="AJ169" s="16"/>
      <c r="AK169" s="16"/>
      <c r="AL169" s="16"/>
      <c r="AM169" s="14"/>
      <c r="AN169" s="14"/>
      <c r="AO169" s="14"/>
      <c r="AP169" s="14"/>
      <c r="AQ169" s="14"/>
      <c r="AR169" s="14"/>
      <c r="AS169" s="14"/>
      <c r="AT169" s="14"/>
      <c r="AU169" s="14"/>
      <c r="AV169" s="14"/>
      <c r="AW169" s="14"/>
      <c r="AX169" s="14"/>
      <c r="AY169" s="14"/>
      <c r="AZ169" s="14"/>
      <c r="BA169" s="14"/>
      <c r="BB169" s="14"/>
      <c r="BC169" s="14"/>
      <c r="BD169" s="14"/>
      <c r="BE169" s="14"/>
      <c r="BF169" s="14"/>
      <c r="BG169" s="14"/>
      <c r="BH169" s="14"/>
      <c r="BI169" s="14"/>
      <c r="BJ169" s="14"/>
      <c r="BK169" s="14"/>
      <c r="BL169" s="14"/>
      <c r="BM169" s="14"/>
      <c r="BN169" s="14"/>
      <c r="BO169" s="14"/>
      <c r="BP169" s="14"/>
      <c r="BQ169" s="14"/>
      <c r="BR169" s="14"/>
      <c r="BS169" s="14"/>
      <c r="BT169" s="14"/>
      <c r="BU169" s="14"/>
      <c r="BV169" s="14"/>
      <c r="BW169" s="14"/>
      <c r="BX169" s="14"/>
      <c r="BY169" s="14"/>
      <c r="BZ169" s="14"/>
      <c r="CA169" s="14"/>
      <c r="CB169" s="14"/>
      <c r="CC169" s="14"/>
      <c r="CD169" s="14"/>
      <c r="CE169" s="14"/>
      <c r="CF169" s="14"/>
      <c r="CG169" s="14"/>
      <c r="CH169" s="14"/>
    </row>
    <row r="170" spans="1:86">
      <c r="A170" s="16"/>
      <c r="B170" s="16"/>
      <c r="C170" s="16"/>
      <c r="D170" s="16"/>
      <c r="E170" s="16"/>
      <c r="F170" s="16"/>
      <c r="G170" s="14"/>
      <c r="H170" s="14"/>
      <c r="I170" s="14"/>
      <c r="J170" s="14"/>
      <c r="K170" s="14"/>
      <c r="L170" s="14"/>
      <c r="M170" s="14"/>
      <c r="N170" s="14"/>
      <c r="O170" s="14"/>
      <c r="P170" s="14"/>
      <c r="Q170" s="14"/>
      <c r="R170" s="16"/>
      <c r="S170" s="16"/>
      <c r="T170" s="16"/>
      <c r="U170" s="16"/>
      <c r="V170" s="16"/>
      <c r="W170" s="16"/>
      <c r="X170" s="16"/>
      <c r="Y170" s="15"/>
      <c r="Z170" s="16"/>
      <c r="AA170" s="16"/>
      <c r="AB170" s="16"/>
      <c r="AC170" s="16"/>
      <c r="AD170" s="16"/>
      <c r="AE170" s="16"/>
      <c r="AF170" s="16"/>
      <c r="AG170" s="16"/>
      <c r="AH170" s="16"/>
      <c r="AI170" s="16"/>
      <c r="AJ170" s="16"/>
      <c r="AK170" s="16"/>
      <c r="AL170" s="16"/>
      <c r="AM170" s="14"/>
      <c r="AN170" s="14"/>
      <c r="AO170" s="14"/>
      <c r="AP170" s="14"/>
      <c r="AQ170" s="14"/>
      <c r="AR170" s="14"/>
      <c r="AS170" s="14"/>
      <c r="AT170" s="14"/>
      <c r="AU170" s="14"/>
      <c r="AV170" s="14"/>
      <c r="AW170" s="14"/>
      <c r="AX170" s="14"/>
      <c r="AY170" s="14"/>
      <c r="AZ170" s="14"/>
      <c r="BA170" s="14"/>
      <c r="BB170" s="14"/>
      <c r="BC170" s="14"/>
      <c r="BD170" s="14"/>
      <c r="BE170" s="14"/>
      <c r="BF170" s="14"/>
      <c r="BG170" s="14"/>
      <c r="BH170" s="14"/>
      <c r="BI170" s="14"/>
      <c r="BJ170" s="14"/>
      <c r="BK170" s="14"/>
      <c r="BL170" s="14"/>
      <c r="BM170" s="14"/>
      <c r="BN170" s="14"/>
      <c r="BO170" s="14"/>
      <c r="BP170" s="14"/>
      <c r="BQ170" s="14"/>
      <c r="BR170" s="14"/>
      <c r="BS170" s="14"/>
      <c r="BT170" s="14"/>
      <c r="BU170" s="14"/>
      <c r="BV170" s="14"/>
      <c r="BW170" s="14"/>
      <c r="BX170" s="14"/>
      <c r="BY170" s="14"/>
      <c r="BZ170" s="14"/>
      <c r="CA170" s="14"/>
      <c r="CB170" s="14"/>
      <c r="CC170" s="14"/>
      <c r="CD170" s="14"/>
      <c r="CE170" s="14"/>
      <c r="CF170" s="14"/>
      <c r="CG170" s="14"/>
      <c r="CH170" s="14"/>
    </row>
    <row r="171" spans="1:86">
      <c r="A171" s="16"/>
      <c r="B171" s="16"/>
      <c r="C171" s="16"/>
      <c r="D171" s="16"/>
      <c r="E171" s="16"/>
      <c r="F171" s="16"/>
      <c r="G171" s="14"/>
      <c r="H171" s="14"/>
      <c r="I171" s="14"/>
      <c r="J171" s="14"/>
      <c r="K171" s="14"/>
      <c r="L171" s="14"/>
      <c r="M171" s="14"/>
      <c r="N171" s="14"/>
      <c r="O171" s="14"/>
      <c r="P171" s="14"/>
      <c r="Q171" s="14"/>
      <c r="R171" s="16"/>
      <c r="S171" s="16"/>
      <c r="T171" s="16"/>
      <c r="U171" s="16"/>
      <c r="V171" s="16"/>
      <c r="W171" s="16"/>
      <c r="X171" s="16"/>
      <c r="Y171" s="15"/>
      <c r="Z171" s="16"/>
      <c r="AA171" s="16"/>
      <c r="AB171" s="16"/>
      <c r="AC171" s="16"/>
      <c r="AD171" s="16"/>
      <c r="AE171" s="16"/>
      <c r="AF171" s="16"/>
      <c r="AG171" s="16"/>
      <c r="AH171" s="16"/>
      <c r="AI171" s="16"/>
      <c r="AJ171" s="16"/>
      <c r="AK171" s="16"/>
      <c r="AL171" s="16"/>
      <c r="AM171" s="14"/>
      <c r="AN171" s="14"/>
      <c r="AO171" s="14"/>
      <c r="AP171" s="14"/>
      <c r="AQ171" s="14"/>
      <c r="AR171" s="14"/>
      <c r="AS171" s="14"/>
      <c r="AT171" s="14"/>
      <c r="AU171" s="14"/>
      <c r="AV171" s="14"/>
      <c r="AW171" s="14"/>
      <c r="AX171" s="14"/>
      <c r="AY171" s="14"/>
      <c r="AZ171" s="14"/>
      <c r="BA171" s="14"/>
      <c r="BB171" s="14"/>
      <c r="BC171" s="14"/>
      <c r="BD171" s="14"/>
      <c r="BE171" s="14"/>
      <c r="BF171" s="14"/>
      <c r="BG171" s="14"/>
      <c r="BH171" s="14"/>
      <c r="BI171" s="14"/>
      <c r="BJ171" s="14"/>
      <c r="BK171" s="14"/>
      <c r="BL171" s="14"/>
      <c r="BM171" s="14"/>
      <c r="BN171" s="14"/>
      <c r="BO171" s="14"/>
      <c r="BP171" s="14"/>
      <c r="BQ171" s="14"/>
      <c r="BR171" s="14"/>
      <c r="BS171" s="14"/>
      <c r="BT171" s="14"/>
      <c r="BU171" s="14"/>
      <c r="BV171" s="14"/>
      <c r="BW171" s="14"/>
      <c r="BX171" s="14"/>
      <c r="BY171" s="14"/>
      <c r="BZ171" s="14"/>
      <c r="CA171" s="14"/>
      <c r="CB171" s="14"/>
      <c r="CC171" s="14"/>
      <c r="CD171" s="14"/>
      <c r="CE171" s="14"/>
      <c r="CF171" s="14"/>
      <c r="CG171" s="14"/>
      <c r="CH171" s="14"/>
    </row>
    <row r="172" spans="1:86">
      <c r="A172" s="16"/>
      <c r="B172" s="16"/>
      <c r="C172" s="16"/>
      <c r="D172" s="16"/>
      <c r="E172" s="16"/>
      <c r="F172" s="16"/>
      <c r="G172" s="14"/>
      <c r="H172" s="14"/>
      <c r="I172" s="14"/>
      <c r="J172" s="14"/>
      <c r="K172" s="14"/>
      <c r="L172" s="14"/>
      <c r="M172" s="14"/>
      <c r="N172" s="14"/>
      <c r="O172" s="14"/>
      <c r="P172" s="14"/>
      <c r="Q172" s="14"/>
      <c r="R172" s="16"/>
      <c r="S172" s="16"/>
      <c r="T172" s="16"/>
      <c r="U172" s="16"/>
      <c r="V172" s="16"/>
      <c r="W172" s="16"/>
      <c r="X172" s="16"/>
      <c r="Y172" s="15"/>
      <c r="Z172" s="16"/>
      <c r="AA172" s="16"/>
      <c r="AB172" s="16"/>
      <c r="AC172" s="16"/>
      <c r="AD172" s="16"/>
      <c r="AE172" s="16"/>
      <c r="AF172" s="16"/>
      <c r="AG172" s="16"/>
      <c r="AH172" s="16"/>
      <c r="AI172" s="16"/>
      <c r="AJ172" s="16"/>
      <c r="AK172" s="16"/>
      <c r="AL172" s="16"/>
      <c r="AM172" s="14"/>
      <c r="AN172" s="14"/>
      <c r="AO172" s="14"/>
      <c r="AP172" s="14"/>
      <c r="AQ172" s="14"/>
      <c r="AR172" s="14"/>
      <c r="AS172" s="14"/>
      <c r="AT172" s="14"/>
      <c r="AU172" s="14"/>
      <c r="AV172" s="14"/>
      <c r="AW172" s="14"/>
      <c r="AX172" s="14"/>
      <c r="AY172" s="14"/>
      <c r="AZ172" s="14"/>
      <c r="BA172" s="14"/>
      <c r="BB172" s="14"/>
      <c r="BC172" s="14"/>
      <c r="BD172" s="14"/>
      <c r="BE172" s="14"/>
      <c r="BF172" s="14"/>
      <c r="BG172" s="14"/>
      <c r="BH172" s="14"/>
      <c r="BI172" s="14"/>
      <c r="BJ172" s="14"/>
      <c r="BK172" s="14"/>
      <c r="BL172" s="14"/>
      <c r="BM172" s="14"/>
      <c r="BN172" s="14"/>
      <c r="BO172" s="14"/>
      <c r="BP172" s="14"/>
      <c r="BQ172" s="14"/>
      <c r="BR172" s="14"/>
      <c r="BS172" s="14"/>
      <c r="BT172" s="14"/>
      <c r="BU172" s="14"/>
      <c r="BV172" s="14"/>
      <c r="BW172" s="14"/>
      <c r="BX172" s="14"/>
      <c r="BY172" s="14"/>
      <c r="BZ172" s="14"/>
      <c r="CA172" s="14"/>
      <c r="CB172" s="14"/>
      <c r="CC172" s="14"/>
      <c r="CD172" s="14"/>
      <c r="CE172" s="14"/>
      <c r="CF172" s="14"/>
      <c r="CG172" s="14"/>
      <c r="CH172" s="14"/>
    </row>
    <row r="173" spans="1:86">
      <c r="A173" s="16"/>
      <c r="B173" s="16"/>
      <c r="C173" s="16"/>
      <c r="D173" s="16"/>
      <c r="E173" s="16"/>
      <c r="F173" s="16"/>
      <c r="G173" s="14"/>
      <c r="H173" s="14"/>
      <c r="I173" s="14"/>
      <c r="J173" s="14"/>
      <c r="K173" s="14"/>
      <c r="L173" s="14"/>
      <c r="M173" s="14"/>
      <c r="N173" s="14"/>
      <c r="O173" s="14"/>
      <c r="P173" s="14"/>
      <c r="Q173" s="14"/>
      <c r="R173" s="16"/>
      <c r="S173" s="16"/>
      <c r="T173" s="16"/>
      <c r="U173" s="16"/>
      <c r="V173" s="16"/>
      <c r="W173" s="16"/>
      <c r="X173" s="16"/>
      <c r="Y173" s="15"/>
      <c r="Z173" s="16"/>
      <c r="AA173" s="16"/>
      <c r="AB173" s="16"/>
      <c r="AC173" s="16"/>
      <c r="AD173" s="16"/>
      <c r="AE173" s="16"/>
      <c r="AF173" s="16"/>
      <c r="AG173" s="16"/>
      <c r="AH173" s="16"/>
      <c r="AI173" s="16"/>
      <c r="AJ173" s="16"/>
      <c r="AK173" s="16"/>
      <c r="AL173" s="16"/>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row>
    <row r="174" spans="1:86">
      <c r="A174" s="16"/>
      <c r="B174" s="16"/>
      <c r="C174" s="16"/>
      <c r="D174" s="16"/>
      <c r="E174" s="16"/>
      <c r="F174" s="16"/>
      <c r="G174" s="14"/>
      <c r="H174" s="14"/>
      <c r="I174" s="14"/>
      <c r="J174" s="14"/>
      <c r="K174" s="14"/>
      <c r="L174" s="14"/>
      <c r="M174" s="14"/>
      <c r="N174" s="14"/>
      <c r="O174" s="14"/>
      <c r="P174" s="14"/>
      <c r="Q174" s="14"/>
      <c r="R174" s="16"/>
      <c r="S174" s="16"/>
      <c r="T174" s="16"/>
      <c r="U174" s="16"/>
      <c r="V174" s="16"/>
      <c r="W174" s="16"/>
      <c r="X174" s="16"/>
      <c r="Y174" s="15"/>
      <c r="Z174" s="16"/>
      <c r="AA174" s="16"/>
      <c r="AB174" s="16"/>
      <c r="AC174" s="16"/>
      <c r="AD174" s="16"/>
      <c r="AE174" s="16"/>
      <c r="AF174" s="16"/>
      <c r="AG174" s="16"/>
      <c r="AH174" s="16"/>
      <c r="AI174" s="16"/>
      <c r="AJ174" s="16"/>
      <c r="AK174" s="16"/>
      <c r="AL174" s="16"/>
      <c r="AM174" s="14"/>
      <c r="AN174" s="14"/>
      <c r="AO174" s="14"/>
      <c r="AP174" s="14"/>
      <c r="AQ174" s="14"/>
      <c r="AR174" s="14"/>
      <c r="AS174" s="14"/>
      <c r="AT174" s="14"/>
      <c r="AU174" s="14"/>
      <c r="AV174" s="14"/>
      <c r="AW174" s="14"/>
      <c r="AX174" s="14"/>
      <c r="AY174" s="14"/>
      <c r="AZ174" s="14"/>
      <c r="BA174" s="14"/>
      <c r="BB174" s="14"/>
      <c r="BC174" s="14"/>
      <c r="BD174" s="14"/>
      <c r="BE174" s="14"/>
      <c r="BF174" s="14"/>
      <c r="BG174" s="14"/>
      <c r="BH174" s="14"/>
      <c r="BI174" s="14"/>
      <c r="BJ174" s="14"/>
      <c r="BK174" s="14"/>
      <c r="BL174" s="14"/>
      <c r="BM174" s="14"/>
      <c r="BN174" s="14"/>
      <c r="BO174" s="14"/>
      <c r="BP174" s="14"/>
      <c r="BQ174" s="14"/>
      <c r="BR174" s="14"/>
      <c r="BS174" s="14"/>
      <c r="BT174" s="14"/>
      <c r="BU174" s="14"/>
      <c r="BV174" s="14"/>
      <c r="BW174" s="14"/>
      <c r="BX174" s="14"/>
      <c r="BY174" s="14"/>
      <c r="BZ174" s="14"/>
      <c r="CA174" s="14"/>
      <c r="CB174" s="14"/>
      <c r="CC174" s="14"/>
      <c r="CD174" s="14"/>
      <c r="CE174" s="14"/>
      <c r="CF174" s="14"/>
      <c r="CG174" s="14"/>
      <c r="CH174" s="14"/>
    </row>
    <row r="175" spans="1:86">
      <c r="A175" s="16"/>
      <c r="B175" s="16"/>
      <c r="C175" s="16"/>
      <c r="D175" s="16"/>
      <c r="E175" s="16"/>
      <c r="F175" s="16"/>
      <c r="G175" s="14"/>
      <c r="H175" s="14"/>
      <c r="I175" s="14"/>
      <c r="J175" s="14"/>
      <c r="K175" s="14"/>
      <c r="L175" s="14"/>
      <c r="M175" s="14"/>
      <c r="N175" s="14"/>
      <c r="O175" s="14"/>
      <c r="P175" s="14"/>
      <c r="Q175" s="14"/>
      <c r="R175" s="16"/>
      <c r="S175" s="16"/>
      <c r="T175" s="16"/>
      <c r="U175" s="16"/>
      <c r="V175" s="16"/>
      <c r="W175" s="16"/>
      <c r="X175" s="16"/>
      <c r="Y175" s="15"/>
      <c r="Z175" s="16"/>
      <c r="AA175" s="16"/>
      <c r="AB175" s="16"/>
      <c r="AC175" s="16"/>
      <c r="AD175" s="16"/>
      <c r="AE175" s="16"/>
      <c r="AF175" s="16"/>
      <c r="AG175" s="16"/>
      <c r="AH175" s="16"/>
      <c r="AI175" s="16"/>
      <c r="AJ175" s="16"/>
      <c r="AK175" s="16"/>
      <c r="AL175" s="16"/>
      <c r="AM175" s="14"/>
      <c r="AN175" s="14"/>
      <c r="AO175" s="14"/>
      <c r="AP175" s="14"/>
      <c r="AQ175" s="14"/>
      <c r="AR175" s="14"/>
      <c r="AS175" s="14"/>
      <c r="AT175" s="14"/>
      <c r="AU175" s="14"/>
      <c r="AV175" s="14"/>
      <c r="AW175" s="14"/>
      <c r="AX175" s="14"/>
      <c r="AY175" s="14"/>
      <c r="AZ175" s="14"/>
      <c r="BA175" s="14"/>
      <c r="BB175" s="14"/>
      <c r="BC175" s="14"/>
      <c r="BD175" s="14"/>
      <c r="BE175" s="14"/>
      <c r="BF175" s="14"/>
      <c r="BG175" s="14"/>
      <c r="BH175" s="14"/>
      <c r="BI175" s="14"/>
      <c r="BJ175" s="14"/>
      <c r="BK175" s="14"/>
      <c r="BL175" s="14"/>
      <c r="BM175" s="14"/>
      <c r="BN175" s="14"/>
      <c r="BO175" s="14"/>
      <c r="BP175" s="14"/>
      <c r="BQ175" s="14"/>
      <c r="BR175" s="14"/>
      <c r="BS175" s="14"/>
      <c r="BT175" s="14"/>
      <c r="BU175" s="14"/>
      <c r="BV175" s="14"/>
      <c r="BW175" s="14"/>
      <c r="BX175" s="14"/>
      <c r="BY175" s="14"/>
      <c r="BZ175" s="14"/>
      <c r="CA175" s="14"/>
      <c r="CB175" s="14"/>
      <c r="CC175" s="14"/>
      <c r="CD175" s="14"/>
      <c r="CE175" s="14"/>
      <c r="CF175" s="14"/>
      <c r="CG175" s="14"/>
      <c r="CH175" s="14"/>
    </row>
    <row r="176" spans="1:86">
      <c r="A176" s="16"/>
      <c r="B176" s="16"/>
      <c r="C176" s="16"/>
      <c r="D176" s="16"/>
      <c r="E176" s="16"/>
      <c r="F176" s="16"/>
      <c r="G176" s="14"/>
      <c r="H176" s="14"/>
      <c r="I176" s="14"/>
      <c r="J176" s="14"/>
      <c r="K176" s="14"/>
      <c r="L176" s="14"/>
      <c r="M176" s="14"/>
      <c r="N176" s="14"/>
      <c r="O176" s="14"/>
      <c r="P176" s="14"/>
      <c r="Q176" s="14"/>
      <c r="R176" s="16"/>
      <c r="S176" s="16"/>
      <c r="T176" s="16"/>
      <c r="U176" s="16"/>
      <c r="V176" s="16"/>
      <c r="W176" s="16"/>
      <c r="X176" s="16"/>
      <c r="Y176" s="15"/>
      <c r="Z176" s="16"/>
      <c r="AA176" s="16"/>
      <c r="AB176" s="16"/>
      <c r="AC176" s="16"/>
      <c r="AD176" s="16"/>
      <c r="AE176" s="16"/>
      <c r="AF176" s="16"/>
      <c r="AG176" s="16"/>
      <c r="AH176" s="16"/>
      <c r="AI176" s="16"/>
      <c r="AJ176" s="16"/>
      <c r="AK176" s="16"/>
      <c r="AL176" s="16"/>
      <c r="AM176" s="14"/>
      <c r="AN176" s="14"/>
      <c r="AO176" s="14"/>
      <c r="AP176" s="14"/>
      <c r="AQ176" s="14"/>
      <c r="AR176" s="14"/>
      <c r="AS176" s="14"/>
      <c r="AT176" s="14"/>
      <c r="AU176" s="14"/>
      <c r="AV176" s="14"/>
      <c r="AW176" s="14"/>
      <c r="AX176" s="14"/>
      <c r="AY176" s="14"/>
      <c r="AZ176" s="14"/>
      <c r="BA176" s="14"/>
      <c r="BB176" s="14"/>
      <c r="BC176" s="14"/>
      <c r="BD176" s="14"/>
      <c r="BE176" s="14"/>
      <c r="BF176" s="14"/>
      <c r="BG176" s="14"/>
      <c r="BH176" s="14"/>
      <c r="BI176" s="14"/>
      <c r="BJ176" s="14"/>
      <c r="BK176" s="14"/>
      <c r="BL176" s="14"/>
      <c r="BM176" s="14"/>
      <c r="BN176" s="14"/>
      <c r="BO176" s="14"/>
      <c r="BP176" s="14"/>
      <c r="BQ176" s="14"/>
      <c r="BR176" s="14"/>
      <c r="BS176" s="14"/>
      <c r="BT176" s="14"/>
      <c r="BU176" s="14"/>
      <c r="BV176" s="14"/>
      <c r="BW176" s="14"/>
      <c r="BX176" s="14"/>
      <c r="BY176" s="14"/>
      <c r="BZ176" s="14"/>
      <c r="CA176" s="14"/>
      <c r="CB176" s="14"/>
      <c r="CC176" s="14"/>
      <c r="CD176" s="14"/>
      <c r="CE176" s="14"/>
      <c r="CF176" s="14"/>
      <c r="CG176" s="14"/>
      <c r="CH176" s="14"/>
    </row>
    <row r="177" spans="1:86">
      <c r="A177" s="16"/>
      <c r="B177" s="16"/>
      <c r="C177" s="16"/>
      <c r="D177" s="16"/>
      <c r="E177" s="16"/>
      <c r="F177" s="16"/>
      <c r="G177" s="14"/>
      <c r="H177" s="14"/>
      <c r="I177" s="14"/>
      <c r="J177" s="14"/>
      <c r="K177" s="14"/>
      <c r="L177" s="14"/>
      <c r="M177" s="14"/>
      <c r="N177" s="14"/>
      <c r="O177" s="14"/>
      <c r="P177" s="14"/>
      <c r="Q177" s="14"/>
      <c r="R177" s="16"/>
      <c r="S177" s="16"/>
      <c r="T177" s="16"/>
      <c r="U177" s="16"/>
      <c r="V177" s="16"/>
      <c r="W177" s="16"/>
      <c r="X177" s="16"/>
      <c r="Y177" s="15"/>
      <c r="Z177" s="16"/>
      <c r="AA177" s="16"/>
      <c r="AB177" s="16"/>
      <c r="AC177" s="16"/>
      <c r="AD177" s="16"/>
      <c r="AE177" s="16"/>
      <c r="AF177" s="16"/>
      <c r="AG177" s="16"/>
      <c r="AH177" s="16"/>
      <c r="AI177" s="16"/>
      <c r="AJ177" s="16"/>
      <c r="AK177" s="16"/>
      <c r="AL177" s="16"/>
      <c r="AM177" s="14"/>
      <c r="AN177" s="14"/>
      <c r="AO177" s="14"/>
      <c r="AP177" s="14"/>
      <c r="AQ177" s="14"/>
      <c r="AR177" s="14"/>
      <c r="AS177" s="14"/>
      <c r="AT177" s="14"/>
      <c r="AU177" s="14"/>
      <c r="AV177" s="14"/>
      <c r="AW177" s="14"/>
      <c r="AX177" s="14"/>
      <c r="AY177" s="14"/>
      <c r="AZ177" s="14"/>
      <c r="BA177" s="14"/>
      <c r="BB177" s="14"/>
      <c r="BC177" s="14"/>
      <c r="BD177" s="14"/>
      <c r="BE177" s="14"/>
      <c r="BF177" s="14"/>
      <c r="BG177" s="14"/>
      <c r="BH177" s="14"/>
      <c r="BI177" s="14"/>
      <c r="BJ177" s="14"/>
      <c r="BK177" s="14"/>
      <c r="BL177" s="14"/>
      <c r="BM177" s="14"/>
      <c r="BN177" s="14"/>
      <c r="BO177" s="14"/>
      <c r="BP177" s="14"/>
      <c r="BQ177" s="14"/>
      <c r="BR177" s="14"/>
      <c r="BS177" s="14"/>
      <c r="BT177" s="14"/>
      <c r="BU177" s="14"/>
      <c r="BV177" s="14"/>
      <c r="BW177" s="14"/>
      <c r="BX177" s="14"/>
      <c r="BY177" s="14"/>
      <c r="BZ177" s="14"/>
      <c r="CA177" s="14"/>
      <c r="CB177" s="14"/>
      <c r="CC177" s="14"/>
      <c r="CD177" s="14"/>
      <c r="CE177" s="14"/>
      <c r="CF177" s="14"/>
      <c r="CG177" s="14"/>
      <c r="CH177" s="14"/>
    </row>
    <row r="178" spans="1:86">
      <c r="A178" s="16"/>
      <c r="B178" s="16"/>
      <c r="C178" s="16"/>
      <c r="D178" s="16"/>
      <c r="E178" s="16"/>
      <c r="F178" s="16"/>
      <c r="G178" s="14"/>
      <c r="H178" s="14"/>
      <c r="I178" s="14"/>
      <c r="J178" s="14"/>
      <c r="K178" s="14"/>
      <c r="L178" s="14"/>
      <c r="M178" s="14"/>
      <c r="N178" s="14"/>
      <c r="O178" s="14"/>
      <c r="P178" s="14"/>
      <c r="Q178" s="14"/>
      <c r="R178" s="16"/>
      <c r="S178" s="16"/>
      <c r="T178" s="16"/>
      <c r="U178" s="16"/>
      <c r="V178" s="16"/>
      <c r="W178" s="16"/>
      <c r="X178" s="16"/>
      <c r="Y178" s="15"/>
      <c r="Z178" s="16"/>
      <c r="AA178" s="16"/>
      <c r="AB178" s="16"/>
      <c r="AC178" s="16"/>
      <c r="AD178" s="16"/>
      <c r="AE178" s="16"/>
      <c r="AF178" s="16"/>
      <c r="AG178" s="16"/>
      <c r="AH178" s="16"/>
      <c r="AI178" s="16"/>
      <c r="AJ178" s="16"/>
      <c r="AK178" s="16"/>
      <c r="AL178" s="16"/>
      <c r="AM178" s="14"/>
      <c r="AN178" s="14"/>
      <c r="AO178" s="14"/>
      <c r="AP178" s="14"/>
      <c r="AQ178" s="14"/>
      <c r="AR178" s="14"/>
      <c r="AS178" s="14"/>
      <c r="AT178" s="14"/>
      <c r="AU178" s="14"/>
      <c r="AV178" s="14"/>
      <c r="AW178" s="14"/>
      <c r="AX178" s="14"/>
      <c r="AY178" s="14"/>
      <c r="AZ178" s="14"/>
      <c r="BA178" s="14"/>
      <c r="BB178" s="14"/>
      <c r="BC178" s="14"/>
      <c r="BD178" s="14"/>
      <c r="BE178" s="14"/>
      <c r="BF178" s="14"/>
      <c r="BG178" s="14"/>
      <c r="BH178" s="14"/>
      <c r="BI178" s="14"/>
      <c r="BJ178" s="14"/>
      <c r="BK178" s="14"/>
      <c r="BL178" s="14"/>
      <c r="BM178" s="14"/>
      <c r="BN178" s="14"/>
      <c r="BO178" s="14"/>
      <c r="BP178" s="14"/>
      <c r="BQ178" s="14"/>
      <c r="BR178" s="14"/>
      <c r="BS178" s="14"/>
      <c r="BT178" s="14"/>
      <c r="BU178" s="14"/>
      <c r="BV178" s="14"/>
      <c r="BW178" s="14"/>
      <c r="BX178" s="14"/>
      <c r="BY178" s="14"/>
      <c r="BZ178" s="14"/>
      <c r="CA178" s="14"/>
      <c r="CB178" s="14"/>
      <c r="CC178" s="14"/>
      <c r="CD178" s="14"/>
      <c r="CE178" s="14"/>
      <c r="CF178" s="14"/>
      <c r="CG178" s="14"/>
      <c r="CH178" s="14"/>
    </row>
    <row r="179" spans="1:86">
      <c r="A179" s="16"/>
      <c r="B179" s="16"/>
      <c r="C179" s="16"/>
      <c r="D179" s="16"/>
      <c r="E179" s="16"/>
      <c r="F179" s="16"/>
      <c r="G179" s="14"/>
      <c r="H179" s="14"/>
      <c r="I179" s="14"/>
      <c r="J179" s="14"/>
      <c r="K179" s="14"/>
      <c r="L179" s="14"/>
      <c r="M179" s="14"/>
      <c r="N179" s="14"/>
      <c r="O179" s="14"/>
      <c r="P179" s="14"/>
      <c r="Q179" s="14"/>
      <c r="R179" s="16"/>
      <c r="S179" s="16"/>
      <c r="T179" s="16"/>
      <c r="U179" s="16"/>
      <c r="V179" s="16"/>
      <c r="W179" s="16"/>
      <c r="X179" s="16"/>
      <c r="Y179" s="15"/>
      <c r="Z179" s="16"/>
      <c r="AA179" s="16"/>
      <c r="AB179" s="16"/>
      <c r="AC179" s="16"/>
      <c r="AD179" s="16"/>
      <c r="AE179" s="16"/>
      <c r="AF179" s="16"/>
      <c r="AG179" s="16"/>
      <c r="AH179" s="16"/>
      <c r="AI179" s="16"/>
      <c r="AJ179" s="16"/>
      <c r="AK179" s="16"/>
      <c r="AL179" s="16"/>
      <c r="AM179" s="14"/>
      <c r="AN179" s="14"/>
      <c r="AO179" s="14"/>
      <c r="AP179" s="14"/>
      <c r="AQ179" s="14"/>
      <c r="AR179" s="14"/>
      <c r="AS179" s="14"/>
      <c r="AT179" s="14"/>
      <c r="AU179" s="14"/>
      <c r="AV179" s="14"/>
      <c r="AW179" s="14"/>
      <c r="AX179" s="14"/>
      <c r="AY179" s="14"/>
      <c r="AZ179" s="14"/>
      <c r="BA179" s="14"/>
      <c r="BB179" s="14"/>
      <c r="BC179" s="14"/>
      <c r="BD179" s="14"/>
      <c r="BE179" s="14"/>
      <c r="BF179" s="14"/>
      <c r="BG179" s="14"/>
      <c r="BH179" s="14"/>
      <c r="BI179" s="14"/>
      <c r="BJ179" s="14"/>
      <c r="BK179" s="14"/>
      <c r="BL179" s="14"/>
      <c r="BM179" s="14"/>
      <c r="BN179" s="14"/>
      <c r="BO179" s="14"/>
      <c r="BP179" s="14"/>
      <c r="BQ179" s="14"/>
      <c r="BR179" s="14"/>
      <c r="BS179" s="14"/>
      <c r="BT179" s="14"/>
      <c r="BU179" s="14"/>
      <c r="BV179" s="14"/>
      <c r="BW179" s="14"/>
      <c r="BX179" s="14"/>
      <c r="BY179" s="14"/>
      <c r="BZ179" s="14"/>
      <c r="CA179" s="14"/>
      <c r="CB179" s="14"/>
      <c r="CC179" s="14"/>
      <c r="CD179" s="14"/>
      <c r="CE179" s="14"/>
      <c r="CF179" s="14"/>
      <c r="CG179" s="14"/>
      <c r="CH179" s="14"/>
    </row>
    <row r="180" spans="1:86">
      <c r="A180" s="16"/>
      <c r="B180" s="16"/>
      <c r="C180" s="16"/>
      <c r="D180" s="16"/>
      <c r="E180" s="16"/>
      <c r="F180" s="16"/>
      <c r="G180" s="14"/>
      <c r="H180" s="14"/>
      <c r="I180" s="14"/>
      <c r="J180" s="14"/>
      <c r="K180" s="14"/>
      <c r="L180" s="14"/>
      <c r="M180" s="14"/>
      <c r="N180" s="14"/>
      <c r="O180" s="14"/>
      <c r="P180" s="14"/>
      <c r="Q180" s="14"/>
      <c r="R180" s="16"/>
      <c r="S180" s="16"/>
      <c r="T180" s="16"/>
      <c r="U180" s="16"/>
      <c r="V180" s="16"/>
      <c r="W180" s="16"/>
      <c r="X180" s="16"/>
      <c r="Y180" s="15"/>
      <c r="Z180" s="16"/>
      <c r="AA180" s="16"/>
      <c r="AB180" s="16"/>
      <c r="AC180" s="16"/>
      <c r="AD180" s="16"/>
      <c r="AE180" s="16"/>
      <c r="AF180" s="16"/>
      <c r="AG180" s="16"/>
      <c r="AH180" s="16"/>
      <c r="AI180" s="16"/>
      <c r="AJ180" s="16"/>
      <c r="AK180" s="16"/>
      <c r="AL180" s="16"/>
      <c r="AM180" s="14"/>
      <c r="AN180" s="14"/>
      <c r="AO180" s="14"/>
      <c r="AP180" s="14"/>
      <c r="AQ180" s="14"/>
      <c r="AR180" s="14"/>
      <c r="AS180" s="14"/>
      <c r="AT180" s="14"/>
      <c r="AU180" s="14"/>
      <c r="AV180" s="14"/>
      <c r="AW180" s="14"/>
      <c r="AX180" s="14"/>
      <c r="AY180" s="14"/>
      <c r="AZ180" s="14"/>
      <c r="BA180" s="14"/>
      <c r="BB180" s="14"/>
      <c r="BC180" s="14"/>
      <c r="BD180" s="14"/>
      <c r="BE180" s="14"/>
      <c r="BF180" s="14"/>
      <c r="BG180" s="14"/>
      <c r="BH180" s="14"/>
      <c r="BI180" s="14"/>
      <c r="BJ180" s="14"/>
      <c r="BK180" s="14"/>
      <c r="BL180" s="14"/>
      <c r="BM180" s="14"/>
      <c r="BN180" s="14"/>
      <c r="BO180" s="14"/>
      <c r="BP180" s="14"/>
      <c r="BQ180" s="14"/>
      <c r="BR180" s="14"/>
      <c r="BS180" s="14"/>
      <c r="BT180" s="14"/>
      <c r="BU180" s="14"/>
      <c r="BV180" s="14"/>
      <c r="BW180" s="14"/>
      <c r="BX180" s="14"/>
      <c r="BY180" s="14"/>
      <c r="BZ180" s="14"/>
      <c r="CA180" s="14"/>
      <c r="CB180" s="14"/>
      <c r="CC180" s="14"/>
      <c r="CD180" s="14"/>
      <c r="CE180" s="14"/>
      <c r="CF180" s="14"/>
      <c r="CG180" s="14"/>
      <c r="CH180" s="14"/>
    </row>
    <row r="181" spans="1:86">
      <c r="A181" s="16"/>
      <c r="B181" s="16"/>
      <c r="C181" s="16"/>
      <c r="D181" s="16"/>
      <c r="E181" s="16"/>
      <c r="F181" s="16"/>
      <c r="G181" s="14"/>
      <c r="H181" s="14"/>
      <c r="I181" s="14"/>
      <c r="J181" s="14"/>
      <c r="K181" s="14"/>
      <c r="L181" s="14"/>
      <c r="M181" s="14"/>
      <c r="N181" s="14"/>
      <c r="O181" s="14"/>
      <c r="P181" s="14"/>
      <c r="Q181" s="14"/>
      <c r="R181" s="16"/>
      <c r="S181" s="16"/>
      <c r="T181" s="16"/>
      <c r="U181" s="16"/>
      <c r="V181" s="16"/>
      <c r="W181" s="16"/>
      <c r="X181" s="16"/>
      <c r="Y181" s="15"/>
      <c r="Z181" s="16"/>
      <c r="AA181" s="16"/>
      <c r="AB181" s="16"/>
      <c r="AC181" s="16"/>
      <c r="AD181" s="16"/>
      <c r="AE181" s="16"/>
      <c r="AF181" s="16"/>
      <c r="AG181" s="16"/>
      <c r="AH181" s="16"/>
      <c r="AI181" s="16"/>
      <c r="AJ181" s="16"/>
      <c r="AK181" s="16"/>
      <c r="AL181" s="16"/>
      <c r="AM181" s="14"/>
      <c r="AN181" s="14"/>
      <c r="AO181" s="14"/>
      <c r="AP181" s="14"/>
      <c r="AQ181" s="14"/>
      <c r="AR181" s="14"/>
      <c r="AS181" s="14"/>
      <c r="AT181" s="14"/>
      <c r="AU181" s="14"/>
      <c r="AV181" s="14"/>
      <c r="AW181" s="14"/>
      <c r="AX181" s="14"/>
      <c r="AY181" s="14"/>
      <c r="AZ181" s="14"/>
      <c r="BA181" s="14"/>
      <c r="BB181" s="14"/>
      <c r="BC181" s="14"/>
      <c r="BD181" s="14"/>
      <c r="BE181" s="14"/>
      <c r="BF181" s="14"/>
      <c r="BG181" s="14"/>
      <c r="BH181" s="14"/>
      <c r="BI181" s="14"/>
      <c r="BJ181" s="14"/>
      <c r="BK181" s="14"/>
      <c r="BL181" s="14"/>
      <c r="BM181" s="14"/>
      <c r="BN181" s="14"/>
      <c r="BO181" s="14"/>
      <c r="BP181" s="14"/>
      <c r="BQ181" s="14"/>
      <c r="BR181" s="14"/>
      <c r="BS181" s="14"/>
      <c r="BT181" s="14"/>
      <c r="BU181" s="14"/>
      <c r="BV181" s="14"/>
      <c r="BW181" s="14"/>
      <c r="BX181" s="14"/>
      <c r="BY181" s="14"/>
      <c r="BZ181" s="14"/>
      <c r="CA181" s="14"/>
      <c r="CB181" s="14"/>
      <c r="CC181" s="14"/>
      <c r="CD181" s="14"/>
      <c r="CE181" s="14"/>
      <c r="CF181" s="14"/>
      <c r="CG181" s="14"/>
      <c r="CH181" s="14"/>
    </row>
    <row r="182" spans="1:86">
      <c r="A182" s="16"/>
      <c r="B182" s="16"/>
      <c r="C182" s="16"/>
      <c r="D182" s="16"/>
      <c r="E182" s="16"/>
      <c r="F182" s="16"/>
      <c r="G182" s="14"/>
      <c r="H182" s="14"/>
      <c r="I182" s="14"/>
      <c r="J182" s="14"/>
      <c r="K182" s="14"/>
      <c r="L182" s="14"/>
      <c r="M182" s="14"/>
      <c r="N182" s="14"/>
      <c r="O182" s="14"/>
      <c r="P182" s="14"/>
      <c r="Q182" s="14"/>
      <c r="R182" s="16"/>
      <c r="S182" s="16"/>
      <c r="T182" s="16"/>
      <c r="U182" s="16"/>
      <c r="V182" s="16"/>
      <c r="W182" s="16"/>
      <c r="X182" s="16"/>
      <c r="Y182" s="15"/>
      <c r="Z182" s="16"/>
      <c r="AA182" s="16"/>
      <c r="AB182" s="16"/>
      <c r="AC182" s="16"/>
      <c r="AD182" s="16"/>
      <c r="AE182" s="16"/>
      <c r="AF182" s="16"/>
      <c r="AG182" s="16"/>
      <c r="AH182" s="16"/>
      <c r="AI182" s="16"/>
      <c r="AJ182" s="16"/>
      <c r="AK182" s="16"/>
      <c r="AL182" s="16"/>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14"/>
      <c r="BT182" s="14"/>
      <c r="BU182" s="14"/>
      <c r="BV182" s="14"/>
      <c r="BW182" s="14"/>
      <c r="BX182" s="14"/>
      <c r="BY182" s="14"/>
      <c r="BZ182" s="14"/>
      <c r="CA182" s="14"/>
      <c r="CB182" s="14"/>
      <c r="CC182" s="14"/>
      <c r="CD182" s="14"/>
      <c r="CE182" s="14"/>
      <c r="CF182" s="14"/>
      <c r="CG182" s="14"/>
      <c r="CH182" s="14"/>
    </row>
    <row r="183" spans="1:86">
      <c r="A183" s="16"/>
      <c r="B183" s="16"/>
      <c r="C183" s="16"/>
      <c r="D183" s="16"/>
      <c r="E183" s="16"/>
      <c r="F183" s="16"/>
      <c r="G183" s="14"/>
      <c r="H183" s="14"/>
      <c r="I183" s="14"/>
      <c r="J183" s="14"/>
      <c r="K183" s="14"/>
      <c r="L183" s="14"/>
      <c r="M183" s="14"/>
      <c r="N183" s="14"/>
      <c r="O183" s="14"/>
      <c r="P183" s="14"/>
      <c r="Q183" s="14"/>
      <c r="R183" s="16"/>
      <c r="S183" s="16"/>
      <c r="T183" s="16"/>
      <c r="U183" s="16"/>
      <c r="V183" s="16"/>
      <c r="W183" s="16"/>
      <c r="X183" s="16"/>
      <c r="Y183" s="15"/>
      <c r="Z183" s="16"/>
      <c r="AA183" s="16"/>
      <c r="AB183" s="16"/>
      <c r="AC183" s="16"/>
      <c r="AD183" s="16"/>
      <c r="AE183" s="16"/>
      <c r="AF183" s="16"/>
      <c r="AG183" s="16"/>
      <c r="AH183" s="16"/>
      <c r="AI183" s="16"/>
      <c r="AJ183" s="16"/>
      <c r="AK183" s="16"/>
      <c r="AL183" s="16"/>
      <c r="AM183" s="14"/>
      <c r="AN183" s="14"/>
      <c r="AO183" s="14"/>
      <c r="AP183" s="14"/>
      <c r="AQ183" s="14"/>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14"/>
      <c r="BT183" s="14"/>
      <c r="BU183" s="14"/>
      <c r="BV183" s="14"/>
      <c r="BW183" s="14"/>
      <c r="BX183" s="14"/>
      <c r="BY183" s="14"/>
      <c r="BZ183" s="14"/>
      <c r="CA183" s="14"/>
      <c r="CB183" s="14"/>
      <c r="CC183" s="14"/>
      <c r="CD183" s="14"/>
      <c r="CE183" s="14"/>
      <c r="CF183" s="14"/>
      <c r="CG183" s="14"/>
      <c r="CH183" s="14"/>
    </row>
    <row r="184" spans="1:86">
      <c r="A184" s="16"/>
      <c r="B184" s="16"/>
      <c r="C184" s="16"/>
      <c r="D184" s="16"/>
      <c r="E184" s="16"/>
      <c r="F184" s="16"/>
      <c r="G184" s="14"/>
      <c r="H184" s="14"/>
      <c r="I184" s="14"/>
      <c r="J184" s="14"/>
      <c r="K184" s="14"/>
      <c r="L184" s="14"/>
      <c r="M184" s="14"/>
      <c r="N184" s="14"/>
      <c r="O184" s="14"/>
      <c r="P184" s="14"/>
      <c r="Q184" s="14"/>
      <c r="R184" s="16"/>
      <c r="S184" s="16"/>
      <c r="T184" s="16"/>
      <c r="U184" s="16"/>
      <c r="V184" s="16"/>
      <c r="W184" s="16"/>
      <c r="X184" s="16"/>
      <c r="Y184" s="15"/>
      <c r="Z184" s="16"/>
      <c r="AA184" s="16"/>
      <c r="AB184" s="16"/>
      <c r="AC184" s="16"/>
      <c r="AD184" s="16"/>
      <c r="AE184" s="16"/>
      <c r="AF184" s="16"/>
      <c r="AG184" s="16"/>
      <c r="AH184" s="16"/>
      <c r="AI184" s="16"/>
      <c r="AJ184" s="16"/>
      <c r="AK184" s="16"/>
      <c r="AL184" s="16"/>
      <c r="AM184" s="14"/>
      <c r="AN184" s="14"/>
      <c r="AO184" s="14"/>
      <c r="AP184" s="14"/>
      <c r="AQ184" s="14"/>
      <c r="AR184" s="14"/>
      <c r="AS184" s="14"/>
      <c r="AT184" s="14"/>
      <c r="AU184" s="14"/>
      <c r="AV184" s="14"/>
      <c r="AW184" s="14"/>
      <c r="AX184" s="14"/>
      <c r="AY184" s="14"/>
      <c r="AZ184" s="14"/>
      <c r="BA184" s="14"/>
      <c r="BB184" s="14"/>
      <c r="BC184" s="14"/>
      <c r="BD184" s="14"/>
      <c r="BE184" s="14"/>
      <c r="BF184" s="14"/>
      <c r="BG184" s="14"/>
      <c r="BH184" s="14"/>
      <c r="BI184" s="14"/>
      <c r="BJ184" s="14"/>
      <c r="BK184" s="14"/>
      <c r="BL184" s="14"/>
      <c r="BM184" s="14"/>
      <c r="BN184" s="14"/>
      <c r="BO184" s="14"/>
      <c r="BP184" s="14"/>
      <c r="BQ184" s="14"/>
      <c r="BR184" s="14"/>
      <c r="BS184" s="14"/>
      <c r="BT184" s="14"/>
      <c r="BU184" s="14"/>
      <c r="BV184" s="14"/>
      <c r="BW184" s="14"/>
      <c r="BX184" s="14"/>
      <c r="BY184" s="14"/>
      <c r="BZ184" s="14"/>
      <c r="CA184" s="14"/>
      <c r="CB184" s="14"/>
      <c r="CC184" s="14"/>
      <c r="CD184" s="14"/>
      <c r="CE184" s="14"/>
      <c r="CF184" s="14"/>
      <c r="CG184" s="14"/>
      <c r="CH184" s="14"/>
    </row>
    <row r="185" spans="1:86">
      <c r="A185" s="16"/>
      <c r="B185" s="16"/>
      <c r="C185" s="16"/>
      <c r="D185" s="16"/>
      <c r="E185" s="16"/>
      <c r="F185" s="16"/>
      <c r="G185" s="14"/>
      <c r="H185" s="14"/>
      <c r="I185" s="14"/>
      <c r="J185" s="14"/>
      <c r="K185" s="14"/>
      <c r="L185" s="14"/>
      <c r="M185" s="14"/>
      <c r="N185" s="14"/>
      <c r="O185" s="14"/>
      <c r="P185" s="14"/>
      <c r="Q185" s="14"/>
      <c r="R185" s="16"/>
      <c r="S185" s="16"/>
      <c r="T185" s="16"/>
      <c r="U185" s="16"/>
      <c r="V185" s="16"/>
      <c r="W185" s="16"/>
      <c r="X185" s="16"/>
      <c r="Y185" s="15"/>
      <c r="Z185" s="16"/>
      <c r="AA185" s="16"/>
      <c r="AB185" s="16"/>
      <c r="AC185" s="16"/>
      <c r="AD185" s="16"/>
      <c r="AE185" s="16"/>
      <c r="AF185" s="16"/>
      <c r="AG185" s="16"/>
      <c r="AH185" s="16"/>
      <c r="AI185" s="16"/>
      <c r="AJ185" s="16"/>
      <c r="AK185" s="16"/>
      <c r="AL185" s="16"/>
      <c r="AM185" s="14"/>
      <c r="AN185" s="14"/>
      <c r="AO185" s="14"/>
      <c r="AP185" s="14"/>
      <c r="AQ185" s="14"/>
      <c r="AR185" s="14"/>
      <c r="AS185" s="14"/>
      <c r="AT185" s="14"/>
      <c r="AU185" s="14"/>
      <c r="AV185" s="14"/>
      <c r="AW185" s="14"/>
      <c r="AX185" s="14"/>
      <c r="AY185" s="14"/>
      <c r="AZ185" s="14"/>
      <c r="BA185" s="14"/>
      <c r="BB185" s="14"/>
      <c r="BC185" s="14"/>
      <c r="BD185" s="14"/>
      <c r="BE185" s="14"/>
      <c r="BF185" s="14"/>
      <c r="BG185" s="14"/>
      <c r="BH185" s="14"/>
      <c r="BI185" s="14"/>
      <c r="BJ185" s="14"/>
      <c r="BK185" s="14"/>
      <c r="BL185" s="14"/>
      <c r="BM185" s="14"/>
      <c r="BN185" s="14"/>
      <c r="BO185" s="14"/>
      <c r="BP185" s="14"/>
      <c r="BQ185" s="14"/>
      <c r="BR185" s="14"/>
      <c r="BS185" s="14"/>
      <c r="BT185" s="14"/>
      <c r="BU185" s="14"/>
      <c r="BV185" s="14"/>
      <c r="BW185" s="14"/>
      <c r="BX185" s="14"/>
      <c r="BY185" s="14"/>
      <c r="BZ185" s="14"/>
      <c r="CA185" s="14"/>
      <c r="CB185" s="14"/>
      <c r="CC185" s="14"/>
      <c r="CD185" s="14"/>
      <c r="CE185" s="14"/>
      <c r="CF185" s="14"/>
      <c r="CG185" s="14"/>
      <c r="CH185" s="14"/>
    </row>
    <row r="186" spans="1:86">
      <c r="A186" s="16"/>
      <c r="B186" s="16"/>
      <c r="C186" s="16"/>
      <c r="D186" s="16"/>
      <c r="E186" s="16"/>
      <c r="F186" s="16"/>
      <c r="G186" s="14"/>
      <c r="H186" s="14"/>
      <c r="I186" s="14"/>
      <c r="J186" s="14"/>
      <c r="K186" s="14"/>
      <c r="L186" s="14"/>
      <c r="M186" s="14"/>
      <c r="N186" s="14"/>
      <c r="O186" s="14"/>
      <c r="P186" s="14"/>
      <c r="Q186" s="14"/>
      <c r="R186" s="16"/>
      <c r="S186" s="16"/>
      <c r="T186" s="16"/>
      <c r="U186" s="16"/>
      <c r="V186" s="16"/>
      <c r="W186" s="16"/>
      <c r="X186" s="16"/>
      <c r="Y186" s="15"/>
      <c r="Z186" s="16"/>
      <c r="AA186" s="16"/>
      <c r="AB186" s="16"/>
      <c r="AC186" s="16"/>
      <c r="AD186" s="16"/>
      <c r="AE186" s="16"/>
      <c r="AF186" s="16"/>
      <c r="AG186" s="16"/>
      <c r="AH186" s="16"/>
      <c r="AI186" s="16"/>
      <c r="AJ186" s="16"/>
      <c r="AK186" s="16"/>
      <c r="AL186" s="16"/>
      <c r="AM186" s="14"/>
      <c r="AN186" s="14"/>
      <c r="AO186" s="14"/>
      <c r="AP186" s="14"/>
      <c r="AQ186" s="14"/>
      <c r="AR186" s="14"/>
      <c r="AS186" s="14"/>
      <c r="AT186" s="14"/>
      <c r="AU186" s="14"/>
      <c r="AV186" s="14"/>
      <c r="AW186" s="14"/>
      <c r="AX186" s="14"/>
      <c r="AY186" s="14"/>
      <c r="AZ186" s="14"/>
      <c r="BA186" s="14"/>
      <c r="BB186" s="14"/>
      <c r="BC186" s="14"/>
      <c r="BD186" s="14"/>
      <c r="BE186" s="14"/>
      <c r="BF186" s="14"/>
      <c r="BG186" s="14"/>
      <c r="BH186" s="14"/>
      <c r="BI186" s="14"/>
      <c r="BJ186" s="14"/>
      <c r="BK186" s="14"/>
      <c r="BL186" s="14"/>
      <c r="BM186" s="14"/>
      <c r="BN186" s="14"/>
      <c r="BO186" s="14"/>
      <c r="BP186" s="14"/>
      <c r="BQ186" s="14"/>
      <c r="BR186" s="14"/>
      <c r="BS186" s="14"/>
      <c r="BT186" s="14"/>
      <c r="BU186" s="14"/>
      <c r="BV186" s="14"/>
      <c r="BW186" s="14"/>
      <c r="BX186" s="14"/>
      <c r="BY186" s="14"/>
      <c r="BZ186" s="14"/>
      <c r="CA186" s="14"/>
      <c r="CB186" s="14"/>
      <c r="CC186" s="14"/>
      <c r="CD186" s="14"/>
      <c r="CE186" s="14"/>
      <c r="CF186" s="14"/>
      <c r="CG186" s="14"/>
      <c r="CH186" s="14"/>
    </row>
    <row r="187" spans="1:86">
      <c r="A187" s="16"/>
      <c r="B187" s="16"/>
      <c r="C187" s="16"/>
      <c r="D187" s="16"/>
      <c r="E187" s="16"/>
      <c r="F187" s="16"/>
      <c r="G187" s="14"/>
      <c r="H187" s="14"/>
      <c r="I187" s="14"/>
      <c r="J187" s="14"/>
      <c r="K187" s="14"/>
      <c r="L187" s="14"/>
      <c r="M187" s="14"/>
      <c r="N187" s="14"/>
      <c r="O187" s="14"/>
      <c r="P187" s="14"/>
      <c r="Q187" s="14"/>
      <c r="R187" s="16"/>
      <c r="S187" s="16"/>
      <c r="T187" s="16"/>
      <c r="U187" s="16"/>
      <c r="V187" s="16"/>
      <c r="W187" s="16"/>
      <c r="X187" s="16"/>
      <c r="Y187" s="15"/>
      <c r="Z187" s="16"/>
      <c r="AA187" s="16"/>
      <c r="AB187" s="16"/>
      <c r="AC187" s="16"/>
      <c r="AD187" s="16"/>
      <c r="AE187" s="16"/>
      <c r="AF187" s="16"/>
      <c r="AG187" s="16"/>
      <c r="AH187" s="16"/>
      <c r="AI187" s="16"/>
      <c r="AJ187" s="16"/>
      <c r="AK187" s="16"/>
      <c r="AL187" s="16"/>
      <c r="AM187" s="14"/>
      <c r="AN187" s="14"/>
      <c r="AO187" s="14"/>
      <c r="AP187" s="14"/>
      <c r="AQ187" s="14"/>
      <c r="AR187" s="14"/>
      <c r="AS187" s="14"/>
      <c r="AT187" s="14"/>
      <c r="AU187" s="14"/>
      <c r="AV187" s="14"/>
      <c r="AW187" s="14"/>
      <c r="AX187" s="14"/>
      <c r="AY187" s="14"/>
      <c r="AZ187" s="14"/>
      <c r="BA187" s="14"/>
      <c r="BB187" s="14"/>
      <c r="BC187" s="14"/>
      <c r="BD187" s="14"/>
      <c r="BE187" s="14"/>
      <c r="BF187" s="14"/>
      <c r="BG187" s="14"/>
      <c r="BH187" s="14"/>
      <c r="BI187" s="14"/>
      <c r="BJ187" s="14"/>
      <c r="BK187" s="14"/>
      <c r="BL187" s="14"/>
      <c r="BM187" s="14"/>
      <c r="BN187" s="14"/>
      <c r="BO187" s="14"/>
      <c r="BP187" s="14"/>
      <c r="BQ187" s="14"/>
      <c r="BR187" s="14"/>
      <c r="BS187" s="14"/>
      <c r="BT187" s="14"/>
      <c r="BU187" s="14"/>
      <c r="BV187" s="14"/>
      <c r="BW187" s="14"/>
      <c r="BX187" s="14"/>
      <c r="BY187" s="14"/>
      <c r="BZ187" s="14"/>
      <c r="CA187" s="14"/>
      <c r="CB187" s="14"/>
      <c r="CC187" s="14"/>
      <c r="CD187" s="14"/>
      <c r="CE187" s="14"/>
      <c r="CF187" s="14"/>
      <c r="CG187" s="14"/>
      <c r="CH187" s="14"/>
    </row>
    <row r="188" spans="1:86">
      <c r="A188" s="16"/>
      <c r="B188" s="16"/>
      <c r="C188" s="16"/>
      <c r="D188" s="16"/>
      <c r="E188" s="16"/>
      <c r="F188" s="16"/>
      <c r="G188" s="14"/>
      <c r="H188" s="14"/>
      <c r="I188" s="14"/>
      <c r="J188" s="14"/>
      <c r="K188" s="14"/>
      <c r="L188" s="14"/>
      <c r="M188" s="14"/>
      <c r="N188" s="14"/>
      <c r="O188" s="14"/>
      <c r="P188" s="14"/>
      <c r="Q188" s="14"/>
      <c r="R188" s="16"/>
      <c r="S188" s="16"/>
      <c r="T188" s="16"/>
      <c r="U188" s="16"/>
      <c r="V188" s="16"/>
      <c r="W188" s="16"/>
      <c r="X188" s="16"/>
      <c r="Y188" s="15"/>
      <c r="Z188" s="16"/>
      <c r="AA188" s="16"/>
      <c r="AB188" s="16"/>
      <c r="AC188" s="16"/>
      <c r="AD188" s="16"/>
      <c r="AE188" s="16"/>
      <c r="AF188" s="16"/>
      <c r="AG188" s="16"/>
      <c r="AH188" s="16"/>
      <c r="AI188" s="16"/>
      <c r="AJ188" s="16"/>
      <c r="AK188" s="16"/>
      <c r="AL188" s="16"/>
      <c r="AM188" s="14"/>
      <c r="AN188" s="14"/>
      <c r="AO188" s="14"/>
      <c r="AP188" s="14"/>
      <c r="AQ188" s="14"/>
      <c r="AR188" s="14"/>
      <c r="AS188" s="14"/>
      <c r="AT188" s="14"/>
      <c r="AU188" s="14"/>
      <c r="AV188" s="14"/>
      <c r="AW188" s="14"/>
      <c r="AX188" s="14"/>
      <c r="AY188" s="14"/>
      <c r="AZ188" s="14"/>
      <c r="BA188" s="14"/>
      <c r="BB188" s="14"/>
      <c r="BC188" s="14"/>
      <c r="BD188" s="14"/>
      <c r="BE188" s="14"/>
      <c r="BF188" s="14"/>
      <c r="BG188" s="14"/>
      <c r="BH188" s="14"/>
      <c r="BI188" s="14"/>
      <c r="BJ188" s="14"/>
      <c r="BK188" s="14"/>
      <c r="BL188" s="14"/>
      <c r="BM188" s="14"/>
      <c r="BN188" s="14"/>
      <c r="BO188" s="14"/>
      <c r="BP188" s="14"/>
      <c r="BQ188" s="14"/>
      <c r="BR188" s="14"/>
      <c r="BS188" s="14"/>
      <c r="BT188" s="14"/>
      <c r="BU188" s="14"/>
      <c r="BV188" s="14"/>
      <c r="BW188" s="14"/>
      <c r="BX188" s="14"/>
      <c r="BY188" s="14"/>
      <c r="BZ188" s="14"/>
      <c r="CA188" s="14"/>
      <c r="CB188" s="14"/>
      <c r="CC188" s="14"/>
      <c r="CD188" s="14"/>
      <c r="CE188" s="14"/>
      <c r="CF188" s="14"/>
      <c r="CG188" s="14"/>
      <c r="CH188" s="14"/>
    </row>
    <row r="189" spans="1:86">
      <c r="A189" s="16"/>
      <c r="B189" s="16"/>
      <c r="C189" s="16"/>
      <c r="D189" s="16"/>
      <c r="E189" s="16"/>
      <c r="F189" s="16"/>
      <c r="G189" s="14"/>
      <c r="H189" s="14"/>
      <c r="I189" s="14"/>
      <c r="J189" s="14"/>
      <c r="K189" s="14"/>
      <c r="L189" s="14"/>
      <c r="M189" s="14"/>
      <c r="N189" s="14"/>
      <c r="O189" s="14"/>
      <c r="P189" s="14"/>
      <c r="Q189" s="14"/>
      <c r="R189" s="16"/>
      <c r="S189" s="16"/>
      <c r="T189" s="16"/>
      <c r="U189" s="16"/>
      <c r="V189" s="16"/>
      <c r="W189" s="16"/>
      <c r="X189" s="16"/>
      <c r="Y189" s="15"/>
      <c r="Z189" s="16"/>
      <c r="AA189" s="16"/>
      <c r="AB189" s="16"/>
      <c r="AC189" s="16"/>
      <c r="AD189" s="16"/>
      <c r="AE189" s="16"/>
      <c r="AF189" s="16"/>
      <c r="AG189" s="16"/>
      <c r="AH189" s="16"/>
      <c r="AI189" s="16"/>
      <c r="AJ189" s="16"/>
      <c r="AK189" s="16"/>
      <c r="AL189" s="16"/>
      <c r="AM189" s="14"/>
      <c r="AN189" s="14"/>
      <c r="AO189" s="14"/>
      <c r="AP189" s="14"/>
      <c r="AQ189" s="14"/>
      <c r="AR189" s="14"/>
      <c r="AS189" s="14"/>
      <c r="AT189" s="14"/>
      <c r="AU189" s="14"/>
      <c r="AV189" s="14"/>
      <c r="AW189" s="14"/>
      <c r="AX189" s="14"/>
      <c r="AY189" s="14"/>
      <c r="AZ189" s="14"/>
      <c r="BA189" s="14"/>
      <c r="BB189" s="14"/>
      <c r="BC189" s="14"/>
      <c r="BD189" s="14"/>
      <c r="BE189" s="14"/>
      <c r="BF189" s="14"/>
      <c r="BG189" s="14"/>
      <c r="BH189" s="14"/>
      <c r="BI189" s="14"/>
      <c r="BJ189" s="14"/>
      <c r="BK189" s="14"/>
      <c r="BL189" s="14"/>
      <c r="BM189" s="14"/>
      <c r="BN189" s="14"/>
      <c r="BO189" s="14"/>
      <c r="BP189" s="14"/>
      <c r="BQ189" s="14"/>
      <c r="BR189" s="14"/>
      <c r="BS189" s="14"/>
      <c r="BT189" s="14"/>
      <c r="BU189" s="14"/>
      <c r="BV189" s="14"/>
      <c r="BW189" s="14"/>
      <c r="BX189" s="14"/>
      <c r="BY189" s="14"/>
      <c r="BZ189" s="14"/>
      <c r="CA189" s="14"/>
      <c r="CB189" s="14"/>
      <c r="CC189" s="14"/>
      <c r="CD189" s="14"/>
      <c r="CE189" s="14"/>
      <c r="CF189" s="14"/>
      <c r="CG189" s="14"/>
      <c r="CH189" s="14"/>
    </row>
    <row r="190" spans="1:86">
      <c r="A190" s="16"/>
      <c r="B190" s="16"/>
      <c r="C190" s="16"/>
      <c r="D190" s="16"/>
      <c r="E190" s="16"/>
      <c r="F190" s="16"/>
      <c r="G190" s="14"/>
      <c r="H190" s="14"/>
      <c r="I190" s="14"/>
      <c r="J190" s="14"/>
      <c r="K190" s="14"/>
      <c r="L190" s="14"/>
      <c r="M190" s="14"/>
      <c r="N190" s="14"/>
      <c r="O190" s="14"/>
      <c r="P190" s="14"/>
      <c r="Q190" s="14"/>
      <c r="R190" s="16"/>
      <c r="S190" s="16"/>
      <c r="T190" s="16"/>
      <c r="U190" s="16"/>
      <c r="V190" s="16"/>
      <c r="W190" s="16"/>
      <c r="X190" s="16"/>
      <c r="Y190" s="15"/>
      <c r="Z190" s="16"/>
      <c r="AA190" s="16"/>
      <c r="AB190" s="16"/>
      <c r="AC190" s="16"/>
      <c r="AD190" s="16"/>
      <c r="AE190" s="16"/>
      <c r="AF190" s="16"/>
      <c r="AG190" s="16"/>
      <c r="AH190" s="16"/>
      <c r="AI190" s="16"/>
      <c r="AJ190" s="16"/>
      <c r="AK190" s="16"/>
      <c r="AL190" s="16"/>
      <c r="AM190" s="14"/>
      <c r="AN190" s="14"/>
      <c r="AO190" s="14"/>
      <c r="AP190" s="14"/>
      <c r="AQ190" s="14"/>
      <c r="AR190" s="14"/>
      <c r="AS190" s="14"/>
      <c r="AT190" s="14"/>
      <c r="AU190" s="14"/>
      <c r="AV190" s="14"/>
      <c r="AW190" s="14"/>
      <c r="AX190" s="14"/>
      <c r="AY190" s="14"/>
      <c r="AZ190" s="14"/>
      <c r="BA190" s="14"/>
      <c r="BB190" s="14"/>
      <c r="BC190" s="14"/>
      <c r="BD190" s="14"/>
      <c r="BE190" s="14"/>
      <c r="BF190" s="14"/>
      <c r="BG190" s="14"/>
      <c r="BH190" s="14"/>
      <c r="BI190" s="14"/>
      <c r="BJ190" s="14"/>
      <c r="BK190" s="14"/>
      <c r="BL190" s="14"/>
      <c r="BM190" s="14"/>
      <c r="BN190" s="14"/>
      <c r="BO190" s="14"/>
      <c r="BP190" s="14"/>
      <c r="BQ190" s="14"/>
      <c r="BR190" s="14"/>
      <c r="BS190" s="14"/>
      <c r="BT190" s="14"/>
      <c r="BU190" s="14"/>
      <c r="BV190" s="14"/>
      <c r="BW190" s="14"/>
      <c r="BX190" s="14"/>
      <c r="BY190" s="14"/>
      <c r="BZ190" s="14"/>
      <c r="CA190" s="14"/>
      <c r="CB190" s="14"/>
      <c r="CC190" s="14"/>
      <c r="CD190" s="14"/>
      <c r="CE190" s="14"/>
      <c r="CF190" s="14"/>
      <c r="CG190" s="14"/>
      <c r="CH190" s="14"/>
    </row>
    <row r="191" spans="1:86">
      <c r="A191" s="16"/>
      <c r="B191" s="16"/>
      <c r="C191" s="16"/>
      <c r="D191" s="16"/>
      <c r="E191" s="16"/>
      <c r="F191" s="16"/>
      <c r="G191" s="14"/>
      <c r="H191" s="14"/>
      <c r="I191" s="14"/>
      <c r="J191" s="14"/>
      <c r="K191" s="14"/>
      <c r="L191" s="14"/>
      <c r="M191" s="14"/>
      <c r="N191" s="14"/>
      <c r="O191" s="14"/>
      <c r="P191" s="14"/>
      <c r="Q191" s="14"/>
      <c r="R191" s="16"/>
      <c r="S191" s="16"/>
      <c r="T191" s="16"/>
      <c r="U191" s="16"/>
      <c r="V191" s="16"/>
      <c r="W191" s="16"/>
      <c r="X191" s="16"/>
      <c r="Y191" s="15"/>
      <c r="Z191" s="16"/>
      <c r="AA191" s="16"/>
      <c r="AB191" s="16"/>
      <c r="AC191" s="16"/>
      <c r="AD191" s="16"/>
      <c r="AE191" s="16"/>
      <c r="AF191" s="16"/>
      <c r="AG191" s="16"/>
      <c r="AH191" s="16"/>
      <c r="AI191" s="16"/>
      <c r="AJ191" s="16"/>
      <c r="AK191" s="16"/>
      <c r="AL191" s="16"/>
      <c r="AM191" s="14"/>
      <c r="AN191" s="14"/>
      <c r="AO191" s="14"/>
      <c r="AP191" s="14"/>
      <c r="AQ191" s="14"/>
      <c r="AR191" s="14"/>
      <c r="AS191" s="14"/>
      <c r="AT191" s="14"/>
      <c r="AU191" s="14"/>
      <c r="AV191" s="14"/>
      <c r="AW191" s="14"/>
      <c r="AX191" s="14"/>
      <c r="AY191" s="14"/>
      <c r="AZ191" s="14"/>
      <c r="BA191" s="14"/>
      <c r="BB191" s="14"/>
      <c r="BC191" s="14"/>
      <c r="BD191" s="14"/>
      <c r="BE191" s="14"/>
      <c r="BF191" s="14"/>
      <c r="BG191" s="14"/>
      <c r="BH191" s="14"/>
      <c r="BI191" s="14"/>
      <c r="BJ191" s="14"/>
      <c r="BK191" s="14"/>
      <c r="BL191" s="14"/>
      <c r="BM191" s="14"/>
      <c r="BN191" s="14"/>
      <c r="BO191" s="14"/>
      <c r="BP191" s="14"/>
      <c r="BQ191" s="14"/>
      <c r="BR191" s="14"/>
      <c r="BS191" s="14"/>
      <c r="BT191" s="14"/>
      <c r="BU191" s="14"/>
      <c r="BV191" s="14"/>
      <c r="BW191" s="14"/>
      <c r="BX191" s="14"/>
      <c r="BY191" s="14"/>
      <c r="BZ191" s="14"/>
      <c r="CA191" s="14"/>
      <c r="CB191" s="14"/>
      <c r="CC191" s="14"/>
      <c r="CD191" s="14"/>
      <c r="CE191" s="14"/>
      <c r="CF191" s="14"/>
      <c r="CG191" s="14"/>
      <c r="CH191" s="14"/>
    </row>
    <row r="192" spans="1:86">
      <c r="A192" s="16"/>
      <c r="B192" s="16"/>
      <c r="C192" s="16"/>
      <c r="D192" s="16"/>
      <c r="E192" s="16"/>
      <c r="F192" s="16"/>
      <c r="G192" s="14"/>
      <c r="H192" s="14"/>
      <c r="I192" s="14"/>
      <c r="J192" s="14"/>
      <c r="K192" s="14"/>
      <c r="L192" s="14"/>
      <c r="M192" s="14"/>
      <c r="N192" s="14"/>
      <c r="O192" s="14"/>
      <c r="P192" s="14"/>
      <c r="Q192" s="14"/>
      <c r="R192" s="16"/>
      <c r="S192" s="16"/>
      <c r="T192" s="16"/>
      <c r="U192" s="16"/>
      <c r="V192" s="16"/>
      <c r="W192" s="16"/>
      <c r="X192" s="16"/>
      <c r="Y192" s="15"/>
      <c r="Z192" s="16"/>
      <c r="AA192" s="16"/>
      <c r="AB192" s="16"/>
      <c r="AC192" s="16"/>
      <c r="AD192" s="16"/>
      <c r="AE192" s="16"/>
      <c r="AF192" s="16"/>
      <c r="AG192" s="16"/>
      <c r="AH192" s="16"/>
      <c r="AI192" s="16"/>
      <c r="AJ192" s="16"/>
      <c r="AK192" s="16"/>
      <c r="AL192" s="16"/>
      <c r="AM192" s="14"/>
      <c r="AN192" s="14"/>
      <c r="AO192" s="14"/>
      <c r="AP192" s="14"/>
      <c r="AQ192" s="14"/>
      <c r="AR192" s="14"/>
      <c r="AS192" s="14"/>
      <c r="AT192" s="14"/>
      <c r="AU192" s="14"/>
      <c r="AV192" s="14"/>
      <c r="AW192" s="14"/>
      <c r="AX192" s="14"/>
      <c r="AY192" s="14"/>
      <c r="AZ192" s="14"/>
      <c r="BA192" s="14"/>
      <c r="BB192" s="14"/>
      <c r="BC192" s="14"/>
      <c r="BD192" s="14"/>
      <c r="BE192" s="14"/>
      <c r="BF192" s="14"/>
      <c r="BG192" s="14"/>
      <c r="BH192" s="14"/>
      <c r="BI192" s="14"/>
      <c r="BJ192" s="14"/>
      <c r="BK192" s="14"/>
      <c r="BL192" s="14"/>
      <c r="BM192" s="14"/>
      <c r="BN192" s="14"/>
      <c r="BO192" s="14"/>
      <c r="BP192" s="14"/>
      <c r="BQ192" s="14"/>
      <c r="BR192" s="14"/>
      <c r="BS192" s="14"/>
      <c r="BT192" s="14"/>
      <c r="BU192" s="14"/>
      <c r="BV192" s="14"/>
      <c r="BW192" s="14"/>
      <c r="BX192" s="14"/>
      <c r="BY192" s="14"/>
      <c r="BZ192" s="14"/>
      <c r="CA192" s="14"/>
      <c r="CB192" s="14"/>
      <c r="CC192" s="14"/>
      <c r="CD192" s="14"/>
      <c r="CE192" s="14"/>
      <c r="CF192" s="14"/>
      <c r="CG192" s="14"/>
      <c r="CH192" s="14"/>
    </row>
    <row r="193" spans="1:86">
      <c r="A193" s="16"/>
      <c r="B193" s="16"/>
      <c r="C193" s="16"/>
      <c r="D193" s="16"/>
      <c r="E193" s="16"/>
      <c r="F193" s="16"/>
      <c r="G193" s="14"/>
      <c r="H193" s="14"/>
      <c r="I193" s="14"/>
      <c r="J193" s="14"/>
      <c r="K193" s="14"/>
      <c r="L193" s="14"/>
      <c r="M193" s="14"/>
      <c r="N193" s="14"/>
      <c r="O193" s="14"/>
      <c r="P193" s="14"/>
      <c r="Q193" s="14"/>
      <c r="R193" s="16"/>
      <c r="S193" s="16"/>
      <c r="T193" s="16"/>
      <c r="U193" s="16"/>
      <c r="V193" s="16"/>
      <c r="W193" s="16"/>
      <c r="X193" s="16"/>
      <c r="Y193" s="15"/>
      <c r="Z193" s="16"/>
      <c r="AA193" s="16"/>
      <c r="AB193" s="16"/>
      <c r="AC193" s="16"/>
      <c r="AD193" s="16"/>
      <c r="AE193" s="16"/>
      <c r="AF193" s="16"/>
      <c r="AG193" s="16"/>
      <c r="AH193" s="16"/>
      <c r="AI193" s="16"/>
      <c r="AJ193" s="16"/>
      <c r="AK193" s="16"/>
      <c r="AL193" s="16"/>
      <c r="AM193" s="14"/>
      <c r="AN193" s="14"/>
      <c r="AO193" s="14"/>
      <c r="AP193" s="14"/>
      <c r="AQ193" s="14"/>
      <c r="AR193" s="14"/>
      <c r="AS193" s="14"/>
      <c r="AT193" s="14"/>
      <c r="AU193" s="14"/>
      <c r="AV193" s="14"/>
      <c r="AW193" s="14"/>
      <c r="AX193" s="14"/>
      <c r="AY193" s="14"/>
      <c r="AZ193" s="14"/>
      <c r="BA193" s="14"/>
      <c r="BB193" s="14"/>
      <c r="BC193" s="14"/>
      <c r="BD193" s="14"/>
      <c r="BE193" s="14"/>
      <c r="BF193" s="14"/>
      <c r="BG193" s="14"/>
      <c r="BH193" s="14"/>
      <c r="BI193" s="14"/>
      <c r="BJ193" s="14"/>
      <c r="BK193" s="14"/>
      <c r="BL193" s="14"/>
      <c r="BM193" s="14"/>
      <c r="BN193" s="14"/>
      <c r="BO193" s="14"/>
      <c r="BP193" s="14"/>
      <c r="BQ193" s="14"/>
      <c r="BR193" s="14"/>
      <c r="BS193" s="14"/>
      <c r="BT193" s="14"/>
      <c r="BU193" s="14"/>
      <c r="BV193" s="14"/>
      <c r="BW193" s="14"/>
      <c r="BX193" s="14"/>
      <c r="BY193" s="14"/>
      <c r="BZ193" s="14"/>
      <c r="CA193" s="14"/>
      <c r="CB193" s="14"/>
      <c r="CC193" s="14"/>
      <c r="CD193" s="14"/>
      <c r="CE193" s="14"/>
      <c r="CF193" s="14"/>
      <c r="CG193" s="14"/>
      <c r="CH193" s="14"/>
    </row>
    <row r="194" spans="1:86">
      <c r="A194" s="16"/>
      <c r="B194" s="16"/>
      <c r="C194" s="16"/>
      <c r="D194" s="16"/>
      <c r="E194" s="16"/>
      <c r="F194" s="16"/>
      <c r="G194" s="14"/>
      <c r="H194" s="14"/>
      <c r="I194" s="14"/>
      <c r="J194" s="14"/>
      <c r="K194" s="14"/>
      <c r="L194" s="14"/>
      <c r="M194" s="14"/>
      <c r="N194" s="14"/>
      <c r="O194" s="14"/>
      <c r="P194" s="14"/>
      <c r="Q194" s="14"/>
      <c r="R194" s="16"/>
      <c r="S194" s="16"/>
      <c r="T194" s="16"/>
      <c r="U194" s="16"/>
      <c r="V194" s="16"/>
      <c r="W194" s="16"/>
      <c r="X194" s="16"/>
      <c r="Y194" s="15"/>
      <c r="Z194" s="16"/>
      <c r="AA194" s="16"/>
      <c r="AB194" s="16"/>
      <c r="AC194" s="16"/>
      <c r="AD194" s="16"/>
      <c r="AE194" s="16"/>
      <c r="AF194" s="16"/>
      <c r="AG194" s="16"/>
      <c r="AH194" s="16"/>
      <c r="AI194" s="16"/>
      <c r="AJ194" s="16"/>
      <c r="AK194" s="16"/>
      <c r="AL194" s="16"/>
      <c r="AM194" s="14"/>
      <c r="AN194" s="14"/>
      <c r="AO194" s="14"/>
      <c r="AP194" s="14"/>
      <c r="AQ194" s="14"/>
      <c r="AR194" s="14"/>
      <c r="AS194" s="14"/>
      <c r="AT194" s="14"/>
      <c r="AU194" s="14"/>
      <c r="AV194" s="14"/>
      <c r="AW194" s="14"/>
      <c r="AX194" s="14"/>
      <c r="AY194" s="14"/>
      <c r="AZ194" s="14"/>
      <c r="BA194" s="14"/>
      <c r="BB194" s="14"/>
      <c r="BC194" s="14"/>
      <c r="BD194" s="14"/>
      <c r="BE194" s="14"/>
      <c r="BF194" s="14"/>
      <c r="BG194" s="14"/>
      <c r="BH194" s="14"/>
      <c r="BI194" s="14"/>
      <c r="BJ194" s="14"/>
      <c r="BK194" s="14"/>
      <c r="BL194" s="14"/>
      <c r="BM194" s="14"/>
      <c r="BN194" s="14"/>
      <c r="BO194" s="14"/>
      <c r="BP194" s="14"/>
      <c r="BQ194" s="14"/>
      <c r="BR194" s="14"/>
      <c r="BS194" s="14"/>
      <c r="BT194" s="14"/>
      <c r="BU194" s="14"/>
      <c r="BV194" s="14"/>
      <c r="BW194" s="14"/>
      <c r="BX194" s="14"/>
      <c r="BY194" s="14"/>
      <c r="BZ194" s="14"/>
      <c r="CA194" s="14"/>
      <c r="CB194" s="14"/>
      <c r="CC194" s="14"/>
      <c r="CD194" s="14"/>
      <c r="CE194" s="14"/>
      <c r="CF194" s="14"/>
      <c r="CG194" s="14"/>
      <c r="CH194" s="14"/>
    </row>
    <row r="195" spans="1:86">
      <c r="A195" s="16"/>
      <c r="B195" s="16"/>
      <c r="C195" s="16"/>
      <c r="D195" s="16"/>
      <c r="E195" s="16"/>
      <c r="F195" s="16"/>
      <c r="G195" s="14"/>
      <c r="H195" s="14"/>
      <c r="I195" s="14"/>
      <c r="J195" s="14"/>
      <c r="K195" s="14"/>
      <c r="L195" s="14"/>
      <c r="M195" s="14"/>
      <c r="N195" s="14"/>
      <c r="O195" s="14"/>
      <c r="P195" s="14"/>
      <c r="Q195" s="14"/>
      <c r="R195" s="16"/>
      <c r="S195" s="16"/>
      <c r="T195" s="16"/>
      <c r="U195" s="16"/>
      <c r="V195" s="16"/>
      <c r="W195" s="16"/>
      <c r="X195" s="16"/>
      <c r="Y195" s="15"/>
      <c r="Z195" s="16"/>
      <c r="AA195" s="16"/>
      <c r="AB195" s="16"/>
      <c r="AC195" s="16"/>
      <c r="AD195" s="16"/>
      <c r="AE195" s="16"/>
      <c r="AF195" s="16"/>
      <c r="AG195" s="16"/>
      <c r="AH195" s="16"/>
      <c r="AI195" s="16"/>
      <c r="AJ195" s="16"/>
      <c r="AK195" s="16"/>
      <c r="AL195" s="16"/>
      <c r="AM195" s="14"/>
      <c r="AN195" s="14"/>
      <c r="AO195" s="14"/>
      <c r="AP195" s="14"/>
      <c r="AQ195" s="14"/>
      <c r="AR195" s="14"/>
      <c r="AS195" s="14"/>
      <c r="AT195" s="14"/>
      <c r="AU195" s="14"/>
      <c r="AV195" s="14"/>
      <c r="AW195" s="14"/>
      <c r="AX195" s="14"/>
      <c r="AY195" s="14"/>
      <c r="AZ195" s="14"/>
      <c r="BA195" s="14"/>
      <c r="BB195" s="14"/>
      <c r="BC195" s="14"/>
      <c r="BD195" s="14"/>
      <c r="BE195" s="14"/>
      <c r="BF195" s="14"/>
      <c r="BG195" s="14"/>
      <c r="BH195" s="14"/>
      <c r="BI195" s="14"/>
      <c r="BJ195" s="14"/>
      <c r="BK195" s="14"/>
      <c r="BL195" s="14"/>
      <c r="BM195" s="14"/>
      <c r="BN195" s="14"/>
      <c r="BO195" s="14"/>
      <c r="BP195" s="14"/>
      <c r="BQ195" s="14"/>
      <c r="BR195" s="14"/>
      <c r="BS195" s="14"/>
      <c r="BT195" s="14"/>
      <c r="BU195" s="14"/>
      <c r="BV195" s="14"/>
      <c r="BW195" s="14"/>
      <c r="BX195" s="14"/>
      <c r="BY195" s="14"/>
      <c r="BZ195" s="14"/>
      <c r="CA195" s="14"/>
      <c r="CB195" s="14"/>
      <c r="CC195" s="14"/>
      <c r="CD195" s="14"/>
      <c r="CE195" s="14"/>
      <c r="CF195" s="14"/>
      <c r="CG195" s="14"/>
      <c r="CH195" s="14"/>
    </row>
    <row r="196" spans="1:86">
      <c r="A196" s="16"/>
      <c r="B196" s="16"/>
      <c r="C196" s="16"/>
      <c r="D196" s="16"/>
      <c r="E196" s="16"/>
      <c r="F196" s="16"/>
      <c r="G196" s="14"/>
      <c r="H196" s="14"/>
      <c r="I196" s="14"/>
      <c r="J196" s="14"/>
      <c r="K196" s="14"/>
      <c r="L196" s="14"/>
      <c r="M196" s="14"/>
      <c r="N196" s="14"/>
      <c r="O196" s="14"/>
      <c r="P196" s="14"/>
      <c r="Q196" s="14"/>
      <c r="R196" s="16"/>
      <c r="S196" s="16"/>
      <c r="T196" s="16"/>
      <c r="U196" s="16"/>
      <c r="V196" s="16"/>
      <c r="W196" s="16"/>
      <c r="X196" s="16"/>
      <c r="Y196" s="15"/>
      <c r="Z196" s="16"/>
      <c r="AA196" s="16"/>
      <c r="AB196" s="16"/>
      <c r="AC196" s="16"/>
      <c r="AD196" s="16"/>
      <c r="AE196" s="16"/>
      <c r="AF196" s="16"/>
      <c r="AG196" s="16"/>
      <c r="AH196" s="16"/>
      <c r="AI196" s="16"/>
      <c r="AJ196" s="16"/>
      <c r="AK196" s="16"/>
      <c r="AL196" s="16"/>
      <c r="AM196" s="14"/>
      <c r="AN196" s="14"/>
      <c r="AO196" s="14"/>
      <c r="AP196" s="14"/>
      <c r="AQ196" s="14"/>
      <c r="AR196" s="14"/>
      <c r="AS196" s="14"/>
      <c r="AT196" s="14"/>
      <c r="AU196" s="14"/>
      <c r="AV196" s="14"/>
      <c r="AW196" s="14"/>
      <c r="AX196" s="14"/>
      <c r="AY196" s="14"/>
      <c r="AZ196" s="14"/>
      <c r="BA196" s="14"/>
      <c r="BB196" s="14"/>
      <c r="BC196" s="14"/>
      <c r="BD196" s="14"/>
      <c r="BE196" s="14"/>
      <c r="BF196" s="14"/>
      <c r="BG196" s="14"/>
      <c r="BH196" s="14"/>
      <c r="BI196" s="14"/>
      <c r="BJ196" s="14"/>
      <c r="BK196" s="14"/>
      <c r="BL196" s="14"/>
      <c r="BM196" s="14"/>
      <c r="BN196" s="14"/>
      <c r="BO196" s="14"/>
      <c r="BP196" s="14"/>
      <c r="BQ196" s="14"/>
      <c r="BR196" s="14"/>
      <c r="BS196" s="14"/>
      <c r="BT196" s="14"/>
      <c r="BU196" s="14"/>
      <c r="BV196" s="14"/>
      <c r="BW196" s="14"/>
      <c r="BX196" s="14"/>
      <c r="BY196" s="14"/>
      <c r="BZ196" s="14"/>
      <c r="CA196" s="14"/>
      <c r="CB196" s="14"/>
      <c r="CC196" s="14"/>
      <c r="CD196" s="14"/>
      <c r="CE196" s="14"/>
      <c r="CF196" s="14"/>
      <c r="CG196" s="14"/>
      <c r="CH196" s="14"/>
    </row>
    <row r="197" spans="1:86">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5"/>
      <c r="Z197" s="16"/>
      <c r="AA197" s="16"/>
      <c r="AB197" s="16"/>
      <c r="AC197" s="16"/>
      <c r="AD197" s="16"/>
      <c r="AE197" s="16"/>
      <c r="AF197" s="16"/>
      <c r="AG197" s="16"/>
      <c r="AH197" s="16"/>
      <c r="AI197" s="16"/>
      <c r="AJ197" s="16"/>
      <c r="AK197" s="16"/>
      <c r="AL197" s="16"/>
      <c r="AM197" s="14"/>
      <c r="AN197" s="14"/>
      <c r="AO197" s="14"/>
      <c r="AP197" s="14"/>
      <c r="AQ197" s="14"/>
      <c r="AR197" s="14"/>
      <c r="AS197" s="14"/>
      <c r="AT197" s="14"/>
      <c r="AU197" s="14"/>
      <c r="AV197" s="14"/>
      <c r="AW197" s="14"/>
      <c r="AX197" s="14"/>
      <c r="AY197" s="14"/>
      <c r="AZ197" s="14"/>
      <c r="BA197" s="14"/>
      <c r="BB197" s="14"/>
      <c r="BC197" s="14"/>
      <c r="BD197" s="14"/>
      <c r="BE197" s="14"/>
      <c r="BF197" s="14"/>
      <c r="BG197" s="14"/>
      <c r="BH197" s="14"/>
      <c r="BI197" s="14"/>
      <c r="BJ197" s="14"/>
      <c r="BK197" s="14"/>
      <c r="BL197" s="14"/>
      <c r="BM197" s="14"/>
      <c r="BN197" s="14"/>
      <c r="BO197" s="14"/>
      <c r="BP197" s="14"/>
      <c r="BQ197" s="14"/>
      <c r="BR197" s="14"/>
      <c r="BS197" s="14"/>
      <c r="BT197" s="14"/>
      <c r="BU197" s="14"/>
      <c r="BV197" s="14"/>
      <c r="BW197" s="14"/>
      <c r="BX197" s="14"/>
      <c r="BY197" s="14"/>
      <c r="BZ197" s="14"/>
      <c r="CA197" s="14"/>
      <c r="CB197" s="14"/>
      <c r="CC197" s="14"/>
      <c r="CD197" s="14"/>
      <c r="CE197" s="14"/>
      <c r="CF197" s="14"/>
      <c r="CG197" s="14"/>
      <c r="CH197" s="14"/>
    </row>
    <row r="198" spans="1:86">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5"/>
      <c r="Z198" s="16"/>
      <c r="AA198" s="16"/>
      <c r="AB198" s="16"/>
      <c r="AC198" s="16"/>
      <c r="AD198" s="16"/>
      <c r="AE198" s="16"/>
      <c r="AF198" s="16"/>
      <c r="AG198" s="16"/>
      <c r="AH198" s="16"/>
      <c r="AI198" s="16"/>
      <c r="AJ198" s="16"/>
      <c r="AK198" s="16"/>
      <c r="AL198" s="16"/>
      <c r="AM198" s="14"/>
      <c r="AN198" s="14"/>
      <c r="AO198" s="14"/>
      <c r="AP198" s="14"/>
      <c r="AQ198" s="14"/>
      <c r="AR198" s="14"/>
      <c r="AS198" s="14"/>
      <c r="AT198" s="14"/>
      <c r="AU198" s="14"/>
      <c r="AV198" s="14"/>
      <c r="AW198" s="14"/>
      <c r="AX198" s="14"/>
      <c r="AY198" s="14"/>
      <c r="AZ198" s="14"/>
      <c r="BA198" s="14"/>
      <c r="BB198" s="14"/>
      <c r="BC198" s="14"/>
      <c r="BD198" s="14"/>
      <c r="BE198" s="14"/>
      <c r="BF198" s="14"/>
      <c r="BG198" s="14"/>
      <c r="BH198" s="14"/>
      <c r="BI198" s="14"/>
      <c r="BJ198" s="14"/>
      <c r="BK198" s="14"/>
      <c r="BL198" s="14"/>
      <c r="BM198" s="14"/>
      <c r="BN198" s="14"/>
      <c r="BO198" s="14"/>
      <c r="BP198" s="14"/>
      <c r="BQ198" s="14"/>
      <c r="BR198" s="14"/>
      <c r="BS198" s="14"/>
      <c r="BT198" s="14"/>
      <c r="BU198" s="14"/>
      <c r="BV198" s="14"/>
      <c r="BW198" s="14"/>
      <c r="BX198" s="14"/>
      <c r="BY198" s="14"/>
      <c r="BZ198" s="14"/>
      <c r="CA198" s="14"/>
      <c r="CB198" s="14"/>
      <c r="CC198" s="14"/>
      <c r="CD198" s="14"/>
      <c r="CE198" s="14"/>
      <c r="CF198" s="14"/>
      <c r="CG198" s="14"/>
      <c r="CH198" s="14"/>
    </row>
    <row r="199" spans="1:86">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5"/>
      <c r="Z199" s="16"/>
      <c r="AA199" s="16"/>
      <c r="AB199" s="16"/>
      <c r="AC199" s="16"/>
      <c r="AD199" s="16"/>
      <c r="AE199" s="16"/>
      <c r="AF199" s="16"/>
      <c r="AG199" s="16"/>
      <c r="AH199" s="16"/>
      <c r="AI199" s="16"/>
      <c r="AJ199" s="16"/>
      <c r="AK199" s="16"/>
      <c r="AL199" s="16"/>
      <c r="AM199" s="14"/>
      <c r="AN199" s="14"/>
      <c r="AO199" s="14"/>
      <c r="AP199" s="14"/>
      <c r="AQ199" s="14"/>
      <c r="AR199" s="14"/>
      <c r="AS199" s="14"/>
      <c r="AT199" s="14"/>
      <c r="AU199" s="14"/>
      <c r="AV199" s="14"/>
      <c r="AW199" s="14"/>
      <c r="AX199" s="14"/>
      <c r="AY199" s="14"/>
      <c r="AZ199" s="14"/>
      <c r="BA199" s="14"/>
      <c r="BB199" s="14"/>
      <c r="BC199" s="14"/>
      <c r="BD199" s="14"/>
      <c r="BE199" s="14"/>
      <c r="BF199" s="14"/>
      <c r="BG199" s="14"/>
      <c r="BH199" s="14"/>
      <c r="BI199" s="14"/>
      <c r="BJ199" s="14"/>
      <c r="BK199" s="14"/>
      <c r="BL199" s="14"/>
      <c r="BM199" s="14"/>
      <c r="BN199" s="14"/>
      <c r="BO199" s="14"/>
      <c r="BP199" s="14"/>
      <c r="BQ199" s="14"/>
      <c r="BR199" s="14"/>
      <c r="BS199" s="14"/>
      <c r="BT199" s="14"/>
      <c r="BU199" s="14"/>
      <c r="BV199" s="14"/>
      <c r="BW199" s="14"/>
      <c r="BX199" s="14"/>
      <c r="BY199" s="14"/>
      <c r="BZ199" s="14"/>
      <c r="CA199" s="14"/>
      <c r="CB199" s="14"/>
      <c r="CC199" s="14"/>
      <c r="CD199" s="14"/>
      <c r="CE199" s="14"/>
      <c r="CF199" s="14"/>
      <c r="CG199" s="14"/>
      <c r="CH199" s="14"/>
    </row>
    <row r="200" spans="1:86">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5"/>
      <c r="Z200" s="16"/>
      <c r="AA200" s="16"/>
      <c r="AB200" s="16"/>
      <c r="AC200" s="16"/>
      <c r="AD200" s="16"/>
      <c r="AE200" s="16"/>
      <c r="AF200" s="16"/>
      <c r="AG200" s="16"/>
      <c r="AH200" s="16"/>
      <c r="AI200" s="16"/>
      <c r="AJ200" s="16"/>
      <c r="AK200" s="16"/>
      <c r="AL200" s="16"/>
      <c r="AM200" s="14"/>
      <c r="AN200" s="14"/>
      <c r="AO200" s="14"/>
      <c r="AP200" s="14"/>
      <c r="AQ200" s="14"/>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14"/>
      <c r="BT200" s="14"/>
      <c r="BU200" s="14"/>
      <c r="BV200" s="14"/>
      <c r="BW200" s="14"/>
      <c r="BX200" s="14"/>
      <c r="BY200" s="14"/>
      <c r="BZ200" s="14"/>
      <c r="CA200" s="14"/>
      <c r="CB200" s="14"/>
      <c r="CC200" s="14"/>
      <c r="CD200" s="14"/>
      <c r="CE200" s="14"/>
      <c r="CF200" s="14"/>
      <c r="CG200" s="14"/>
      <c r="CH200" s="14"/>
    </row>
    <row r="201" spans="1:86">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5"/>
      <c r="Z201" s="16"/>
      <c r="AA201" s="16"/>
      <c r="AB201" s="16"/>
      <c r="AC201" s="16"/>
      <c r="AD201" s="16"/>
      <c r="AE201" s="16"/>
      <c r="AF201" s="16"/>
      <c r="AG201" s="16"/>
      <c r="AH201" s="16"/>
      <c r="AI201" s="16"/>
      <c r="AJ201" s="16"/>
      <c r="AK201" s="16"/>
      <c r="AL201" s="16"/>
      <c r="AM201" s="14"/>
      <c r="AN201" s="14"/>
      <c r="AO201" s="14"/>
      <c r="AP201" s="14"/>
      <c r="AQ201" s="14"/>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14"/>
      <c r="BT201" s="14"/>
      <c r="BU201" s="14"/>
      <c r="BV201" s="14"/>
      <c r="BW201" s="14"/>
      <c r="BX201" s="14"/>
      <c r="BY201" s="14"/>
      <c r="BZ201" s="14"/>
      <c r="CA201" s="14"/>
      <c r="CB201" s="14"/>
      <c r="CC201" s="14"/>
      <c r="CD201" s="14"/>
      <c r="CE201" s="14"/>
      <c r="CF201" s="14"/>
      <c r="CG201" s="14"/>
      <c r="CH201" s="14"/>
    </row>
    <row r="202" spans="1:86">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5"/>
      <c r="Z202" s="16"/>
      <c r="AA202" s="16"/>
      <c r="AB202" s="16"/>
      <c r="AC202" s="16"/>
      <c r="AD202" s="16"/>
      <c r="AE202" s="16"/>
      <c r="AF202" s="16"/>
      <c r="AG202" s="16"/>
      <c r="AH202" s="16"/>
      <c r="AI202" s="16"/>
      <c r="AJ202" s="16"/>
      <c r="AK202" s="16"/>
      <c r="AL202" s="16"/>
      <c r="AM202" s="14"/>
      <c r="AN202" s="14"/>
      <c r="AO202" s="14"/>
      <c r="AP202" s="14"/>
      <c r="AQ202" s="14"/>
      <c r="AR202" s="14"/>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14"/>
      <c r="BT202" s="14"/>
      <c r="BU202" s="14"/>
      <c r="BV202" s="14"/>
      <c r="BW202" s="14"/>
      <c r="BX202" s="14"/>
      <c r="BY202" s="14"/>
      <c r="BZ202" s="14"/>
      <c r="CA202" s="14"/>
      <c r="CB202" s="14"/>
      <c r="CC202" s="14"/>
      <c r="CD202" s="14"/>
      <c r="CE202" s="14"/>
      <c r="CF202" s="14"/>
      <c r="CG202" s="14"/>
      <c r="CH202" s="14"/>
    </row>
    <row r="203" spans="1:86">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5"/>
      <c r="Z203" s="16"/>
      <c r="AA203" s="16"/>
      <c r="AB203" s="16"/>
      <c r="AC203" s="16"/>
      <c r="AD203" s="16"/>
      <c r="AE203" s="16"/>
      <c r="AF203" s="16"/>
      <c r="AG203" s="16"/>
      <c r="AH203" s="16"/>
      <c r="AI203" s="16"/>
      <c r="AJ203" s="16"/>
      <c r="AK203" s="16"/>
      <c r="AL203" s="16"/>
      <c r="AM203" s="14"/>
      <c r="AN203" s="14"/>
      <c r="AO203" s="14"/>
      <c r="AP203" s="14"/>
      <c r="AQ203" s="14"/>
      <c r="AR203" s="14"/>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14"/>
      <c r="BT203" s="14"/>
      <c r="BU203" s="14"/>
      <c r="BV203" s="14"/>
      <c r="BW203" s="14"/>
      <c r="BX203" s="14"/>
      <c r="BY203" s="14"/>
      <c r="BZ203" s="14"/>
      <c r="CA203" s="14"/>
      <c r="CB203" s="14"/>
      <c r="CC203" s="14"/>
      <c r="CD203" s="14"/>
      <c r="CE203" s="14"/>
      <c r="CF203" s="14"/>
      <c r="CG203" s="14"/>
      <c r="CH203" s="14"/>
    </row>
    <row r="204" spans="1:86">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5"/>
      <c r="Z204" s="16"/>
      <c r="AA204" s="16"/>
      <c r="AB204" s="16"/>
      <c r="AC204" s="16"/>
      <c r="AD204" s="16"/>
      <c r="AE204" s="16"/>
      <c r="AF204" s="16"/>
      <c r="AG204" s="16"/>
      <c r="AH204" s="16"/>
      <c r="AI204" s="16"/>
      <c r="AJ204" s="16"/>
      <c r="AK204" s="16"/>
      <c r="AL204" s="16"/>
      <c r="AM204" s="14"/>
      <c r="AN204" s="14"/>
      <c r="AO204" s="14"/>
      <c r="AP204" s="14"/>
      <c r="AQ204" s="14"/>
      <c r="AR204" s="14"/>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14"/>
      <c r="BT204" s="14"/>
      <c r="BU204" s="14"/>
      <c r="BV204" s="14"/>
      <c r="BW204" s="14"/>
      <c r="BX204" s="14"/>
      <c r="BY204" s="14"/>
      <c r="BZ204" s="14"/>
      <c r="CA204" s="14"/>
      <c r="CB204" s="14"/>
      <c r="CC204" s="14"/>
      <c r="CD204" s="14"/>
      <c r="CE204" s="14"/>
      <c r="CF204" s="14"/>
      <c r="CG204" s="14"/>
      <c r="CH204" s="14"/>
    </row>
    <row r="205" spans="1:86">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5"/>
      <c r="Z205" s="16"/>
      <c r="AA205" s="16"/>
      <c r="AB205" s="16"/>
      <c r="AC205" s="16"/>
      <c r="AD205" s="16"/>
      <c r="AE205" s="16"/>
      <c r="AF205" s="16"/>
      <c r="AG205" s="16"/>
      <c r="AH205" s="16"/>
      <c r="AI205" s="16"/>
      <c r="AJ205" s="16"/>
      <c r="AK205" s="16"/>
      <c r="AL205" s="16"/>
      <c r="AM205" s="14"/>
      <c r="AN205" s="14"/>
      <c r="AO205" s="14"/>
      <c r="AP205" s="14"/>
      <c r="AQ205" s="14"/>
      <c r="AR205" s="14"/>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14"/>
      <c r="BT205" s="14"/>
      <c r="BU205" s="14"/>
      <c r="BV205" s="14"/>
      <c r="BW205" s="14"/>
      <c r="BX205" s="14"/>
      <c r="BY205" s="14"/>
      <c r="BZ205" s="14"/>
      <c r="CA205" s="14"/>
      <c r="CB205" s="14"/>
      <c r="CC205" s="14"/>
      <c r="CD205" s="14"/>
      <c r="CE205" s="14"/>
      <c r="CF205" s="14"/>
      <c r="CG205" s="14"/>
      <c r="CH205" s="14"/>
    </row>
    <row r="206" spans="1:8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5"/>
      <c r="Z206" s="16"/>
      <c r="AA206" s="16"/>
      <c r="AB206" s="16"/>
      <c r="AC206" s="16"/>
      <c r="AD206" s="16"/>
      <c r="AE206" s="16"/>
      <c r="AF206" s="16"/>
      <c r="AG206" s="16"/>
      <c r="AH206" s="16"/>
      <c r="AI206" s="16"/>
      <c r="AJ206" s="16"/>
      <c r="AK206" s="16"/>
      <c r="AL206" s="16"/>
      <c r="AM206" s="14"/>
      <c r="AN206" s="14"/>
      <c r="AO206" s="14"/>
      <c r="AP206" s="14"/>
      <c r="AQ206" s="14"/>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14"/>
      <c r="BT206" s="14"/>
      <c r="BU206" s="14"/>
      <c r="BV206" s="14"/>
      <c r="BW206" s="14"/>
      <c r="BX206" s="14"/>
      <c r="BY206" s="14"/>
      <c r="BZ206" s="14"/>
      <c r="CA206" s="14"/>
      <c r="CB206" s="14"/>
      <c r="CC206" s="14"/>
      <c r="CD206" s="14"/>
      <c r="CE206" s="14"/>
      <c r="CF206" s="14"/>
      <c r="CG206" s="14"/>
      <c r="CH206" s="14"/>
    </row>
    <row r="207" spans="1:86">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5"/>
      <c r="Z207" s="16"/>
      <c r="AA207" s="16"/>
      <c r="AB207" s="16"/>
      <c r="AC207" s="16"/>
      <c r="AD207" s="16"/>
      <c r="AE207" s="16"/>
      <c r="AF207" s="16"/>
      <c r="AG207" s="16"/>
      <c r="AH207" s="16"/>
      <c r="AI207" s="16"/>
      <c r="AJ207" s="16"/>
      <c r="AK207" s="16"/>
      <c r="AL207" s="16"/>
      <c r="AM207" s="14"/>
      <c r="AN207" s="14"/>
      <c r="AO207" s="14"/>
      <c r="AP207" s="14"/>
      <c r="AQ207" s="14"/>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14"/>
      <c r="BT207" s="14"/>
      <c r="BU207" s="14"/>
      <c r="BV207" s="14"/>
      <c r="BW207" s="14"/>
      <c r="BX207" s="14"/>
      <c r="BY207" s="14"/>
      <c r="BZ207" s="14"/>
      <c r="CA207" s="14"/>
      <c r="CB207" s="14"/>
      <c r="CC207" s="14"/>
      <c r="CD207" s="14"/>
      <c r="CE207" s="14"/>
      <c r="CF207" s="14"/>
      <c r="CG207" s="14"/>
      <c r="CH207" s="14"/>
    </row>
    <row r="208" spans="1:86">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5"/>
      <c r="Z208" s="16"/>
      <c r="AA208" s="16"/>
      <c r="AB208" s="16"/>
      <c r="AC208" s="16"/>
      <c r="AD208" s="16"/>
      <c r="AE208" s="16"/>
      <c r="AF208" s="16"/>
      <c r="AG208" s="16"/>
      <c r="AH208" s="16"/>
      <c r="AI208" s="16"/>
      <c r="AJ208" s="16"/>
      <c r="AK208" s="16"/>
      <c r="AL208" s="16"/>
      <c r="AM208" s="14"/>
      <c r="AN208" s="14"/>
      <c r="AO208" s="14"/>
      <c r="AP208" s="14"/>
      <c r="AQ208" s="14"/>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14"/>
      <c r="BT208" s="14"/>
      <c r="BU208" s="14"/>
      <c r="BV208" s="14"/>
      <c r="BW208" s="14"/>
      <c r="BX208" s="14"/>
      <c r="BY208" s="14"/>
      <c r="BZ208" s="14"/>
      <c r="CA208" s="14"/>
      <c r="CB208" s="14"/>
      <c r="CC208" s="14"/>
      <c r="CD208" s="14"/>
      <c r="CE208" s="14"/>
      <c r="CF208" s="14"/>
      <c r="CG208" s="14"/>
      <c r="CH208" s="14"/>
    </row>
    <row r="209" spans="1:86">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5"/>
      <c r="Z209" s="16"/>
      <c r="AA209" s="16"/>
      <c r="AB209" s="16"/>
      <c r="AC209" s="16"/>
      <c r="AD209" s="16"/>
      <c r="AE209" s="16"/>
      <c r="AF209" s="16"/>
      <c r="AG209" s="16"/>
      <c r="AH209" s="16"/>
      <c r="AI209" s="16"/>
      <c r="AJ209" s="16"/>
      <c r="AK209" s="16"/>
      <c r="AL209" s="16"/>
      <c r="AM209" s="14"/>
      <c r="AN209" s="14"/>
      <c r="AO209" s="14"/>
      <c r="AP209" s="14"/>
      <c r="AQ209" s="14"/>
      <c r="AR209" s="14"/>
      <c r="AS209" s="14"/>
      <c r="AT209" s="14"/>
      <c r="AU209" s="14"/>
      <c r="AV209" s="14"/>
      <c r="AW209" s="14"/>
      <c r="AX209" s="14"/>
      <c r="AY209" s="14"/>
      <c r="AZ209" s="14"/>
      <c r="BA209" s="14"/>
      <c r="BB209" s="14"/>
      <c r="BC209" s="14"/>
      <c r="BD209" s="14"/>
      <c r="BE209" s="14"/>
      <c r="BF209" s="14"/>
      <c r="BG209" s="14"/>
      <c r="BH209" s="14"/>
      <c r="BI209" s="14"/>
      <c r="BJ209" s="14"/>
      <c r="BK209" s="14"/>
      <c r="BL209" s="14"/>
      <c r="BM209" s="14"/>
      <c r="BN209" s="14"/>
      <c r="BO209" s="14"/>
      <c r="BP209" s="14"/>
      <c r="BQ209" s="14"/>
      <c r="BR209" s="14"/>
      <c r="BS209" s="14"/>
      <c r="BT209" s="14"/>
      <c r="BU209" s="14"/>
      <c r="BV209" s="14"/>
      <c r="BW209" s="14"/>
      <c r="BX209" s="14"/>
      <c r="BY209" s="14"/>
      <c r="BZ209" s="14"/>
      <c r="CA209" s="14"/>
      <c r="CB209" s="14"/>
      <c r="CC209" s="14"/>
      <c r="CD209" s="14"/>
      <c r="CE209" s="14"/>
      <c r="CF209" s="14"/>
      <c r="CG209" s="14"/>
      <c r="CH209" s="14"/>
    </row>
    <row r="210" spans="1:86">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5"/>
      <c r="Z210" s="16"/>
      <c r="AA210" s="16"/>
      <c r="AB210" s="16"/>
      <c r="AC210" s="16"/>
      <c r="AD210" s="16"/>
      <c r="AE210" s="16"/>
      <c r="AF210" s="16"/>
      <c r="AG210" s="16"/>
      <c r="AH210" s="16"/>
      <c r="AI210" s="16"/>
      <c r="AJ210" s="16"/>
      <c r="AK210" s="16"/>
      <c r="AL210" s="16"/>
      <c r="AM210" s="14"/>
      <c r="AN210" s="14"/>
      <c r="AO210" s="14"/>
      <c r="AP210" s="14"/>
      <c r="AQ210" s="14"/>
      <c r="AR210" s="14"/>
      <c r="AS210" s="14"/>
      <c r="AT210" s="14"/>
      <c r="AU210" s="14"/>
      <c r="AV210" s="14"/>
      <c r="AW210" s="14"/>
      <c r="AX210" s="14"/>
      <c r="AY210" s="14"/>
      <c r="AZ210" s="14"/>
      <c r="BA210" s="14"/>
      <c r="BB210" s="14"/>
      <c r="BC210" s="14"/>
      <c r="BD210" s="14"/>
      <c r="BE210" s="14"/>
      <c r="BF210" s="14"/>
      <c r="BG210" s="14"/>
      <c r="BH210" s="14"/>
      <c r="BI210" s="14"/>
      <c r="BJ210" s="14"/>
      <c r="BK210" s="14"/>
      <c r="BL210" s="14"/>
      <c r="BM210" s="14"/>
      <c r="BN210" s="14"/>
      <c r="BO210" s="14"/>
      <c r="BP210" s="14"/>
      <c r="BQ210" s="14"/>
      <c r="BR210" s="14"/>
      <c r="BS210" s="14"/>
      <c r="BT210" s="14"/>
      <c r="BU210" s="14"/>
      <c r="BV210" s="14"/>
      <c r="BW210" s="14"/>
      <c r="BX210" s="14"/>
      <c r="BY210" s="14"/>
      <c r="BZ210" s="14"/>
      <c r="CA210" s="14"/>
      <c r="CB210" s="14"/>
      <c r="CC210" s="14"/>
      <c r="CD210" s="14"/>
      <c r="CE210" s="14"/>
      <c r="CF210" s="14"/>
      <c r="CG210" s="14"/>
      <c r="CH210" s="14"/>
    </row>
    <row r="211" spans="1:86">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5"/>
      <c r="Z211" s="16"/>
      <c r="AA211" s="16"/>
      <c r="AB211" s="16"/>
      <c r="AC211" s="16"/>
      <c r="AD211" s="16"/>
      <c r="AE211" s="16"/>
      <c r="AF211" s="16"/>
      <c r="AG211" s="16"/>
      <c r="AH211" s="16"/>
      <c r="AI211" s="16"/>
      <c r="AJ211" s="16"/>
      <c r="AK211" s="16"/>
      <c r="AL211" s="16"/>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c r="BT211" s="14"/>
      <c r="BU211" s="14"/>
      <c r="BV211" s="14"/>
      <c r="BW211" s="14"/>
      <c r="BX211" s="14"/>
      <c r="BY211" s="14"/>
      <c r="BZ211" s="14"/>
      <c r="CA211" s="14"/>
      <c r="CB211" s="14"/>
      <c r="CC211" s="14"/>
      <c r="CD211" s="14"/>
      <c r="CE211" s="14"/>
      <c r="CF211" s="14"/>
      <c r="CG211" s="14"/>
      <c r="CH211" s="14"/>
    </row>
    <row r="212" spans="1:86">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5"/>
      <c r="Z212" s="16"/>
      <c r="AA212" s="16"/>
      <c r="AB212" s="16"/>
      <c r="AC212" s="16"/>
      <c r="AD212" s="16"/>
      <c r="AE212" s="16"/>
      <c r="AF212" s="16"/>
      <c r="AG212" s="16"/>
      <c r="AH212" s="16"/>
      <c r="AI212" s="16"/>
      <c r="AJ212" s="16"/>
      <c r="AK212" s="16"/>
      <c r="AL212" s="16"/>
      <c r="AM212" s="14"/>
      <c r="AN212" s="14"/>
      <c r="AO212" s="14"/>
      <c r="AP212" s="14"/>
      <c r="AQ212" s="14"/>
      <c r="AR212" s="14"/>
      <c r="AS212" s="14"/>
      <c r="AT212" s="14"/>
      <c r="AU212" s="14"/>
      <c r="AV212" s="14"/>
      <c r="AW212" s="14"/>
      <c r="AX212" s="14"/>
      <c r="AY212" s="14"/>
      <c r="AZ212" s="14"/>
      <c r="BA212" s="14"/>
      <c r="BB212" s="14"/>
      <c r="BC212" s="14"/>
      <c r="BD212" s="14"/>
      <c r="BE212" s="14"/>
      <c r="BF212" s="14"/>
      <c r="BG212" s="14"/>
      <c r="BH212" s="14"/>
      <c r="BI212" s="14"/>
      <c r="BJ212" s="14"/>
      <c r="BK212" s="14"/>
      <c r="BL212" s="14"/>
      <c r="BM212" s="14"/>
      <c r="BN212" s="14"/>
      <c r="BO212" s="14"/>
      <c r="BP212" s="14"/>
      <c r="BQ212" s="14"/>
      <c r="BR212" s="14"/>
      <c r="BS212" s="14"/>
      <c r="BT212" s="14"/>
      <c r="BU212" s="14"/>
      <c r="BV212" s="14"/>
      <c r="BW212" s="14"/>
      <c r="BX212" s="14"/>
      <c r="BY212" s="14"/>
      <c r="BZ212" s="14"/>
      <c r="CA212" s="14"/>
      <c r="CB212" s="14"/>
      <c r="CC212" s="14"/>
      <c r="CD212" s="14"/>
      <c r="CE212" s="14"/>
      <c r="CF212" s="14"/>
      <c r="CG212" s="14"/>
      <c r="CH212" s="14"/>
    </row>
    <row r="213" spans="1:86">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5"/>
      <c r="Z213" s="16"/>
      <c r="AA213" s="16"/>
      <c r="AB213" s="16"/>
      <c r="AC213" s="16"/>
      <c r="AD213" s="16"/>
      <c r="AE213" s="16"/>
      <c r="AF213" s="16"/>
      <c r="AG213" s="16"/>
      <c r="AH213" s="16"/>
      <c r="AI213" s="16"/>
      <c r="AJ213" s="16"/>
      <c r="AK213" s="16"/>
      <c r="AL213" s="16"/>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c r="BT213" s="14"/>
      <c r="BU213" s="14"/>
      <c r="BV213" s="14"/>
      <c r="BW213" s="14"/>
      <c r="BX213" s="14"/>
      <c r="BY213" s="14"/>
      <c r="BZ213" s="14"/>
      <c r="CA213" s="14"/>
      <c r="CB213" s="14"/>
      <c r="CC213" s="14"/>
      <c r="CD213" s="14"/>
      <c r="CE213" s="14"/>
      <c r="CF213" s="14"/>
      <c r="CG213" s="14"/>
      <c r="CH213" s="14"/>
    </row>
    <row r="214" spans="1:86">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5"/>
      <c r="Z214" s="16"/>
      <c r="AA214" s="16"/>
      <c r="AB214" s="16"/>
      <c r="AC214" s="16"/>
      <c r="AD214" s="16"/>
      <c r="AE214" s="16"/>
      <c r="AF214" s="16"/>
      <c r="AG214" s="16"/>
      <c r="AH214" s="16"/>
      <c r="AI214" s="16"/>
      <c r="AJ214" s="16"/>
      <c r="AK214" s="16"/>
      <c r="AL214" s="16"/>
      <c r="AM214" s="14"/>
      <c r="AN214" s="14"/>
      <c r="AO214" s="14"/>
      <c r="AP214" s="14"/>
      <c r="AQ214" s="14"/>
      <c r="AR214" s="14"/>
      <c r="AS214" s="14"/>
      <c r="AT214" s="14"/>
      <c r="AU214" s="14"/>
      <c r="AV214" s="14"/>
      <c r="AW214" s="14"/>
      <c r="AX214" s="14"/>
      <c r="AY214" s="14"/>
      <c r="AZ214" s="14"/>
      <c r="BA214" s="14"/>
      <c r="BB214" s="14"/>
      <c r="BC214" s="14"/>
      <c r="BD214" s="14"/>
      <c r="BE214" s="14"/>
      <c r="BF214" s="14"/>
      <c r="BG214" s="14"/>
      <c r="BH214" s="14"/>
      <c r="BI214" s="14"/>
      <c r="BJ214" s="14"/>
      <c r="BK214" s="14"/>
      <c r="BL214" s="14"/>
      <c r="BM214" s="14"/>
      <c r="BN214" s="14"/>
      <c r="BO214" s="14"/>
      <c r="BP214" s="14"/>
      <c r="BQ214" s="14"/>
      <c r="BR214" s="14"/>
      <c r="BS214" s="14"/>
      <c r="BT214" s="14"/>
      <c r="BU214" s="14"/>
      <c r="BV214" s="14"/>
      <c r="BW214" s="14"/>
      <c r="BX214" s="14"/>
      <c r="BY214" s="14"/>
      <c r="BZ214" s="14"/>
      <c r="CA214" s="14"/>
      <c r="CB214" s="14"/>
      <c r="CC214" s="14"/>
      <c r="CD214" s="14"/>
      <c r="CE214" s="14"/>
      <c r="CF214" s="14"/>
      <c r="CG214" s="14"/>
      <c r="CH214" s="14"/>
    </row>
    <row r="215" spans="1:86">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5"/>
      <c r="Z215" s="16"/>
      <c r="AA215" s="16"/>
      <c r="AB215" s="16"/>
      <c r="AC215" s="16"/>
      <c r="AD215" s="16"/>
      <c r="AE215" s="16"/>
      <c r="AF215" s="16"/>
      <c r="AG215" s="16"/>
      <c r="AH215" s="16"/>
      <c r="AI215" s="16"/>
      <c r="AJ215" s="16"/>
      <c r="AK215" s="16"/>
      <c r="AL215" s="16"/>
      <c r="AM215" s="14"/>
      <c r="AN215" s="14"/>
      <c r="AO215" s="14"/>
      <c r="AP215" s="14"/>
      <c r="AQ215" s="14"/>
      <c r="AR215" s="14"/>
      <c r="AS215" s="14"/>
      <c r="AT215" s="14"/>
      <c r="AU215" s="14"/>
      <c r="AV215" s="14"/>
      <c r="AW215" s="14"/>
      <c r="AX215" s="14"/>
      <c r="AY215" s="14"/>
      <c r="AZ215" s="14"/>
      <c r="BA215" s="14"/>
      <c r="BB215" s="14"/>
      <c r="BC215" s="14"/>
      <c r="BD215" s="14"/>
      <c r="BE215" s="14"/>
      <c r="BF215" s="14"/>
      <c r="BG215" s="14"/>
      <c r="BH215" s="14"/>
      <c r="BI215" s="14"/>
      <c r="BJ215" s="14"/>
      <c r="BK215" s="14"/>
      <c r="BL215" s="14"/>
      <c r="BM215" s="14"/>
      <c r="BN215" s="14"/>
      <c r="BO215" s="14"/>
      <c r="BP215" s="14"/>
      <c r="BQ215" s="14"/>
      <c r="BR215" s="14"/>
      <c r="BS215" s="14"/>
      <c r="BT215" s="14"/>
      <c r="BU215" s="14"/>
      <c r="BV215" s="14"/>
      <c r="BW215" s="14"/>
      <c r="BX215" s="14"/>
      <c r="BY215" s="14"/>
      <c r="BZ215" s="14"/>
      <c r="CA215" s="14"/>
      <c r="CB215" s="14"/>
      <c r="CC215" s="14"/>
      <c r="CD215" s="14"/>
      <c r="CE215" s="14"/>
      <c r="CF215" s="14"/>
      <c r="CG215" s="14"/>
      <c r="CH215" s="14"/>
    </row>
    <row r="216" spans="1:8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5"/>
      <c r="Z216" s="16"/>
      <c r="AA216" s="16"/>
      <c r="AB216" s="16"/>
      <c r="AC216" s="16"/>
      <c r="AD216" s="16"/>
      <c r="AE216" s="16"/>
      <c r="AF216" s="16"/>
      <c r="AG216" s="16"/>
      <c r="AH216" s="16"/>
      <c r="AI216" s="16"/>
      <c r="AJ216" s="16"/>
      <c r="AK216" s="16"/>
      <c r="AL216" s="16"/>
      <c r="AM216" s="14"/>
      <c r="AN216" s="14"/>
      <c r="AO216" s="14"/>
      <c r="AP216" s="14"/>
      <c r="AQ216" s="14"/>
      <c r="AR216" s="14"/>
      <c r="AS216" s="14"/>
      <c r="AT216" s="14"/>
      <c r="AU216" s="14"/>
      <c r="AV216" s="14"/>
      <c r="AW216" s="14"/>
      <c r="AX216" s="14"/>
      <c r="AY216" s="14"/>
      <c r="AZ216" s="14"/>
      <c r="BA216" s="14"/>
      <c r="BB216" s="14"/>
      <c r="BC216" s="14"/>
      <c r="BD216" s="14"/>
      <c r="BE216" s="14"/>
      <c r="BF216" s="14"/>
      <c r="BG216" s="14"/>
      <c r="BH216" s="14"/>
      <c r="BI216" s="14"/>
      <c r="BJ216" s="14"/>
      <c r="BK216" s="14"/>
      <c r="BL216" s="14"/>
      <c r="BM216" s="14"/>
      <c r="BN216" s="14"/>
      <c r="BO216" s="14"/>
      <c r="BP216" s="14"/>
      <c r="BQ216" s="14"/>
      <c r="BR216" s="14"/>
      <c r="BS216" s="14"/>
      <c r="BT216" s="14"/>
      <c r="BU216" s="14"/>
      <c r="BV216" s="14"/>
      <c r="BW216" s="14"/>
      <c r="BX216" s="14"/>
      <c r="BY216" s="14"/>
      <c r="BZ216" s="14"/>
      <c r="CA216" s="14"/>
      <c r="CB216" s="14"/>
      <c r="CC216" s="14"/>
      <c r="CD216" s="14"/>
      <c r="CE216" s="14"/>
      <c r="CF216" s="14"/>
      <c r="CG216" s="14"/>
      <c r="CH216" s="14"/>
    </row>
    <row r="217" spans="1:86">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5"/>
      <c r="Z217" s="16"/>
      <c r="AA217" s="16"/>
      <c r="AB217" s="16"/>
      <c r="AC217" s="16"/>
      <c r="AD217" s="16"/>
      <c r="AE217" s="16"/>
      <c r="AF217" s="16"/>
      <c r="AG217" s="16"/>
      <c r="AH217" s="16"/>
      <c r="AI217" s="16"/>
      <c r="AJ217" s="16"/>
      <c r="AK217" s="16"/>
      <c r="AL217" s="16"/>
      <c r="AM217" s="14"/>
      <c r="AN217" s="14"/>
      <c r="AO217" s="14"/>
      <c r="AP217" s="14"/>
      <c r="AQ217" s="14"/>
      <c r="AR217" s="14"/>
      <c r="AS217" s="14"/>
      <c r="AT217" s="14"/>
      <c r="AU217" s="14"/>
      <c r="AV217" s="14"/>
      <c r="AW217" s="14"/>
      <c r="AX217" s="14"/>
      <c r="AY217" s="14"/>
      <c r="AZ217" s="14"/>
      <c r="BA217" s="14"/>
      <c r="BB217" s="14"/>
      <c r="BC217" s="14"/>
      <c r="BD217" s="14"/>
      <c r="BE217" s="14"/>
      <c r="BF217" s="14"/>
      <c r="BG217" s="14"/>
      <c r="BH217" s="14"/>
      <c r="BI217" s="14"/>
      <c r="BJ217" s="14"/>
      <c r="BK217" s="14"/>
      <c r="BL217" s="14"/>
      <c r="BM217" s="14"/>
      <c r="BN217" s="14"/>
      <c r="BO217" s="14"/>
      <c r="BP217" s="14"/>
      <c r="BQ217" s="14"/>
      <c r="BR217" s="14"/>
      <c r="BS217" s="14"/>
      <c r="BT217" s="14"/>
      <c r="BU217" s="14"/>
      <c r="BV217" s="14"/>
      <c r="BW217" s="14"/>
      <c r="BX217" s="14"/>
      <c r="BY217" s="14"/>
      <c r="BZ217" s="14"/>
      <c r="CA217" s="14"/>
      <c r="CB217" s="14"/>
      <c r="CC217" s="14"/>
      <c r="CD217" s="14"/>
      <c r="CE217" s="14"/>
      <c r="CF217" s="14"/>
      <c r="CG217" s="14"/>
      <c r="CH217" s="14"/>
    </row>
    <row r="218" spans="1:86">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5"/>
      <c r="Z218" s="16"/>
      <c r="AA218" s="16"/>
      <c r="AB218" s="16"/>
      <c r="AC218" s="16"/>
      <c r="AD218" s="16"/>
      <c r="AE218" s="16"/>
      <c r="AF218" s="16"/>
      <c r="AG218" s="16"/>
      <c r="AH218" s="16"/>
      <c r="AI218" s="16"/>
      <c r="AJ218" s="16"/>
      <c r="AK218" s="16"/>
      <c r="AL218" s="16"/>
      <c r="AM218" s="14"/>
      <c r="AN218" s="14"/>
      <c r="AO218" s="14"/>
      <c r="AP218" s="14"/>
      <c r="AQ218" s="14"/>
      <c r="AR218" s="14"/>
      <c r="AS218" s="14"/>
      <c r="AT218" s="14"/>
      <c r="AU218" s="14"/>
      <c r="AV218" s="14"/>
      <c r="AW218" s="14"/>
      <c r="AX218" s="14"/>
      <c r="AY218" s="14"/>
      <c r="AZ218" s="14"/>
      <c r="BA218" s="14"/>
      <c r="BB218" s="14"/>
      <c r="BC218" s="14"/>
      <c r="BD218" s="14"/>
      <c r="BE218" s="14"/>
      <c r="BF218" s="14"/>
      <c r="BG218" s="14"/>
      <c r="BH218" s="14"/>
      <c r="BI218" s="14"/>
      <c r="BJ218" s="14"/>
      <c r="BK218" s="14"/>
      <c r="BL218" s="14"/>
      <c r="BM218" s="14"/>
      <c r="BN218" s="14"/>
      <c r="BO218" s="14"/>
      <c r="BP218" s="14"/>
      <c r="BQ218" s="14"/>
      <c r="BR218" s="14"/>
      <c r="BS218" s="14"/>
      <c r="BT218" s="14"/>
      <c r="BU218" s="14"/>
      <c r="BV218" s="14"/>
      <c r="BW218" s="14"/>
      <c r="BX218" s="14"/>
      <c r="BY218" s="14"/>
      <c r="BZ218" s="14"/>
      <c r="CA218" s="14"/>
      <c r="CB218" s="14"/>
      <c r="CC218" s="14"/>
      <c r="CD218" s="14"/>
      <c r="CE218" s="14"/>
      <c r="CF218" s="14"/>
      <c r="CG218" s="14"/>
      <c r="CH218" s="14"/>
    </row>
    <row r="219" spans="1:86">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5"/>
      <c r="Z219" s="16"/>
      <c r="AA219" s="16"/>
      <c r="AB219" s="16"/>
      <c r="AC219" s="16"/>
      <c r="AD219" s="16"/>
      <c r="AE219" s="16"/>
      <c r="AF219" s="16"/>
      <c r="AG219" s="16"/>
      <c r="AH219" s="16"/>
      <c r="AI219" s="16"/>
      <c r="AJ219" s="16"/>
      <c r="AK219" s="16"/>
      <c r="AL219" s="16"/>
      <c r="AM219" s="14"/>
      <c r="AN219" s="14"/>
      <c r="AO219" s="14"/>
      <c r="AP219" s="14"/>
      <c r="AQ219" s="14"/>
      <c r="AR219" s="14"/>
      <c r="AS219" s="14"/>
      <c r="AT219" s="14"/>
      <c r="AU219" s="14"/>
      <c r="AV219" s="14"/>
      <c r="AW219" s="14"/>
      <c r="AX219" s="14"/>
      <c r="AY219" s="14"/>
      <c r="AZ219" s="14"/>
      <c r="BA219" s="14"/>
      <c r="BB219" s="14"/>
      <c r="BC219" s="14"/>
      <c r="BD219" s="14"/>
      <c r="BE219" s="14"/>
      <c r="BF219" s="14"/>
      <c r="BG219" s="14"/>
      <c r="BH219" s="14"/>
      <c r="BI219" s="14"/>
      <c r="BJ219" s="14"/>
      <c r="BK219" s="14"/>
      <c r="BL219" s="14"/>
      <c r="BM219" s="14"/>
      <c r="BN219" s="14"/>
      <c r="BO219" s="14"/>
      <c r="BP219" s="14"/>
      <c r="BQ219" s="14"/>
      <c r="BR219" s="14"/>
      <c r="BS219" s="14"/>
      <c r="BT219" s="14"/>
      <c r="BU219" s="14"/>
      <c r="BV219" s="14"/>
      <c r="BW219" s="14"/>
      <c r="BX219" s="14"/>
      <c r="BY219" s="14"/>
      <c r="BZ219" s="14"/>
      <c r="CA219" s="14"/>
      <c r="CB219" s="14"/>
      <c r="CC219" s="14"/>
      <c r="CD219" s="14"/>
      <c r="CE219" s="14"/>
      <c r="CF219" s="14"/>
      <c r="CG219" s="14"/>
      <c r="CH219" s="14"/>
    </row>
    <row r="220" spans="1:86">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5"/>
      <c r="Z220" s="16"/>
      <c r="AA220" s="16"/>
      <c r="AB220" s="16"/>
      <c r="AC220" s="16"/>
      <c r="AD220" s="16"/>
      <c r="AE220" s="16"/>
      <c r="AF220" s="16"/>
      <c r="AG220" s="16"/>
      <c r="AH220" s="16"/>
      <c r="AI220" s="16"/>
      <c r="AJ220" s="16"/>
      <c r="AK220" s="16"/>
      <c r="AL220" s="16"/>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row>
    <row r="221" spans="1:86">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5"/>
      <c r="Z221" s="16"/>
      <c r="AA221" s="16"/>
      <c r="AB221" s="16"/>
      <c r="AC221" s="16"/>
      <c r="AD221" s="16"/>
      <c r="AE221" s="16"/>
      <c r="AF221" s="16"/>
      <c r="AG221" s="16"/>
      <c r="AH221" s="16"/>
      <c r="AI221" s="16"/>
      <c r="AJ221" s="16"/>
      <c r="AK221" s="16"/>
      <c r="AL221" s="16"/>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row>
    <row r="222" spans="1:86">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5"/>
      <c r="Z222" s="16"/>
      <c r="AA222" s="16"/>
      <c r="AB222" s="16"/>
      <c r="AC222" s="16"/>
      <c r="AD222" s="16"/>
      <c r="AE222" s="16"/>
      <c r="AF222" s="16"/>
      <c r="AG222" s="16"/>
      <c r="AH222" s="16"/>
      <c r="AI222" s="16"/>
      <c r="AJ222" s="16"/>
      <c r="AK222" s="16"/>
      <c r="AL222" s="16"/>
      <c r="AM222" s="14"/>
      <c r="AN222" s="14"/>
      <c r="AO222" s="14"/>
      <c r="AP222" s="14"/>
      <c r="AQ222" s="14"/>
      <c r="AR222" s="14"/>
      <c r="AS222" s="14"/>
      <c r="AT222" s="14"/>
      <c r="AU222" s="14"/>
      <c r="AV222" s="14"/>
      <c r="AW222" s="14"/>
      <c r="AX222" s="14"/>
      <c r="AY222" s="14"/>
      <c r="AZ222" s="14"/>
      <c r="BA222" s="14"/>
      <c r="BB222" s="14"/>
      <c r="BC222" s="14"/>
      <c r="BD222" s="14"/>
      <c r="BE222" s="14"/>
      <c r="BF222" s="14"/>
      <c r="BG222" s="14"/>
      <c r="BH222" s="14"/>
      <c r="BI222" s="14"/>
      <c r="BJ222" s="14"/>
      <c r="BK222" s="14"/>
      <c r="BL222" s="14"/>
      <c r="BM222" s="14"/>
      <c r="BN222" s="14"/>
      <c r="BO222" s="14"/>
      <c r="BP222" s="14"/>
      <c r="BQ222" s="14"/>
      <c r="BR222" s="14"/>
      <c r="BS222" s="14"/>
      <c r="BT222" s="14"/>
      <c r="BU222" s="14"/>
      <c r="BV222" s="14"/>
      <c r="BW222" s="14"/>
      <c r="BX222" s="14"/>
      <c r="BY222" s="14"/>
      <c r="BZ222" s="14"/>
      <c r="CA222" s="14"/>
      <c r="CB222" s="14"/>
      <c r="CC222" s="14"/>
      <c r="CD222" s="14"/>
      <c r="CE222" s="14"/>
      <c r="CF222" s="14"/>
      <c r="CG222" s="14"/>
      <c r="CH222" s="14"/>
    </row>
    <row r="223" spans="1:86">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5"/>
      <c r="Z223" s="16"/>
      <c r="AA223" s="16"/>
      <c r="AB223" s="16"/>
      <c r="AC223" s="16"/>
      <c r="AD223" s="16"/>
      <c r="AE223" s="16"/>
      <c r="AF223" s="16"/>
      <c r="AG223" s="16"/>
      <c r="AH223" s="16"/>
      <c r="AI223" s="16"/>
      <c r="AJ223" s="16"/>
      <c r="AK223" s="16"/>
      <c r="AL223" s="16"/>
      <c r="AM223" s="14"/>
      <c r="AN223" s="14"/>
      <c r="AO223" s="14"/>
      <c r="AP223" s="14"/>
      <c r="AQ223" s="14"/>
      <c r="AR223" s="14"/>
      <c r="AS223" s="14"/>
      <c r="AT223" s="14"/>
      <c r="AU223" s="14"/>
      <c r="AV223" s="14"/>
      <c r="AW223" s="14"/>
      <c r="AX223" s="14"/>
      <c r="AY223" s="14"/>
      <c r="AZ223" s="14"/>
      <c r="BA223" s="14"/>
      <c r="BB223" s="14"/>
      <c r="BC223" s="14"/>
      <c r="BD223" s="14"/>
      <c r="BE223" s="14"/>
      <c r="BF223" s="14"/>
      <c r="BG223" s="14"/>
      <c r="BH223" s="14"/>
      <c r="BI223" s="14"/>
      <c r="BJ223" s="14"/>
      <c r="BK223" s="14"/>
      <c r="BL223" s="14"/>
      <c r="BM223" s="14"/>
      <c r="BN223" s="14"/>
      <c r="BO223" s="14"/>
      <c r="BP223" s="14"/>
      <c r="BQ223" s="14"/>
      <c r="BR223" s="14"/>
      <c r="BS223" s="14"/>
      <c r="BT223" s="14"/>
      <c r="BU223" s="14"/>
      <c r="BV223" s="14"/>
      <c r="BW223" s="14"/>
      <c r="BX223" s="14"/>
      <c r="BY223" s="14"/>
      <c r="BZ223" s="14"/>
      <c r="CA223" s="14"/>
      <c r="CB223" s="14"/>
      <c r="CC223" s="14"/>
      <c r="CD223" s="14"/>
      <c r="CE223" s="14"/>
      <c r="CF223" s="14"/>
      <c r="CG223" s="14"/>
      <c r="CH223" s="14"/>
    </row>
    <row r="224" spans="1:86">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5"/>
      <c r="Z224" s="16"/>
      <c r="AA224" s="16"/>
      <c r="AB224" s="16"/>
      <c r="AC224" s="16"/>
      <c r="AD224" s="16"/>
      <c r="AE224" s="16"/>
      <c r="AF224" s="16"/>
      <c r="AG224" s="16"/>
      <c r="AH224" s="16"/>
      <c r="AI224" s="16"/>
      <c r="AJ224" s="16"/>
      <c r="AK224" s="16"/>
      <c r="AL224" s="16"/>
      <c r="AM224" s="14"/>
      <c r="AN224" s="14"/>
      <c r="AO224" s="14"/>
      <c r="AP224" s="14"/>
      <c r="AQ224" s="14"/>
      <c r="AR224" s="14"/>
      <c r="AS224" s="14"/>
      <c r="AT224" s="14"/>
      <c r="AU224" s="14"/>
      <c r="AV224" s="14"/>
      <c r="AW224" s="14"/>
      <c r="AX224" s="14"/>
      <c r="AY224" s="14"/>
      <c r="AZ224" s="14"/>
      <c r="BA224" s="14"/>
      <c r="BB224" s="14"/>
      <c r="BC224" s="14"/>
      <c r="BD224" s="14"/>
      <c r="BE224" s="14"/>
      <c r="BF224" s="14"/>
      <c r="BG224" s="14"/>
      <c r="BH224" s="14"/>
      <c r="BI224" s="14"/>
      <c r="BJ224" s="14"/>
      <c r="BK224" s="14"/>
      <c r="BL224" s="14"/>
      <c r="BM224" s="14"/>
      <c r="BN224" s="14"/>
      <c r="BO224" s="14"/>
      <c r="BP224" s="14"/>
      <c r="BQ224" s="14"/>
      <c r="BR224" s="14"/>
      <c r="BS224" s="14"/>
      <c r="BT224" s="14"/>
      <c r="BU224" s="14"/>
      <c r="BV224" s="14"/>
      <c r="BW224" s="14"/>
      <c r="BX224" s="14"/>
      <c r="BY224" s="14"/>
      <c r="BZ224" s="14"/>
      <c r="CA224" s="14"/>
      <c r="CB224" s="14"/>
      <c r="CC224" s="14"/>
      <c r="CD224" s="14"/>
      <c r="CE224" s="14"/>
      <c r="CF224" s="14"/>
      <c r="CG224" s="14"/>
      <c r="CH224" s="14"/>
    </row>
    <row r="225" spans="1:86">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5"/>
      <c r="Z225" s="16"/>
      <c r="AA225" s="16"/>
      <c r="AB225" s="16"/>
      <c r="AC225" s="16"/>
      <c r="AD225" s="16"/>
      <c r="AE225" s="16"/>
      <c r="AF225" s="16"/>
      <c r="AG225" s="16"/>
      <c r="AH225" s="16"/>
      <c r="AI225" s="16"/>
      <c r="AJ225" s="16"/>
      <c r="AK225" s="16"/>
      <c r="AL225" s="16"/>
      <c r="AM225" s="14"/>
      <c r="AN225" s="14"/>
      <c r="AO225" s="14"/>
      <c r="AP225" s="14"/>
      <c r="AQ225" s="14"/>
      <c r="AR225" s="14"/>
      <c r="AS225" s="14"/>
      <c r="AT225" s="14"/>
      <c r="AU225" s="14"/>
      <c r="AV225" s="14"/>
      <c r="AW225" s="14"/>
      <c r="AX225" s="14"/>
      <c r="AY225" s="14"/>
      <c r="AZ225" s="14"/>
      <c r="BA225" s="14"/>
      <c r="BB225" s="14"/>
      <c r="BC225" s="14"/>
      <c r="BD225" s="14"/>
      <c r="BE225" s="14"/>
      <c r="BF225" s="14"/>
      <c r="BG225" s="14"/>
      <c r="BH225" s="14"/>
      <c r="BI225" s="14"/>
      <c r="BJ225" s="14"/>
      <c r="BK225" s="14"/>
      <c r="BL225" s="14"/>
      <c r="BM225" s="14"/>
      <c r="BN225" s="14"/>
      <c r="BO225" s="14"/>
      <c r="BP225" s="14"/>
      <c r="BQ225" s="14"/>
      <c r="BR225" s="14"/>
      <c r="BS225" s="14"/>
      <c r="BT225" s="14"/>
      <c r="BU225" s="14"/>
      <c r="BV225" s="14"/>
      <c r="BW225" s="14"/>
      <c r="BX225" s="14"/>
      <c r="BY225" s="14"/>
      <c r="BZ225" s="14"/>
      <c r="CA225" s="14"/>
      <c r="CB225" s="14"/>
      <c r="CC225" s="14"/>
      <c r="CD225" s="14"/>
      <c r="CE225" s="14"/>
      <c r="CF225" s="14"/>
      <c r="CG225" s="14"/>
      <c r="CH225" s="14"/>
    </row>
    <row r="226" spans="1:8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5"/>
      <c r="Z226" s="16"/>
      <c r="AA226" s="16"/>
      <c r="AB226" s="16"/>
      <c r="AC226" s="16"/>
      <c r="AD226" s="16"/>
      <c r="AE226" s="16"/>
      <c r="AF226" s="16"/>
      <c r="AG226" s="16"/>
      <c r="AH226" s="16"/>
      <c r="AI226" s="16"/>
      <c r="AJ226" s="16"/>
      <c r="AK226" s="16"/>
      <c r="AL226" s="16"/>
      <c r="AM226" s="14"/>
      <c r="AN226" s="14"/>
      <c r="AO226" s="14"/>
      <c r="AP226" s="14"/>
      <c r="AQ226" s="14"/>
      <c r="AR226" s="14"/>
      <c r="AS226" s="14"/>
      <c r="AT226" s="14"/>
      <c r="AU226" s="14"/>
      <c r="AV226" s="14"/>
      <c r="AW226" s="14"/>
      <c r="AX226" s="14"/>
      <c r="AY226" s="14"/>
      <c r="AZ226" s="14"/>
      <c r="BA226" s="14"/>
      <c r="BB226" s="14"/>
      <c r="BC226" s="14"/>
      <c r="BD226" s="14"/>
      <c r="BE226" s="14"/>
      <c r="BF226" s="14"/>
      <c r="BG226" s="14"/>
      <c r="BH226" s="14"/>
      <c r="BI226" s="14"/>
      <c r="BJ226" s="14"/>
      <c r="BK226" s="14"/>
      <c r="BL226" s="14"/>
      <c r="BM226" s="14"/>
      <c r="BN226" s="14"/>
      <c r="BO226" s="14"/>
      <c r="BP226" s="14"/>
      <c r="BQ226" s="14"/>
      <c r="BR226" s="14"/>
      <c r="BS226" s="14"/>
      <c r="BT226" s="14"/>
      <c r="BU226" s="14"/>
      <c r="BV226" s="14"/>
      <c r="BW226" s="14"/>
      <c r="BX226" s="14"/>
      <c r="BY226" s="14"/>
      <c r="BZ226" s="14"/>
      <c r="CA226" s="14"/>
      <c r="CB226" s="14"/>
      <c r="CC226" s="14"/>
      <c r="CD226" s="14"/>
      <c r="CE226" s="14"/>
      <c r="CF226" s="14"/>
      <c r="CG226" s="14"/>
      <c r="CH226" s="14"/>
    </row>
    <row r="227" spans="1:86">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5"/>
      <c r="Z227" s="16"/>
      <c r="AA227" s="16"/>
      <c r="AB227" s="16"/>
      <c r="AC227" s="16"/>
      <c r="AD227" s="16"/>
      <c r="AE227" s="16"/>
      <c r="AF227" s="16"/>
      <c r="AG227" s="16"/>
      <c r="AH227" s="16"/>
      <c r="AI227" s="16"/>
      <c r="AJ227" s="16"/>
      <c r="AK227" s="16"/>
      <c r="AL227" s="16"/>
      <c r="AM227" s="14"/>
      <c r="AN227" s="14"/>
      <c r="AO227" s="14"/>
      <c r="AP227" s="14"/>
      <c r="AQ227" s="14"/>
      <c r="AR227" s="14"/>
      <c r="AS227" s="14"/>
      <c r="AT227" s="14"/>
      <c r="AU227" s="14"/>
      <c r="AV227" s="14"/>
      <c r="AW227" s="14"/>
      <c r="AX227" s="14"/>
      <c r="AY227" s="14"/>
      <c r="AZ227" s="14"/>
      <c r="BA227" s="14"/>
      <c r="BB227" s="14"/>
      <c r="BC227" s="14"/>
      <c r="BD227" s="14"/>
      <c r="BE227" s="14"/>
      <c r="BF227" s="14"/>
      <c r="BG227" s="14"/>
      <c r="BH227" s="14"/>
      <c r="BI227" s="14"/>
      <c r="BJ227" s="14"/>
      <c r="BK227" s="14"/>
      <c r="BL227" s="14"/>
      <c r="BM227" s="14"/>
      <c r="BN227" s="14"/>
      <c r="BO227" s="14"/>
      <c r="BP227" s="14"/>
      <c r="BQ227" s="14"/>
      <c r="BR227" s="14"/>
      <c r="BS227" s="14"/>
      <c r="BT227" s="14"/>
      <c r="BU227" s="14"/>
      <c r="BV227" s="14"/>
      <c r="BW227" s="14"/>
      <c r="BX227" s="14"/>
      <c r="BY227" s="14"/>
      <c r="BZ227" s="14"/>
      <c r="CA227" s="14"/>
      <c r="CB227" s="14"/>
      <c r="CC227" s="14"/>
      <c r="CD227" s="14"/>
      <c r="CE227" s="14"/>
      <c r="CF227" s="14"/>
      <c r="CG227" s="14"/>
      <c r="CH227" s="14"/>
    </row>
    <row r="228" spans="1:86">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5"/>
      <c r="Z228" s="16"/>
      <c r="AA228" s="16"/>
      <c r="AB228" s="16"/>
      <c r="AC228" s="16"/>
      <c r="AD228" s="16"/>
      <c r="AE228" s="16"/>
      <c r="AF228" s="16"/>
      <c r="AG228" s="16"/>
      <c r="AH228" s="16"/>
      <c r="AI228" s="16"/>
      <c r="AJ228" s="16"/>
      <c r="AK228" s="16"/>
      <c r="AL228" s="16"/>
      <c r="AM228" s="14"/>
      <c r="AN228" s="14"/>
      <c r="AO228" s="14"/>
      <c r="AP228" s="14"/>
      <c r="AQ228" s="14"/>
      <c r="AR228" s="14"/>
      <c r="AS228" s="14"/>
      <c r="AT228" s="14"/>
      <c r="AU228" s="14"/>
      <c r="AV228" s="14"/>
      <c r="AW228" s="14"/>
      <c r="AX228" s="14"/>
      <c r="AY228" s="14"/>
      <c r="AZ228" s="14"/>
      <c r="BA228" s="14"/>
      <c r="BB228" s="14"/>
      <c r="BC228" s="14"/>
      <c r="BD228" s="14"/>
      <c r="BE228" s="14"/>
      <c r="BF228" s="14"/>
      <c r="BG228" s="14"/>
      <c r="BH228" s="14"/>
      <c r="BI228" s="14"/>
      <c r="BJ228" s="14"/>
      <c r="BK228" s="14"/>
      <c r="BL228" s="14"/>
      <c r="BM228" s="14"/>
      <c r="BN228" s="14"/>
      <c r="BO228" s="14"/>
      <c r="BP228" s="14"/>
      <c r="BQ228" s="14"/>
      <c r="BR228" s="14"/>
      <c r="BS228" s="14"/>
      <c r="BT228" s="14"/>
      <c r="BU228" s="14"/>
      <c r="BV228" s="14"/>
      <c r="BW228" s="14"/>
      <c r="BX228" s="14"/>
      <c r="BY228" s="14"/>
      <c r="BZ228" s="14"/>
      <c r="CA228" s="14"/>
      <c r="CB228" s="14"/>
      <c r="CC228" s="14"/>
      <c r="CD228" s="14"/>
      <c r="CE228" s="14"/>
      <c r="CF228" s="14"/>
      <c r="CG228" s="14"/>
      <c r="CH228" s="14"/>
    </row>
    <row r="229" spans="1:86">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5"/>
      <c r="Z229" s="16"/>
      <c r="AA229" s="16"/>
      <c r="AB229" s="16"/>
      <c r="AC229" s="16"/>
      <c r="AD229" s="16"/>
      <c r="AE229" s="16"/>
      <c r="AF229" s="16"/>
      <c r="AG229" s="16"/>
      <c r="AH229" s="16"/>
      <c r="AI229" s="16"/>
      <c r="AJ229" s="16"/>
      <c r="AK229" s="16"/>
      <c r="AL229" s="16"/>
      <c r="AM229" s="14"/>
      <c r="AN229" s="14"/>
      <c r="AO229" s="14"/>
      <c r="AP229" s="14"/>
      <c r="AQ229" s="14"/>
      <c r="AR229" s="14"/>
      <c r="AS229" s="14"/>
      <c r="AT229" s="14"/>
      <c r="AU229" s="14"/>
      <c r="AV229" s="14"/>
      <c r="AW229" s="14"/>
      <c r="AX229" s="14"/>
      <c r="AY229" s="14"/>
      <c r="AZ229" s="14"/>
      <c r="BA229" s="14"/>
      <c r="BB229" s="14"/>
      <c r="BC229" s="14"/>
      <c r="BD229" s="14"/>
      <c r="BE229" s="14"/>
      <c r="BF229" s="14"/>
      <c r="BG229" s="14"/>
      <c r="BH229" s="14"/>
      <c r="BI229" s="14"/>
      <c r="BJ229" s="14"/>
      <c r="BK229" s="14"/>
      <c r="BL229" s="14"/>
      <c r="BM229" s="14"/>
      <c r="BN229" s="14"/>
      <c r="BO229" s="14"/>
      <c r="BP229" s="14"/>
      <c r="BQ229" s="14"/>
      <c r="BR229" s="14"/>
      <c r="BS229" s="14"/>
      <c r="BT229" s="14"/>
      <c r="BU229" s="14"/>
      <c r="BV229" s="14"/>
      <c r="BW229" s="14"/>
      <c r="BX229" s="14"/>
      <c r="BY229" s="14"/>
      <c r="BZ229" s="14"/>
      <c r="CA229" s="14"/>
      <c r="CB229" s="14"/>
      <c r="CC229" s="14"/>
      <c r="CD229" s="14"/>
      <c r="CE229" s="14"/>
      <c r="CF229" s="14"/>
      <c r="CG229" s="14"/>
      <c r="CH229" s="14"/>
    </row>
    <row r="230" spans="1:86">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5"/>
      <c r="Z230" s="16"/>
      <c r="AA230" s="16"/>
      <c r="AB230" s="16"/>
      <c r="AC230" s="16"/>
      <c r="AD230" s="16"/>
      <c r="AE230" s="16"/>
      <c r="AF230" s="16"/>
      <c r="AG230" s="16"/>
      <c r="AH230" s="16"/>
      <c r="AI230" s="16"/>
      <c r="AJ230" s="16"/>
      <c r="AK230" s="16"/>
      <c r="AL230" s="16"/>
      <c r="AM230" s="14"/>
      <c r="AN230" s="14"/>
      <c r="AO230" s="14"/>
      <c r="AP230" s="14"/>
      <c r="AQ230" s="14"/>
      <c r="AR230" s="14"/>
      <c r="AS230" s="14"/>
      <c r="AT230" s="14"/>
      <c r="AU230" s="14"/>
      <c r="AV230" s="14"/>
      <c r="AW230" s="14"/>
      <c r="AX230" s="14"/>
      <c r="AY230" s="14"/>
      <c r="AZ230" s="14"/>
      <c r="BA230" s="14"/>
      <c r="BB230" s="14"/>
      <c r="BC230" s="14"/>
      <c r="BD230" s="14"/>
      <c r="BE230" s="14"/>
      <c r="BF230" s="14"/>
      <c r="BG230" s="14"/>
      <c r="BH230" s="14"/>
      <c r="BI230" s="14"/>
      <c r="BJ230" s="14"/>
      <c r="BK230" s="14"/>
      <c r="BL230" s="14"/>
      <c r="BM230" s="14"/>
      <c r="BN230" s="14"/>
      <c r="BO230" s="14"/>
      <c r="BP230" s="14"/>
      <c r="BQ230" s="14"/>
      <c r="BR230" s="14"/>
      <c r="BS230" s="14"/>
      <c r="BT230" s="14"/>
      <c r="BU230" s="14"/>
      <c r="BV230" s="14"/>
      <c r="BW230" s="14"/>
      <c r="BX230" s="14"/>
      <c r="BY230" s="14"/>
      <c r="BZ230" s="14"/>
      <c r="CA230" s="14"/>
      <c r="CB230" s="14"/>
      <c r="CC230" s="14"/>
      <c r="CD230" s="14"/>
      <c r="CE230" s="14"/>
      <c r="CF230" s="14"/>
      <c r="CG230" s="14"/>
      <c r="CH230" s="14"/>
    </row>
    <row r="231" spans="1:86">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5"/>
      <c r="Z231" s="16"/>
      <c r="AA231" s="16"/>
      <c r="AB231" s="16"/>
      <c r="AC231" s="16"/>
      <c r="AD231" s="16"/>
      <c r="AE231" s="16"/>
      <c r="AF231" s="16"/>
      <c r="AG231" s="16"/>
      <c r="AH231" s="16"/>
      <c r="AI231" s="16"/>
      <c r="AJ231" s="16"/>
      <c r="AK231" s="16"/>
      <c r="AL231" s="16"/>
      <c r="AM231" s="14"/>
      <c r="AN231" s="14"/>
      <c r="AO231" s="14"/>
      <c r="AP231" s="14"/>
      <c r="AQ231" s="14"/>
      <c r="AR231" s="14"/>
      <c r="AS231" s="14"/>
      <c r="AT231" s="14"/>
      <c r="AU231" s="14"/>
      <c r="AV231" s="14"/>
      <c r="AW231" s="14"/>
      <c r="AX231" s="14"/>
      <c r="AY231" s="14"/>
      <c r="AZ231" s="14"/>
      <c r="BA231" s="14"/>
      <c r="BB231" s="14"/>
      <c r="BC231" s="14"/>
      <c r="BD231" s="14"/>
      <c r="BE231" s="14"/>
      <c r="BF231" s="14"/>
      <c r="BG231" s="14"/>
      <c r="BH231" s="14"/>
      <c r="BI231" s="14"/>
      <c r="BJ231" s="14"/>
      <c r="BK231" s="14"/>
      <c r="BL231" s="14"/>
      <c r="BM231" s="14"/>
      <c r="BN231" s="14"/>
      <c r="BO231" s="14"/>
      <c r="BP231" s="14"/>
      <c r="BQ231" s="14"/>
      <c r="BR231" s="14"/>
      <c r="BS231" s="14"/>
      <c r="BT231" s="14"/>
      <c r="BU231" s="14"/>
      <c r="BV231" s="14"/>
      <c r="BW231" s="14"/>
      <c r="BX231" s="14"/>
      <c r="BY231" s="14"/>
      <c r="BZ231" s="14"/>
      <c r="CA231" s="14"/>
      <c r="CB231" s="14"/>
      <c r="CC231" s="14"/>
      <c r="CD231" s="14"/>
      <c r="CE231" s="14"/>
      <c r="CF231" s="14"/>
      <c r="CG231" s="14"/>
      <c r="CH231" s="14"/>
    </row>
    <row r="232" spans="1:86">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5"/>
      <c r="Z232" s="16"/>
      <c r="AA232" s="16"/>
      <c r="AB232" s="16"/>
      <c r="AC232" s="16"/>
      <c r="AD232" s="16"/>
      <c r="AE232" s="16"/>
      <c r="AF232" s="16"/>
      <c r="AG232" s="16"/>
      <c r="AH232" s="16"/>
      <c r="AI232" s="16"/>
      <c r="AJ232" s="16"/>
      <c r="AK232" s="16"/>
      <c r="AL232" s="16"/>
      <c r="AM232" s="14"/>
      <c r="AN232" s="14"/>
      <c r="AO232" s="14"/>
      <c r="AP232" s="14"/>
      <c r="AQ232" s="14"/>
      <c r="AR232" s="14"/>
      <c r="AS232" s="14"/>
      <c r="AT232" s="14"/>
      <c r="AU232" s="14"/>
      <c r="AV232" s="14"/>
      <c r="AW232" s="14"/>
      <c r="AX232" s="14"/>
      <c r="AY232" s="14"/>
      <c r="AZ232" s="14"/>
      <c r="BA232" s="14"/>
      <c r="BB232" s="14"/>
      <c r="BC232" s="14"/>
      <c r="BD232" s="14"/>
      <c r="BE232" s="14"/>
      <c r="BF232" s="14"/>
      <c r="BG232" s="14"/>
      <c r="BH232" s="14"/>
      <c r="BI232" s="14"/>
      <c r="BJ232" s="14"/>
      <c r="BK232" s="14"/>
      <c r="BL232" s="14"/>
      <c r="BM232" s="14"/>
      <c r="BN232" s="14"/>
      <c r="BO232" s="14"/>
      <c r="BP232" s="14"/>
      <c r="BQ232" s="14"/>
      <c r="BR232" s="14"/>
      <c r="BS232" s="14"/>
      <c r="BT232" s="14"/>
      <c r="BU232" s="14"/>
      <c r="BV232" s="14"/>
      <c r="BW232" s="14"/>
      <c r="BX232" s="14"/>
      <c r="BY232" s="14"/>
      <c r="BZ232" s="14"/>
      <c r="CA232" s="14"/>
      <c r="CB232" s="14"/>
      <c r="CC232" s="14"/>
      <c r="CD232" s="14"/>
      <c r="CE232" s="14"/>
      <c r="CF232" s="14"/>
      <c r="CG232" s="14"/>
      <c r="CH232" s="14"/>
    </row>
    <row r="233" spans="1:86">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5"/>
      <c r="Z233" s="16"/>
      <c r="AA233" s="16"/>
      <c r="AB233" s="16"/>
      <c r="AC233" s="16"/>
      <c r="AD233" s="16"/>
      <c r="AE233" s="16"/>
      <c r="AF233" s="16"/>
      <c r="AG233" s="16"/>
      <c r="AH233" s="16"/>
      <c r="AI233" s="16"/>
      <c r="AJ233" s="16"/>
      <c r="AK233" s="16"/>
      <c r="AL233" s="16"/>
      <c r="AM233" s="14"/>
      <c r="AN233" s="14"/>
      <c r="AO233" s="14"/>
      <c r="AP233" s="14"/>
      <c r="AQ233" s="14"/>
      <c r="AR233" s="14"/>
      <c r="AS233" s="14"/>
      <c r="AT233" s="14"/>
      <c r="AU233" s="14"/>
      <c r="AV233" s="14"/>
      <c r="AW233" s="14"/>
      <c r="AX233" s="14"/>
      <c r="AY233" s="14"/>
      <c r="AZ233" s="14"/>
      <c r="BA233" s="14"/>
      <c r="BB233" s="14"/>
      <c r="BC233" s="14"/>
      <c r="BD233" s="14"/>
      <c r="BE233" s="14"/>
      <c r="BF233" s="14"/>
      <c r="BG233" s="14"/>
      <c r="BH233" s="14"/>
      <c r="BI233" s="14"/>
      <c r="BJ233" s="14"/>
      <c r="BK233" s="14"/>
      <c r="BL233" s="14"/>
      <c r="BM233" s="14"/>
      <c r="BN233" s="14"/>
      <c r="BO233" s="14"/>
      <c r="BP233" s="14"/>
      <c r="BQ233" s="14"/>
      <c r="BR233" s="14"/>
      <c r="BS233" s="14"/>
      <c r="BT233" s="14"/>
      <c r="BU233" s="14"/>
      <c r="BV233" s="14"/>
      <c r="BW233" s="14"/>
      <c r="BX233" s="14"/>
      <c r="BY233" s="14"/>
      <c r="BZ233" s="14"/>
      <c r="CA233" s="14"/>
      <c r="CB233" s="14"/>
      <c r="CC233" s="14"/>
      <c r="CD233" s="14"/>
      <c r="CE233" s="14"/>
      <c r="CF233" s="14"/>
      <c r="CG233" s="14"/>
      <c r="CH233" s="14"/>
    </row>
    <row r="234" spans="1:86">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5"/>
      <c r="Z234" s="16"/>
      <c r="AA234" s="16"/>
      <c r="AB234" s="16"/>
      <c r="AC234" s="16"/>
      <c r="AD234" s="16"/>
      <c r="AE234" s="16"/>
      <c r="AF234" s="16"/>
      <c r="AG234" s="16"/>
      <c r="AH234" s="16"/>
      <c r="AI234" s="16"/>
      <c r="AJ234" s="16"/>
      <c r="AK234" s="16"/>
      <c r="AL234" s="16"/>
      <c r="AM234" s="14"/>
      <c r="AN234" s="14"/>
      <c r="AO234" s="14"/>
      <c r="AP234" s="14"/>
      <c r="AQ234" s="14"/>
      <c r="AR234" s="14"/>
      <c r="AS234" s="14"/>
      <c r="AT234" s="14"/>
      <c r="AU234" s="14"/>
      <c r="AV234" s="14"/>
      <c r="AW234" s="14"/>
      <c r="AX234" s="14"/>
      <c r="AY234" s="14"/>
      <c r="AZ234" s="14"/>
      <c r="BA234" s="14"/>
      <c r="BB234" s="14"/>
      <c r="BC234" s="14"/>
      <c r="BD234" s="14"/>
      <c r="BE234" s="14"/>
      <c r="BF234" s="14"/>
      <c r="BG234" s="14"/>
      <c r="BH234" s="14"/>
      <c r="BI234" s="14"/>
      <c r="BJ234" s="14"/>
      <c r="BK234" s="14"/>
      <c r="BL234" s="14"/>
      <c r="BM234" s="14"/>
      <c r="BN234" s="14"/>
      <c r="BO234" s="14"/>
      <c r="BP234" s="14"/>
      <c r="BQ234" s="14"/>
      <c r="BR234" s="14"/>
      <c r="BS234" s="14"/>
      <c r="BT234" s="14"/>
      <c r="BU234" s="14"/>
      <c r="BV234" s="14"/>
      <c r="BW234" s="14"/>
      <c r="BX234" s="14"/>
      <c r="BY234" s="14"/>
      <c r="BZ234" s="14"/>
      <c r="CA234" s="14"/>
      <c r="CB234" s="14"/>
      <c r="CC234" s="14"/>
      <c r="CD234" s="14"/>
      <c r="CE234" s="14"/>
      <c r="CF234" s="14"/>
      <c r="CG234" s="14"/>
      <c r="CH234" s="14"/>
    </row>
    <row r="235" spans="1:86">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5"/>
      <c r="Z235" s="16"/>
      <c r="AA235" s="16"/>
      <c r="AB235" s="16"/>
      <c r="AC235" s="16"/>
      <c r="AD235" s="16"/>
      <c r="AE235" s="16"/>
      <c r="AF235" s="16"/>
      <c r="AG235" s="16"/>
      <c r="AH235" s="16"/>
      <c r="AI235" s="16"/>
      <c r="AJ235" s="16"/>
      <c r="AK235" s="16"/>
      <c r="AL235" s="16"/>
      <c r="AM235" s="14"/>
      <c r="AN235" s="14"/>
      <c r="AO235" s="14"/>
      <c r="AP235" s="14"/>
      <c r="AQ235" s="14"/>
      <c r="AR235" s="14"/>
      <c r="AS235" s="14"/>
      <c r="AT235" s="14"/>
      <c r="AU235" s="14"/>
      <c r="AV235" s="14"/>
      <c r="AW235" s="14"/>
      <c r="AX235" s="14"/>
      <c r="AY235" s="14"/>
      <c r="AZ235" s="14"/>
      <c r="BA235" s="14"/>
      <c r="BB235" s="14"/>
      <c r="BC235" s="14"/>
      <c r="BD235" s="14"/>
      <c r="BE235" s="14"/>
      <c r="BF235" s="14"/>
      <c r="BG235" s="14"/>
      <c r="BH235" s="14"/>
      <c r="BI235" s="14"/>
      <c r="BJ235" s="14"/>
      <c r="BK235" s="14"/>
      <c r="BL235" s="14"/>
      <c r="BM235" s="14"/>
      <c r="BN235" s="14"/>
      <c r="BO235" s="14"/>
      <c r="BP235" s="14"/>
      <c r="BQ235" s="14"/>
      <c r="BR235" s="14"/>
      <c r="BS235" s="14"/>
      <c r="BT235" s="14"/>
      <c r="BU235" s="14"/>
      <c r="BV235" s="14"/>
      <c r="BW235" s="14"/>
      <c r="BX235" s="14"/>
      <c r="BY235" s="14"/>
      <c r="BZ235" s="14"/>
      <c r="CA235" s="14"/>
      <c r="CB235" s="14"/>
      <c r="CC235" s="14"/>
      <c r="CD235" s="14"/>
      <c r="CE235" s="14"/>
      <c r="CF235" s="14"/>
      <c r="CG235" s="14"/>
      <c r="CH235" s="14"/>
    </row>
    <row r="236" spans="1:8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5"/>
      <c r="Z236" s="16"/>
      <c r="AA236" s="16"/>
      <c r="AB236" s="16"/>
      <c r="AC236" s="16"/>
      <c r="AD236" s="16"/>
      <c r="AE236" s="16"/>
      <c r="AF236" s="16"/>
      <c r="AG236" s="16"/>
      <c r="AH236" s="16"/>
      <c r="AI236" s="16"/>
      <c r="AJ236" s="16"/>
      <c r="AK236" s="16"/>
      <c r="AL236" s="16"/>
      <c r="AM236" s="14"/>
      <c r="AN236" s="14"/>
      <c r="AO236" s="14"/>
      <c r="AP236" s="14"/>
      <c r="AQ236" s="14"/>
      <c r="AR236" s="14"/>
      <c r="AS236" s="14"/>
      <c r="AT236" s="14"/>
      <c r="AU236" s="14"/>
      <c r="AV236" s="14"/>
      <c r="AW236" s="14"/>
      <c r="AX236" s="14"/>
      <c r="AY236" s="14"/>
      <c r="AZ236" s="14"/>
      <c r="BA236" s="14"/>
      <c r="BB236" s="14"/>
      <c r="BC236" s="14"/>
      <c r="BD236" s="14"/>
      <c r="BE236" s="14"/>
      <c r="BF236" s="14"/>
      <c r="BG236" s="14"/>
      <c r="BH236" s="14"/>
      <c r="BI236" s="14"/>
      <c r="BJ236" s="14"/>
      <c r="BK236" s="14"/>
      <c r="BL236" s="14"/>
      <c r="BM236" s="14"/>
      <c r="BN236" s="14"/>
      <c r="BO236" s="14"/>
      <c r="BP236" s="14"/>
      <c r="BQ236" s="14"/>
      <c r="BR236" s="14"/>
      <c r="BS236" s="14"/>
      <c r="BT236" s="14"/>
      <c r="BU236" s="14"/>
      <c r="BV236" s="14"/>
      <c r="BW236" s="14"/>
      <c r="BX236" s="14"/>
      <c r="BY236" s="14"/>
      <c r="BZ236" s="14"/>
      <c r="CA236" s="14"/>
      <c r="CB236" s="14"/>
      <c r="CC236" s="14"/>
      <c r="CD236" s="14"/>
      <c r="CE236" s="14"/>
      <c r="CF236" s="14"/>
      <c r="CG236" s="14"/>
      <c r="CH236" s="14"/>
    </row>
    <row r="237" spans="1:86">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5"/>
      <c r="Z237" s="16"/>
      <c r="AA237" s="16"/>
      <c r="AB237" s="16"/>
      <c r="AC237" s="16"/>
      <c r="AD237" s="16"/>
      <c r="AE237" s="16"/>
      <c r="AF237" s="16"/>
      <c r="AG237" s="16"/>
      <c r="AH237" s="16"/>
      <c r="AI237" s="16"/>
      <c r="AJ237" s="16"/>
      <c r="AK237" s="16"/>
      <c r="AL237" s="16"/>
      <c r="AM237" s="14"/>
      <c r="AN237" s="14"/>
      <c r="AO237" s="14"/>
      <c r="AP237" s="14"/>
      <c r="AQ237" s="14"/>
      <c r="AR237" s="14"/>
      <c r="AS237" s="14"/>
      <c r="AT237" s="14"/>
      <c r="AU237" s="14"/>
      <c r="AV237" s="14"/>
      <c r="AW237" s="14"/>
      <c r="AX237" s="14"/>
      <c r="AY237" s="14"/>
      <c r="AZ237" s="14"/>
      <c r="BA237" s="14"/>
      <c r="BB237" s="14"/>
      <c r="BC237" s="14"/>
      <c r="BD237" s="14"/>
      <c r="BE237" s="14"/>
      <c r="BF237" s="14"/>
      <c r="BG237" s="14"/>
      <c r="BH237" s="14"/>
      <c r="BI237" s="14"/>
      <c r="BJ237" s="14"/>
      <c r="BK237" s="14"/>
      <c r="BL237" s="14"/>
      <c r="BM237" s="14"/>
      <c r="BN237" s="14"/>
      <c r="BO237" s="14"/>
      <c r="BP237" s="14"/>
      <c r="BQ237" s="14"/>
      <c r="BR237" s="14"/>
      <c r="BS237" s="14"/>
      <c r="BT237" s="14"/>
      <c r="BU237" s="14"/>
      <c r="BV237" s="14"/>
      <c r="BW237" s="14"/>
      <c r="BX237" s="14"/>
      <c r="BY237" s="14"/>
      <c r="BZ237" s="14"/>
      <c r="CA237" s="14"/>
      <c r="CB237" s="14"/>
      <c r="CC237" s="14"/>
      <c r="CD237" s="14"/>
      <c r="CE237" s="14"/>
      <c r="CF237" s="14"/>
      <c r="CG237" s="14"/>
      <c r="CH237" s="14"/>
    </row>
    <row r="238" spans="1:86">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5"/>
      <c r="Z238" s="16"/>
      <c r="AA238" s="16"/>
      <c r="AB238" s="16"/>
      <c r="AC238" s="16"/>
      <c r="AD238" s="16"/>
      <c r="AE238" s="16"/>
      <c r="AF238" s="16"/>
      <c r="AG238" s="16"/>
      <c r="AH238" s="16"/>
      <c r="AI238" s="16"/>
      <c r="AJ238" s="16"/>
      <c r="AK238" s="16"/>
      <c r="AL238" s="16"/>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row>
    <row r="239" spans="1:86">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5"/>
      <c r="Z239" s="16"/>
      <c r="AA239" s="16"/>
      <c r="AB239" s="16"/>
      <c r="AC239" s="16"/>
      <c r="AD239" s="16"/>
      <c r="AE239" s="16"/>
      <c r="AF239" s="16"/>
      <c r="AG239" s="16"/>
      <c r="AH239" s="16"/>
      <c r="AI239" s="16"/>
      <c r="AJ239" s="16"/>
      <c r="AK239" s="16"/>
      <c r="AL239" s="16"/>
      <c r="AM239" s="14"/>
      <c r="AN239" s="14"/>
      <c r="AO239" s="14"/>
      <c r="AP239" s="14"/>
      <c r="AQ239" s="14"/>
      <c r="AR239" s="14"/>
      <c r="AS239" s="14"/>
      <c r="AT239" s="14"/>
      <c r="AU239" s="14"/>
      <c r="AV239" s="14"/>
      <c r="AW239" s="14"/>
      <c r="AX239" s="14"/>
      <c r="AY239" s="14"/>
      <c r="AZ239" s="14"/>
      <c r="BA239" s="14"/>
      <c r="BB239" s="14"/>
      <c r="BC239" s="14"/>
      <c r="BD239" s="14"/>
      <c r="BE239" s="14"/>
      <c r="BF239" s="14"/>
      <c r="BG239" s="14"/>
      <c r="BH239" s="14"/>
      <c r="BI239" s="14"/>
      <c r="BJ239" s="14"/>
      <c r="BK239" s="14"/>
      <c r="BL239" s="14"/>
      <c r="BM239" s="14"/>
      <c r="BN239" s="14"/>
      <c r="BO239" s="14"/>
      <c r="BP239" s="14"/>
      <c r="BQ239" s="14"/>
      <c r="BR239" s="14"/>
      <c r="BS239" s="14"/>
      <c r="BT239" s="14"/>
      <c r="BU239" s="14"/>
      <c r="BV239" s="14"/>
      <c r="BW239" s="14"/>
      <c r="BX239" s="14"/>
      <c r="BY239" s="14"/>
      <c r="BZ239" s="14"/>
      <c r="CA239" s="14"/>
      <c r="CB239" s="14"/>
      <c r="CC239" s="14"/>
      <c r="CD239" s="14"/>
      <c r="CE239" s="14"/>
      <c r="CF239" s="14"/>
      <c r="CG239" s="14"/>
      <c r="CH239" s="14"/>
    </row>
    <row r="240" spans="1:86">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5"/>
      <c r="Z240" s="16"/>
      <c r="AA240" s="16"/>
      <c r="AB240" s="16"/>
      <c r="AC240" s="16"/>
      <c r="AD240" s="16"/>
      <c r="AE240" s="16"/>
      <c r="AF240" s="16"/>
      <c r="AG240" s="16"/>
      <c r="AH240" s="16"/>
      <c r="AI240" s="16"/>
      <c r="AJ240" s="16"/>
      <c r="AK240" s="16"/>
      <c r="AL240" s="16"/>
      <c r="AM240" s="14"/>
      <c r="AN240" s="14"/>
      <c r="AO240" s="14"/>
      <c r="AP240" s="14"/>
      <c r="AQ240" s="14"/>
      <c r="AR240" s="14"/>
      <c r="AS240" s="14"/>
      <c r="AT240" s="14"/>
      <c r="AU240" s="14"/>
      <c r="AV240" s="14"/>
      <c r="AW240" s="14"/>
      <c r="AX240" s="14"/>
      <c r="AY240" s="14"/>
      <c r="AZ240" s="14"/>
      <c r="BA240" s="14"/>
      <c r="BB240" s="14"/>
      <c r="BC240" s="14"/>
      <c r="BD240" s="14"/>
      <c r="BE240" s="14"/>
      <c r="BF240" s="14"/>
      <c r="BG240" s="14"/>
      <c r="BH240" s="14"/>
      <c r="BI240" s="14"/>
      <c r="BJ240" s="14"/>
      <c r="BK240" s="14"/>
      <c r="BL240" s="14"/>
      <c r="BM240" s="14"/>
      <c r="BN240" s="14"/>
      <c r="BO240" s="14"/>
      <c r="BP240" s="14"/>
      <c r="BQ240" s="14"/>
      <c r="BR240" s="14"/>
      <c r="BS240" s="14"/>
      <c r="BT240" s="14"/>
      <c r="BU240" s="14"/>
      <c r="BV240" s="14"/>
      <c r="BW240" s="14"/>
      <c r="BX240" s="14"/>
      <c r="BY240" s="14"/>
      <c r="BZ240" s="14"/>
      <c r="CA240" s="14"/>
      <c r="CB240" s="14"/>
      <c r="CC240" s="14"/>
      <c r="CD240" s="14"/>
      <c r="CE240" s="14"/>
      <c r="CF240" s="14"/>
      <c r="CG240" s="14"/>
      <c r="CH240" s="14"/>
    </row>
    <row r="241" spans="1:86">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5"/>
      <c r="Z241" s="16"/>
      <c r="AA241" s="16"/>
      <c r="AB241" s="16"/>
      <c r="AC241" s="16"/>
      <c r="AD241" s="16"/>
      <c r="AE241" s="16"/>
      <c r="AF241" s="16"/>
      <c r="AG241" s="16"/>
      <c r="AH241" s="16"/>
      <c r="AI241" s="16"/>
      <c r="AJ241" s="16"/>
      <c r="AK241" s="16"/>
      <c r="AL241" s="16"/>
      <c r="AM241" s="14"/>
      <c r="AN241" s="14"/>
      <c r="AO241" s="14"/>
      <c r="AP241" s="14"/>
      <c r="AQ241" s="14"/>
      <c r="AR241" s="14"/>
      <c r="AS241" s="14"/>
      <c r="AT241" s="14"/>
      <c r="AU241" s="14"/>
      <c r="AV241" s="14"/>
      <c r="AW241" s="14"/>
      <c r="AX241" s="14"/>
      <c r="AY241" s="14"/>
      <c r="AZ241" s="14"/>
      <c r="BA241" s="14"/>
      <c r="BB241" s="14"/>
      <c r="BC241" s="14"/>
      <c r="BD241" s="14"/>
      <c r="BE241" s="14"/>
      <c r="BF241" s="14"/>
      <c r="BG241" s="14"/>
      <c r="BH241" s="14"/>
      <c r="BI241" s="14"/>
      <c r="BJ241" s="14"/>
      <c r="BK241" s="14"/>
      <c r="BL241" s="14"/>
      <c r="BM241" s="14"/>
      <c r="BN241" s="14"/>
      <c r="BO241" s="14"/>
      <c r="BP241" s="14"/>
      <c r="BQ241" s="14"/>
      <c r="BR241" s="14"/>
      <c r="BS241" s="14"/>
      <c r="BT241" s="14"/>
      <c r="BU241" s="14"/>
      <c r="BV241" s="14"/>
      <c r="BW241" s="14"/>
      <c r="BX241" s="14"/>
      <c r="BY241" s="14"/>
      <c r="BZ241" s="14"/>
      <c r="CA241" s="14"/>
      <c r="CB241" s="14"/>
      <c r="CC241" s="14"/>
      <c r="CD241" s="14"/>
      <c r="CE241" s="14"/>
      <c r="CF241" s="14"/>
      <c r="CG241" s="14"/>
      <c r="CH241" s="14"/>
    </row>
    <row r="242" spans="1:86">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5"/>
      <c r="Z242" s="16"/>
      <c r="AA242" s="16"/>
      <c r="AB242" s="16"/>
      <c r="AC242" s="16"/>
      <c r="AD242" s="16"/>
      <c r="AE242" s="16"/>
      <c r="AF242" s="16"/>
      <c r="AG242" s="16"/>
      <c r="AH242" s="16"/>
      <c r="AI242" s="16"/>
      <c r="AJ242" s="16"/>
      <c r="AK242" s="16"/>
      <c r="AL242" s="16"/>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14"/>
      <c r="BM242" s="14"/>
      <c r="BN242" s="14"/>
      <c r="BO242" s="14"/>
      <c r="BP242" s="14"/>
      <c r="BQ242" s="14"/>
      <c r="BR242" s="14"/>
      <c r="BS242" s="14"/>
      <c r="BT242" s="14"/>
      <c r="BU242" s="14"/>
      <c r="BV242" s="14"/>
      <c r="BW242" s="14"/>
      <c r="BX242" s="14"/>
      <c r="BY242" s="14"/>
      <c r="BZ242" s="14"/>
      <c r="CA242" s="14"/>
      <c r="CB242" s="14"/>
      <c r="CC242" s="14"/>
      <c r="CD242" s="14"/>
      <c r="CE242" s="14"/>
      <c r="CF242" s="14"/>
      <c r="CG242" s="14"/>
      <c r="CH242" s="14"/>
    </row>
    <row r="243" spans="1:86">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5"/>
      <c r="Z243" s="16"/>
      <c r="AA243" s="16"/>
      <c r="AB243" s="16"/>
      <c r="AC243" s="16"/>
      <c r="AD243" s="16"/>
      <c r="AE243" s="16"/>
      <c r="AF243" s="16"/>
      <c r="AG243" s="16"/>
      <c r="AH243" s="16"/>
      <c r="AI243" s="16"/>
      <c r="AJ243" s="16"/>
      <c r="AK243" s="16"/>
      <c r="AL243" s="16"/>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14"/>
      <c r="BM243" s="14"/>
      <c r="BN243" s="14"/>
      <c r="BO243" s="14"/>
      <c r="BP243" s="14"/>
      <c r="BQ243" s="14"/>
      <c r="BR243" s="14"/>
      <c r="BS243" s="14"/>
      <c r="BT243" s="14"/>
      <c r="BU243" s="14"/>
      <c r="BV243" s="14"/>
      <c r="BW243" s="14"/>
      <c r="BX243" s="14"/>
      <c r="BY243" s="14"/>
      <c r="BZ243" s="14"/>
      <c r="CA243" s="14"/>
      <c r="CB243" s="14"/>
      <c r="CC243" s="14"/>
      <c r="CD243" s="14"/>
      <c r="CE243" s="14"/>
      <c r="CF243" s="14"/>
      <c r="CG243" s="14"/>
      <c r="CH243" s="14"/>
    </row>
    <row r="244" spans="1:86">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5"/>
      <c r="Z244" s="16"/>
      <c r="AA244" s="16"/>
      <c r="AB244" s="16"/>
      <c r="AC244" s="16"/>
      <c r="AD244" s="16"/>
      <c r="AE244" s="16"/>
      <c r="AF244" s="16"/>
      <c r="AG244" s="16"/>
      <c r="AH244" s="16"/>
      <c r="AI244" s="16"/>
      <c r="AJ244" s="16"/>
      <c r="AK244" s="16"/>
      <c r="AL244" s="16"/>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14"/>
      <c r="BM244" s="14"/>
      <c r="BN244" s="14"/>
      <c r="BO244" s="14"/>
      <c r="BP244" s="14"/>
      <c r="BQ244" s="14"/>
      <c r="BR244" s="14"/>
      <c r="BS244" s="14"/>
      <c r="BT244" s="14"/>
      <c r="BU244" s="14"/>
      <c r="BV244" s="14"/>
      <c r="BW244" s="14"/>
      <c r="BX244" s="14"/>
      <c r="BY244" s="14"/>
      <c r="BZ244" s="14"/>
      <c r="CA244" s="14"/>
      <c r="CB244" s="14"/>
      <c r="CC244" s="14"/>
      <c r="CD244" s="14"/>
      <c r="CE244" s="14"/>
      <c r="CF244" s="14"/>
      <c r="CG244" s="14"/>
      <c r="CH244" s="14"/>
    </row>
    <row r="245" spans="1:86">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5"/>
      <c r="Z245" s="16"/>
      <c r="AA245" s="16"/>
      <c r="AB245" s="16"/>
      <c r="AC245" s="16"/>
      <c r="AD245" s="16"/>
      <c r="AE245" s="16"/>
      <c r="AF245" s="16"/>
      <c r="AG245" s="16"/>
      <c r="AH245" s="16"/>
      <c r="AI245" s="16"/>
      <c r="AJ245" s="16"/>
      <c r="AK245" s="16"/>
      <c r="AL245" s="16"/>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14"/>
      <c r="BM245" s="14"/>
      <c r="BN245" s="14"/>
      <c r="BO245" s="14"/>
      <c r="BP245" s="14"/>
      <c r="BQ245" s="14"/>
      <c r="BR245" s="14"/>
      <c r="BS245" s="14"/>
      <c r="BT245" s="14"/>
      <c r="BU245" s="14"/>
      <c r="BV245" s="14"/>
      <c r="BW245" s="14"/>
      <c r="BX245" s="14"/>
      <c r="BY245" s="14"/>
      <c r="BZ245" s="14"/>
      <c r="CA245" s="14"/>
      <c r="CB245" s="14"/>
      <c r="CC245" s="14"/>
      <c r="CD245" s="14"/>
      <c r="CE245" s="14"/>
      <c r="CF245" s="14"/>
      <c r="CG245" s="14"/>
      <c r="CH245" s="14"/>
    </row>
    <row r="246" spans="1:8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5"/>
      <c r="Z246" s="16"/>
      <c r="AA246" s="16"/>
      <c r="AB246" s="16"/>
      <c r="AC246" s="16"/>
      <c r="AD246" s="16"/>
      <c r="AE246" s="16"/>
      <c r="AF246" s="16"/>
      <c r="AG246" s="16"/>
      <c r="AH246" s="16"/>
      <c r="AI246" s="16"/>
      <c r="AJ246" s="16"/>
      <c r="AK246" s="16"/>
      <c r="AL246" s="16"/>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14"/>
      <c r="BM246" s="14"/>
      <c r="BN246" s="14"/>
      <c r="BO246" s="14"/>
      <c r="BP246" s="14"/>
      <c r="BQ246" s="14"/>
      <c r="BR246" s="14"/>
      <c r="BS246" s="14"/>
      <c r="BT246" s="14"/>
      <c r="BU246" s="14"/>
      <c r="BV246" s="14"/>
      <c r="BW246" s="14"/>
      <c r="BX246" s="14"/>
      <c r="BY246" s="14"/>
      <c r="BZ246" s="14"/>
      <c r="CA246" s="14"/>
      <c r="CB246" s="14"/>
      <c r="CC246" s="14"/>
      <c r="CD246" s="14"/>
      <c r="CE246" s="14"/>
      <c r="CF246" s="14"/>
      <c r="CG246" s="14"/>
      <c r="CH246" s="14"/>
    </row>
    <row r="247" spans="1:86">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5"/>
      <c r="Z247" s="16"/>
      <c r="AA247" s="16"/>
      <c r="AB247" s="16"/>
      <c r="AC247" s="16"/>
      <c r="AD247" s="16"/>
      <c r="AE247" s="16"/>
      <c r="AF247" s="16"/>
      <c r="AG247" s="16"/>
      <c r="AH247" s="16"/>
      <c r="AI247" s="16"/>
      <c r="AJ247" s="16"/>
      <c r="AK247" s="16"/>
      <c r="AL247" s="16"/>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14"/>
      <c r="BM247" s="14"/>
      <c r="BN247" s="14"/>
      <c r="BO247" s="14"/>
      <c r="BP247" s="14"/>
      <c r="BQ247" s="14"/>
      <c r="BR247" s="14"/>
      <c r="BS247" s="14"/>
      <c r="BT247" s="14"/>
      <c r="BU247" s="14"/>
      <c r="BV247" s="14"/>
      <c r="BW247" s="14"/>
      <c r="BX247" s="14"/>
      <c r="BY247" s="14"/>
      <c r="BZ247" s="14"/>
      <c r="CA247" s="14"/>
      <c r="CB247" s="14"/>
      <c r="CC247" s="14"/>
      <c r="CD247" s="14"/>
      <c r="CE247" s="14"/>
      <c r="CF247" s="14"/>
      <c r="CG247" s="14"/>
      <c r="CH247" s="14"/>
    </row>
    <row r="248" spans="1:86">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5"/>
      <c r="Z248" s="16"/>
      <c r="AA248" s="16"/>
      <c r="AB248" s="16"/>
      <c r="AC248" s="16"/>
      <c r="AD248" s="16"/>
      <c r="AE248" s="16"/>
      <c r="AF248" s="16"/>
      <c r="AG248" s="16"/>
      <c r="AH248" s="16"/>
      <c r="AI248" s="16"/>
      <c r="AJ248" s="16"/>
      <c r="AK248" s="16"/>
      <c r="AL248" s="16"/>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14"/>
      <c r="BM248" s="14"/>
      <c r="BN248" s="14"/>
      <c r="BO248" s="14"/>
      <c r="BP248" s="14"/>
      <c r="BQ248" s="14"/>
      <c r="BR248" s="14"/>
      <c r="BS248" s="14"/>
      <c r="BT248" s="14"/>
      <c r="BU248" s="14"/>
      <c r="BV248" s="14"/>
      <c r="BW248" s="14"/>
      <c r="BX248" s="14"/>
      <c r="BY248" s="14"/>
      <c r="BZ248" s="14"/>
      <c r="CA248" s="14"/>
      <c r="CB248" s="14"/>
      <c r="CC248" s="14"/>
      <c r="CD248" s="14"/>
      <c r="CE248" s="14"/>
      <c r="CF248" s="14"/>
      <c r="CG248" s="14"/>
      <c r="CH248" s="14"/>
    </row>
    <row r="249" spans="1:86">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5"/>
      <c r="Z249" s="16"/>
      <c r="AA249" s="16"/>
      <c r="AB249" s="16"/>
      <c r="AC249" s="16"/>
      <c r="AD249" s="16"/>
      <c r="AE249" s="16"/>
      <c r="AF249" s="16"/>
      <c r="AG249" s="16"/>
      <c r="AH249" s="16"/>
      <c r="AI249" s="16"/>
      <c r="AJ249" s="16"/>
      <c r="AK249" s="16"/>
      <c r="AL249" s="16"/>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14"/>
      <c r="BM249" s="14"/>
      <c r="BN249" s="14"/>
      <c r="BO249" s="14"/>
      <c r="BP249" s="14"/>
      <c r="BQ249" s="14"/>
      <c r="BR249" s="14"/>
      <c r="BS249" s="14"/>
      <c r="BT249" s="14"/>
      <c r="BU249" s="14"/>
      <c r="BV249" s="14"/>
      <c r="BW249" s="14"/>
      <c r="BX249" s="14"/>
      <c r="BY249" s="14"/>
      <c r="BZ249" s="14"/>
      <c r="CA249" s="14"/>
      <c r="CB249" s="14"/>
      <c r="CC249" s="14"/>
      <c r="CD249" s="14"/>
      <c r="CE249" s="14"/>
      <c r="CF249" s="14"/>
      <c r="CG249" s="14"/>
      <c r="CH249" s="14"/>
    </row>
    <row r="250" spans="1:86">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5"/>
      <c r="Z250" s="16"/>
      <c r="AA250" s="16"/>
      <c r="AB250" s="16"/>
      <c r="AC250" s="16"/>
      <c r="AD250" s="16"/>
      <c r="AE250" s="16"/>
      <c r="AF250" s="16"/>
      <c r="AG250" s="16"/>
      <c r="AH250" s="16"/>
      <c r="AI250" s="16"/>
      <c r="AJ250" s="16"/>
      <c r="AK250" s="16"/>
      <c r="AL250" s="16"/>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14"/>
      <c r="BM250" s="14"/>
      <c r="BN250" s="14"/>
      <c r="BO250" s="14"/>
      <c r="BP250" s="14"/>
      <c r="BQ250" s="14"/>
      <c r="BR250" s="14"/>
      <c r="BS250" s="14"/>
      <c r="BT250" s="14"/>
      <c r="BU250" s="14"/>
      <c r="BV250" s="14"/>
      <c r="BW250" s="14"/>
      <c r="BX250" s="14"/>
      <c r="BY250" s="14"/>
      <c r="BZ250" s="14"/>
      <c r="CA250" s="14"/>
      <c r="CB250" s="14"/>
      <c r="CC250" s="14"/>
      <c r="CD250" s="14"/>
      <c r="CE250" s="14"/>
      <c r="CF250" s="14"/>
      <c r="CG250" s="14"/>
      <c r="CH250" s="14"/>
    </row>
    <row r="251" spans="1:86">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5"/>
      <c r="Z251" s="16"/>
      <c r="AA251" s="16"/>
      <c r="AB251" s="16"/>
      <c r="AC251" s="16"/>
      <c r="AD251" s="16"/>
      <c r="AE251" s="16"/>
      <c r="AF251" s="16"/>
      <c r="AG251" s="16"/>
      <c r="AH251" s="16"/>
      <c r="AI251" s="16"/>
      <c r="AJ251" s="16"/>
      <c r="AK251" s="16"/>
      <c r="AL251" s="16"/>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14"/>
      <c r="BM251" s="14"/>
      <c r="BN251" s="14"/>
      <c r="BO251" s="14"/>
      <c r="BP251" s="14"/>
      <c r="BQ251" s="14"/>
      <c r="BR251" s="14"/>
      <c r="BS251" s="14"/>
      <c r="BT251" s="14"/>
      <c r="BU251" s="14"/>
      <c r="BV251" s="14"/>
      <c r="BW251" s="14"/>
      <c r="BX251" s="14"/>
      <c r="BY251" s="14"/>
      <c r="BZ251" s="14"/>
      <c r="CA251" s="14"/>
      <c r="CB251" s="14"/>
      <c r="CC251" s="14"/>
      <c r="CD251" s="14"/>
      <c r="CE251" s="14"/>
      <c r="CF251" s="14"/>
      <c r="CG251" s="14"/>
      <c r="CH251" s="14"/>
    </row>
    <row r="252" spans="1:86">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5"/>
      <c r="Z252" s="16"/>
      <c r="AA252" s="16"/>
      <c r="AB252" s="16"/>
      <c r="AC252" s="16"/>
      <c r="AD252" s="16"/>
      <c r="AE252" s="16"/>
      <c r="AF252" s="16"/>
      <c r="AG252" s="16"/>
      <c r="AH252" s="16"/>
      <c r="AI252" s="16"/>
      <c r="AJ252" s="16"/>
      <c r="AK252" s="16"/>
      <c r="AL252" s="16"/>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14"/>
      <c r="BM252" s="14"/>
      <c r="BN252" s="14"/>
      <c r="BO252" s="14"/>
      <c r="BP252" s="14"/>
      <c r="BQ252" s="14"/>
      <c r="BR252" s="14"/>
      <c r="BS252" s="14"/>
      <c r="BT252" s="14"/>
      <c r="BU252" s="14"/>
      <c r="BV252" s="14"/>
      <c r="BW252" s="14"/>
      <c r="BX252" s="14"/>
      <c r="BY252" s="14"/>
      <c r="BZ252" s="14"/>
      <c r="CA252" s="14"/>
      <c r="CB252" s="14"/>
      <c r="CC252" s="14"/>
      <c r="CD252" s="14"/>
      <c r="CE252" s="14"/>
      <c r="CF252" s="14"/>
      <c r="CG252" s="14"/>
      <c r="CH252" s="14"/>
    </row>
    <row r="253" spans="1:86">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5"/>
      <c r="Z253" s="16"/>
      <c r="AA253" s="16"/>
      <c r="AB253" s="16"/>
      <c r="AC253" s="16"/>
      <c r="AD253" s="16"/>
      <c r="AE253" s="16"/>
      <c r="AF253" s="16"/>
      <c r="AG253" s="16"/>
      <c r="AH253" s="16"/>
      <c r="AI253" s="16"/>
      <c r="AJ253" s="16"/>
      <c r="AK253" s="16"/>
      <c r="AL253" s="16"/>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14"/>
      <c r="BM253" s="14"/>
      <c r="BN253" s="14"/>
      <c r="BO253" s="14"/>
      <c r="BP253" s="14"/>
      <c r="BQ253" s="14"/>
      <c r="BR253" s="14"/>
      <c r="BS253" s="14"/>
      <c r="BT253" s="14"/>
      <c r="BU253" s="14"/>
      <c r="BV253" s="14"/>
      <c r="BW253" s="14"/>
      <c r="BX253" s="14"/>
      <c r="BY253" s="14"/>
      <c r="BZ253" s="14"/>
      <c r="CA253" s="14"/>
      <c r="CB253" s="14"/>
      <c r="CC253" s="14"/>
      <c r="CD253" s="14"/>
      <c r="CE253" s="14"/>
      <c r="CF253" s="14"/>
      <c r="CG253" s="14"/>
      <c r="CH253" s="14"/>
    </row>
    <row r="254" spans="1:86">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5"/>
      <c r="Z254" s="16"/>
      <c r="AA254" s="16"/>
      <c r="AB254" s="16"/>
      <c r="AC254" s="16"/>
      <c r="AD254" s="16"/>
      <c r="AE254" s="16"/>
      <c r="AF254" s="16"/>
      <c r="AG254" s="16"/>
      <c r="AH254" s="16"/>
      <c r="AI254" s="16"/>
      <c r="AJ254" s="16"/>
      <c r="AK254" s="16"/>
      <c r="AL254" s="16"/>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14"/>
      <c r="BM254" s="14"/>
      <c r="BN254" s="14"/>
      <c r="BO254" s="14"/>
      <c r="BP254" s="14"/>
      <c r="BQ254" s="14"/>
      <c r="BR254" s="14"/>
      <c r="BS254" s="14"/>
      <c r="BT254" s="14"/>
      <c r="BU254" s="14"/>
      <c r="BV254" s="14"/>
      <c r="BW254" s="14"/>
      <c r="BX254" s="14"/>
      <c r="BY254" s="14"/>
      <c r="BZ254" s="14"/>
      <c r="CA254" s="14"/>
      <c r="CB254" s="14"/>
      <c r="CC254" s="14"/>
      <c r="CD254" s="14"/>
      <c r="CE254" s="14"/>
      <c r="CF254" s="14"/>
      <c r="CG254" s="14"/>
      <c r="CH254" s="14"/>
    </row>
    <row r="255" spans="1:86">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5"/>
      <c r="Z255" s="16"/>
      <c r="AA255" s="16"/>
      <c r="AB255" s="16"/>
      <c r="AC255" s="16"/>
      <c r="AD255" s="16"/>
      <c r="AE255" s="16"/>
      <c r="AF255" s="16"/>
      <c r="AG255" s="16"/>
      <c r="AH255" s="16"/>
      <c r="AI255" s="16"/>
      <c r="AJ255" s="16"/>
      <c r="AK255" s="16"/>
      <c r="AL255" s="16"/>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row>
    <row r="256" spans="1:8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5"/>
      <c r="Z256" s="16"/>
      <c r="AA256" s="16"/>
      <c r="AB256" s="16"/>
      <c r="AC256" s="16"/>
      <c r="AD256" s="16"/>
      <c r="AE256" s="16"/>
      <c r="AF256" s="16"/>
      <c r="AG256" s="16"/>
      <c r="AH256" s="16"/>
      <c r="AI256" s="16"/>
      <c r="AJ256" s="16"/>
      <c r="AK256" s="16"/>
      <c r="AL256" s="16"/>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row>
    <row r="257" spans="1:86">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5"/>
      <c r="Z257" s="16"/>
      <c r="AA257" s="16"/>
      <c r="AB257" s="16"/>
      <c r="AC257" s="16"/>
      <c r="AD257" s="16"/>
      <c r="AE257" s="16"/>
      <c r="AF257" s="16"/>
      <c r="AG257" s="16"/>
      <c r="AH257" s="16"/>
      <c r="AI257" s="16"/>
      <c r="AJ257" s="16"/>
      <c r="AK257" s="16"/>
      <c r="AL257" s="16"/>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row>
    <row r="258" spans="1:86">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5"/>
      <c r="Z258" s="16"/>
      <c r="AA258" s="16"/>
      <c r="AB258" s="16"/>
      <c r="AC258" s="16"/>
      <c r="AD258" s="16"/>
      <c r="AE258" s="16"/>
      <c r="AF258" s="16"/>
      <c r="AG258" s="16"/>
      <c r="AH258" s="16"/>
      <c r="AI258" s="16"/>
      <c r="AJ258" s="16"/>
      <c r="AK258" s="16"/>
      <c r="AL258" s="16"/>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row>
    <row r="259" spans="1:86">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5"/>
      <c r="Z259" s="16"/>
      <c r="AA259" s="16"/>
      <c r="AB259" s="16"/>
      <c r="AC259" s="16"/>
      <c r="AD259" s="16"/>
      <c r="AE259" s="16"/>
      <c r="AF259" s="16"/>
      <c r="AG259" s="16"/>
      <c r="AH259" s="16"/>
      <c r="AI259" s="16"/>
      <c r="AJ259" s="16"/>
      <c r="AK259" s="16"/>
      <c r="AL259" s="16"/>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row>
    <row r="260" spans="1:86">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5"/>
      <c r="Z260" s="16"/>
      <c r="AA260" s="16"/>
      <c r="AB260" s="16"/>
      <c r="AC260" s="16"/>
      <c r="AD260" s="16"/>
      <c r="AE260" s="16"/>
      <c r="AF260" s="16"/>
      <c r="AG260" s="16"/>
      <c r="AH260" s="16"/>
      <c r="AI260" s="16"/>
      <c r="AJ260" s="16"/>
      <c r="AK260" s="16"/>
      <c r="AL260" s="16"/>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row>
    <row r="261" spans="1:86">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5"/>
      <c r="Z261" s="16"/>
      <c r="AA261" s="16"/>
      <c r="AB261" s="16"/>
      <c r="AC261" s="16"/>
      <c r="AD261" s="16"/>
      <c r="AE261" s="16"/>
      <c r="AF261" s="16"/>
      <c r="AG261" s="16"/>
      <c r="AH261" s="16"/>
      <c r="AI261" s="16"/>
      <c r="AJ261" s="16"/>
      <c r="AK261" s="16"/>
      <c r="AL261" s="16"/>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row>
    <row r="262" spans="1:86">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5"/>
      <c r="Z262" s="16"/>
      <c r="AA262" s="16"/>
      <c r="AB262" s="16"/>
      <c r="AC262" s="16"/>
      <c r="AD262" s="16"/>
      <c r="AE262" s="16"/>
      <c r="AF262" s="16"/>
      <c r="AG262" s="16"/>
      <c r="AH262" s="16"/>
      <c r="AI262" s="16"/>
      <c r="AJ262" s="16"/>
      <c r="AK262" s="16"/>
      <c r="AL262" s="16"/>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M262" s="14"/>
      <c r="BN262" s="14"/>
      <c r="BO262" s="14"/>
      <c r="BP262" s="14"/>
      <c r="BQ262" s="14"/>
      <c r="BR262" s="14"/>
      <c r="BS262" s="14"/>
      <c r="BT262" s="14"/>
      <c r="BU262" s="14"/>
      <c r="BV262" s="14"/>
      <c r="BW262" s="14"/>
      <c r="BX262" s="14"/>
      <c r="BY262" s="14"/>
      <c r="BZ262" s="14"/>
      <c r="CA262" s="14"/>
      <c r="CB262" s="14"/>
      <c r="CC262" s="14"/>
      <c r="CD262" s="14"/>
      <c r="CE262" s="14"/>
      <c r="CF262" s="14"/>
      <c r="CG262" s="14"/>
      <c r="CH262" s="14"/>
    </row>
    <row r="263" spans="1:86">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5"/>
      <c r="Z263" s="16"/>
      <c r="AA263" s="16"/>
      <c r="AB263" s="16"/>
      <c r="AC263" s="16"/>
      <c r="AD263" s="16"/>
      <c r="AE263" s="16"/>
      <c r="AF263" s="16"/>
      <c r="AG263" s="16"/>
      <c r="AH263" s="16"/>
      <c r="AI263" s="16"/>
      <c r="AJ263" s="16"/>
      <c r="AK263" s="16"/>
      <c r="AL263" s="16"/>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M263" s="14"/>
      <c r="BN263" s="14"/>
      <c r="BO263" s="14"/>
      <c r="BP263" s="14"/>
      <c r="BQ263" s="14"/>
      <c r="BR263" s="14"/>
      <c r="BS263" s="14"/>
      <c r="BT263" s="14"/>
      <c r="BU263" s="14"/>
      <c r="BV263" s="14"/>
      <c r="BW263" s="14"/>
      <c r="BX263" s="14"/>
      <c r="BY263" s="14"/>
      <c r="BZ263" s="14"/>
      <c r="CA263" s="14"/>
      <c r="CB263" s="14"/>
      <c r="CC263" s="14"/>
      <c r="CD263" s="14"/>
      <c r="CE263" s="14"/>
      <c r="CF263" s="14"/>
      <c r="CG263" s="14"/>
      <c r="CH263" s="14"/>
    </row>
    <row r="264" spans="1:86">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5"/>
      <c r="Z264" s="16"/>
      <c r="AA264" s="16"/>
      <c r="AB264" s="16"/>
      <c r="AC264" s="16"/>
      <c r="AD264" s="16"/>
      <c r="AE264" s="16"/>
      <c r="AF264" s="16"/>
      <c r="AG264" s="16"/>
      <c r="AH264" s="16"/>
      <c r="AI264" s="16"/>
      <c r="AJ264" s="16"/>
      <c r="AK264" s="16"/>
      <c r="AL264" s="16"/>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14"/>
      <c r="BM264" s="14"/>
      <c r="BN264" s="14"/>
      <c r="BO264" s="14"/>
      <c r="BP264" s="14"/>
      <c r="BQ264" s="14"/>
      <c r="BR264" s="14"/>
      <c r="BS264" s="14"/>
      <c r="BT264" s="14"/>
      <c r="BU264" s="14"/>
      <c r="BV264" s="14"/>
      <c r="BW264" s="14"/>
      <c r="BX264" s="14"/>
      <c r="BY264" s="14"/>
      <c r="BZ264" s="14"/>
      <c r="CA264" s="14"/>
      <c r="CB264" s="14"/>
      <c r="CC264" s="14"/>
      <c r="CD264" s="14"/>
      <c r="CE264" s="14"/>
      <c r="CF264" s="14"/>
      <c r="CG264" s="14"/>
      <c r="CH264" s="14"/>
    </row>
    <row r="265" spans="1:86">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5"/>
      <c r="Z265" s="16"/>
      <c r="AA265" s="16"/>
      <c r="AB265" s="16"/>
      <c r="AC265" s="16"/>
      <c r="AD265" s="16"/>
      <c r="AE265" s="16"/>
      <c r="AF265" s="16"/>
      <c r="AG265" s="16"/>
      <c r="AH265" s="16"/>
      <c r="AI265" s="16"/>
      <c r="AJ265" s="16"/>
      <c r="AK265" s="16"/>
      <c r="AL265" s="16"/>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14"/>
      <c r="BM265" s="14"/>
      <c r="BN265" s="14"/>
      <c r="BO265" s="14"/>
      <c r="BP265" s="14"/>
      <c r="BQ265" s="14"/>
      <c r="BR265" s="14"/>
      <c r="BS265" s="14"/>
      <c r="BT265" s="14"/>
      <c r="BU265" s="14"/>
      <c r="BV265" s="14"/>
      <c r="BW265" s="14"/>
      <c r="BX265" s="14"/>
      <c r="BY265" s="14"/>
      <c r="BZ265" s="14"/>
      <c r="CA265" s="14"/>
      <c r="CB265" s="14"/>
      <c r="CC265" s="14"/>
      <c r="CD265" s="14"/>
      <c r="CE265" s="14"/>
      <c r="CF265" s="14"/>
      <c r="CG265" s="14"/>
      <c r="CH265" s="14"/>
    </row>
    <row r="266" spans="1:8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5"/>
      <c r="Z266" s="16"/>
      <c r="AA266" s="16"/>
      <c r="AB266" s="16"/>
      <c r="AC266" s="16"/>
      <c r="AD266" s="16"/>
      <c r="AE266" s="16"/>
      <c r="AF266" s="16"/>
      <c r="AG266" s="16"/>
      <c r="AH266" s="16"/>
      <c r="AI266" s="16"/>
      <c r="AJ266" s="16"/>
      <c r="AK266" s="16"/>
      <c r="AL266" s="16"/>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14"/>
      <c r="BM266" s="14"/>
      <c r="BN266" s="14"/>
      <c r="BO266" s="14"/>
      <c r="BP266" s="14"/>
      <c r="BQ266" s="14"/>
      <c r="BR266" s="14"/>
      <c r="BS266" s="14"/>
      <c r="BT266" s="14"/>
      <c r="BU266" s="14"/>
      <c r="BV266" s="14"/>
      <c r="BW266" s="14"/>
      <c r="BX266" s="14"/>
      <c r="BY266" s="14"/>
      <c r="BZ266" s="14"/>
      <c r="CA266" s="14"/>
      <c r="CB266" s="14"/>
      <c r="CC266" s="14"/>
      <c r="CD266" s="14"/>
      <c r="CE266" s="14"/>
      <c r="CF266" s="14"/>
      <c r="CG266" s="14"/>
      <c r="CH266" s="14"/>
    </row>
    <row r="267" spans="1:86">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5"/>
      <c r="Z267" s="16"/>
      <c r="AA267" s="16"/>
      <c r="AB267" s="16"/>
      <c r="AC267" s="16"/>
      <c r="AD267" s="16"/>
      <c r="AE267" s="16"/>
      <c r="AF267" s="16"/>
      <c r="AG267" s="16"/>
      <c r="AH267" s="16"/>
      <c r="AI267" s="16"/>
      <c r="AJ267" s="16"/>
      <c r="AK267" s="16"/>
      <c r="AL267" s="16"/>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14"/>
      <c r="BM267" s="14"/>
      <c r="BN267" s="14"/>
      <c r="BO267" s="14"/>
      <c r="BP267" s="14"/>
      <c r="BQ267" s="14"/>
      <c r="BR267" s="14"/>
      <c r="BS267" s="14"/>
      <c r="BT267" s="14"/>
      <c r="BU267" s="14"/>
      <c r="BV267" s="14"/>
      <c r="BW267" s="14"/>
      <c r="BX267" s="14"/>
      <c r="BY267" s="14"/>
      <c r="BZ267" s="14"/>
      <c r="CA267" s="14"/>
      <c r="CB267" s="14"/>
      <c r="CC267" s="14"/>
      <c r="CD267" s="14"/>
      <c r="CE267" s="14"/>
      <c r="CF267" s="14"/>
      <c r="CG267" s="14"/>
      <c r="CH267" s="14"/>
    </row>
    <row r="268" spans="1:86">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5"/>
      <c r="Z268" s="16"/>
      <c r="AA268" s="16"/>
      <c r="AB268" s="16"/>
      <c r="AC268" s="16"/>
      <c r="AD268" s="16"/>
      <c r="AE268" s="16"/>
      <c r="AF268" s="16"/>
      <c r="AG268" s="16"/>
      <c r="AH268" s="16"/>
      <c r="AI268" s="16"/>
      <c r="AJ268" s="16"/>
      <c r="AK268" s="16"/>
      <c r="AL268" s="16"/>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14"/>
      <c r="BM268" s="14"/>
      <c r="BN268" s="14"/>
      <c r="BO268" s="14"/>
      <c r="BP268" s="14"/>
      <c r="BQ268" s="14"/>
      <c r="BR268" s="14"/>
      <c r="BS268" s="14"/>
      <c r="BT268" s="14"/>
      <c r="BU268" s="14"/>
      <c r="BV268" s="14"/>
      <c r="BW268" s="14"/>
      <c r="BX268" s="14"/>
      <c r="BY268" s="14"/>
      <c r="BZ268" s="14"/>
      <c r="CA268" s="14"/>
      <c r="CB268" s="14"/>
      <c r="CC268" s="14"/>
      <c r="CD268" s="14"/>
      <c r="CE268" s="14"/>
      <c r="CF268" s="14"/>
      <c r="CG268" s="14"/>
      <c r="CH268" s="14"/>
    </row>
    <row r="269" spans="1:86">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5"/>
      <c r="Z269" s="16"/>
      <c r="AA269" s="16"/>
      <c r="AB269" s="16"/>
      <c r="AC269" s="16"/>
      <c r="AD269" s="16"/>
      <c r="AE269" s="16"/>
      <c r="AF269" s="16"/>
      <c r="AG269" s="16"/>
      <c r="AH269" s="16"/>
      <c r="AI269" s="16"/>
      <c r="AJ269" s="16"/>
      <c r="AK269" s="16"/>
      <c r="AL269" s="16"/>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14"/>
      <c r="BM269" s="14"/>
      <c r="BN269" s="14"/>
      <c r="BO269" s="14"/>
      <c r="BP269" s="14"/>
      <c r="BQ269" s="14"/>
      <c r="BR269" s="14"/>
      <c r="BS269" s="14"/>
      <c r="BT269" s="14"/>
      <c r="BU269" s="14"/>
      <c r="BV269" s="14"/>
      <c r="BW269" s="14"/>
      <c r="BX269" s="14"/>
      <c r="BY269" s="14"/>
      <c r="BZ269" s="14"/>
      <c r="CA269" s="14"/>
      <c r="CB269" s="14"/>
      <c r="CC269" s="14"/>
      <c r="CD269" s="14"/>
      <c r="CE269" s="14"/>
      <c r="CF269" s="14"/>
      <c r="CG269" s="14"/>
      <c r="CH269" s="14"/>
    </row>
    <row r="270" spans="1:86">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5"/>
      <c r="Z270" s="16"/>
      <c r="AA270" s="16"/>
      <c r="AB270" s="16"/>
      <c r="AC270" s="16"/>
      <c r="AD270" s="16"/>
      <c r="AE270" s="16"/>
      <c r="AF270" s="16"/>
      <c r="AG270" s="16"/>
      <c r="AH270" s="16"/>
      <c r="AI270" s="16"/>
      <c r="AJ270" s="16"/>
      <c r="AK270" s="16"/>
      <c r="AL270" s="16"/>
      <c r="AM270" s="14"/>
      <c r="AN270" s="14"/>
      <c r="AO270" s="14"/>
      <c r="AP270" s="14"/>
      <c r="AQ270" s="14"/>
      <c r="AR270" s="14"/>
      <c r="AS270" s="14"/>
      <c r="AT270" s="14"/>
      <c r="AU270" s="14"/>
      <c r="AV270" s="14"/>
      <c r="AW270" s="14"/>
      <c r="AX270" s="14"/>
      <c r="AY270" s="14"/>
      <c r="AZ270" s="14"/>
      <c r="BA270" s="14"/>
      <c r="BB270" s="14"/>
      <c r="BC270" s="14"/>
      <c r="BD270" s="14"/>
      <c r="BE270" s="14"/>
      <c r="BF270" s="14"/>
      <c r="BG270" s="14"/>
      <c r="BH270" s="14"/>
      <c r="BI270" s="14"/>
      <c r="BJ270" s="14"/>
      <c r="BK270" s="14"/>
      <c r="BL270" s="14"/>
      <c r="BM270" s="14"/>
      <c r="BN270" s="14"/>
      <c r="BO270" s="14"/>
      <c r="BP270" s="14"/>
      <c r="BQ270" s="14"/>
      <c r="BR270" s="14"/>
      <c r="BS270" s="14"/>
      <c r="BT270" s="14"/>
      <c r="BU270" s="14"/>
      <c r="BV270" s="14"/>
      <c r="BW270" s="14"/>
      <c r="BX270" s="14"/>
      <c r="BY270" s="14"/>
      <c r="BZ270" s="14"/>
      <c r="CA270" s="14"/>
      <c r="CB270" s="14"/>
      <c r="CC270" s="14"/>
      <c r="CD270" s="14"/>
      <c r="CE270" s="14"/>
      <c r="CF270" s="14"/>
      <c r="CG270" s="14"/>
      <c r="CH270" s="14"/>
    </row>
    <row r="271" spans="1:86">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5"/>
      <c r="Z271" s="16"/>
      <c r="AA271" s="16"/>
      <c r="AB271" s="16"/>
      <c r="AC271" s="16"/>
      <c r="AD271" s="16"/>
      <c r="AE271" s="16"/>
      <c r="AF271" s="16"/>
      <c r="AG271" s="16"/>
      <c r="AH271" s="16"/>
      <c r="AI271" s="16"/>
      <c r="AJ271" s="16"/>
      <c r="AK271" s="16"/>
      <c r="AL271" s="16"/>
      <c r="AM271" s="14"/>
      <c r="AN271" s="14"/>
      <c r="AO271" s="14"/>
      <c r="AP271" s="14"/>
      <c r="AQ271" s="14"/>
      <c r="AR271" s="14"/>
      <c r="AS271" s="14"/>
      <c r="AT271" s="14"/>
      <c r="AU271" s="14"/>
      <c r="AV271" s="14"/>
      <c r="AW271" s="14"/>
      <c r="AX271" s="14"/>
      <c r="AY271" s="14"/>
      <c r="AZ271" s="14"/>
      <c r="BA271" s="14"/>
      <c r="BB271" s="14"/>
      <c r="BC271" s="14"/>
      <c r="BD271" s="14"/>
      <c r="BE271" s="14"/>
      <c r="BF271" s="14"/>
      <c r="BG271" s="14"/>
      <c r="BH271" s="14"/>
      <c r="BI271" s="14"/>
      <c r="BJ271" s="14"/>
      <c r="BK271" s="14"/>
      <c r="BL271" s="14"/>
      <c r="BM271" s="14"/>
      <c r="BN271" s="14"/>
      <c r="BO271" s="14"/>
      <c r="BP271" s="14"/>
      <c r="BQ271" s="14"/>
      <c r="BR271" s="14"/>
      <c r="BS271" s="14"/>
      <c r="BT271" s="14"/>
      <c r="BU271" s="14"/>
      <c r="BV271" s="14"/>
      <c r="BW271" s="14"/>
      <c r="BX271" s="14"/>
      <c r="BY271" s="14"/>
      <c r="BZ271" s="14"/>
      <c r="CA271" s="14"/>
      <c r="CB271" s="14"/>
      <c r="CC271" s="14"/>
      <c r="CD271" s="14"/>
      <c r="CE271" s="14"/>
      <c r="CF271" s="14"/>
      <c r="CG271" s="14"/>
      <c r="CH271" s="14"/>
    </row>
    <row r="272" spans="1:86">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5"/>
      <c r="Z272" s="16"/>
      <c r="AA272" s="16"/>
      <c r="AB272" s="16"/>
      <c r="AC272" s="16"/>
      <c r="AD272" s="16"/>
      <c r="AE272" s="16"/>
      <c r="AF272" s="16"/>
      <c r="AG272" s="16"/>
      <c r="AH272" s="16"/>
      <c r="AI272" s="16"/>
      <c r="AJ272" s="16"/>
      <c r="AK272" s="16"/>
      <c r="AL272" s="16"/>
      <c r="AM272" s="14"/>
      <c r="AN272" s="14"/>
      <c r="AO272" s="14"/>
      <c r="AP272" s="14"/>
      <c r="AQ272" s="14"/>
      <c r="AR272" s="14"/>
      <c r="AS272" s="14"/>
      <c r="AT272" s="14"/>
      <c r="AU272" s="14"/>
      <c r="AV272" s="14"/>
      <c r="AW272" s="14"/>
      <c r="AX272" s="14"/>
      <c r="AY272" s="14"/>
      <c r="AZ272" s="14"/>
      <c r="BA272" s="14"/>
      <c r="BB272" s="14"/>
      <c r="BC272" s="14"/>
      <c r="BD272" s="14"/>
      <c r="BE272" s="14"/>
      <c r="BF272" s="14"/>
      <c r="BG272" s="14"/>
      <c r="BH272" s="14"/>
      <c r="BI272" s="14"/>
      <c r="BJ272" s="14"/>
      <c r="BK272" s="14"/>
      <c r="BL272" s="14"/>
      <c r="BM272" s="14"/>
      <c r="BN272" s="14"/>
      <c r="BO272" s="14"/>
      <c r="BP272" s="14"/>
      <c r="BQ272" s="14"/>
      <c r="BR272" s="14"/>
      <c r="BS272" s="14"/>
      <c r="BT272" s="14"/>
      <c r="BU272" s="14"/>
      <c r="BV272" s="14"/>
      <c r="BW272" s="14"/>
      <c r="BX272" s="14"/>
      <c r="BY272" s="14"/>
      <c r="BZ272" s="14"/>
      <c r="CA272" s="14"/>
      <c r="CB272" s="14"/>
      <c r="CC272" s="14"/>
      <c r="CD272" s="14"/>
      <c r="CE272" s="14"/>
      <c r="CF272" s="14"/>
      <c r="CG272" s="14"/>
      <c r="CH272" s="14"/>
    </row>
    <row r="273" spans="1:86">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5"/>
      <c r="Z273" s="16"/>
      <c r="AA273" s="16"/>
      <c r="AB273" s="16"/>
      <c r="AC273" s="16"/>
      <c r="AD273" s="16"/>
      <c r="AE273" s="16"/>
      <c r="AF273" s="16"/>
      <c r="AG273" s="16"/>
      <c r="AH273" s="16"/>
      <c r="AI273" s="16"/>
      <c r="AJ273" s="16"/>
      <c r="AK273" s="16"/>
      <c r="AL273" s="16"/>
      <c r="AM273" s="14"/>
      <c r="AN273" s="14"/>
      <c r="AO273" s="14"/>
      <c r="AP273" s="14"/>
      <c r="AQ273" s="14"/>
      <c r="AR273" s="14"/>
      <c r="AS273" s="14"/>
      <c r="AT273" s="14"/>
      <c r="AU273" s="14"/>
      <c r="AV273" s="14"/>
      <c r="AW273" s="14"/>
      <c r="AX273" s="14"/>
      <c r="AY273" s="14"/>
      <c r="AZ273" s="14"/>
      <c r="BA273" s="14"/>
      <c r="BB273" s="14"/>
      <c r="BC273" s="14"/>
      <c r="BD273" s="14"/>
      <c r="BE273" s="14"/>
      <c r="BF273" s="14"/>
      <c r="BG273" s="14"/>
      <c r="BH273" s="14"/>
      <c r="BI273" s="14"/>
      <c r="BJ273" s="14"/>
      <c r="BK273" s="14"/>
      <c r="BL273" s="14"/>
      <c r="BM273" s="14"/>
      <c r="BN273" s="14"/>
      <c r="BO273" s="14"/>
      <c r="BP273" s="14"/>
      <c r="BQ273" s="14"/>
      <c r="BR273" s="14"/>
      <c r="BS273" s="14"/>
      <c r="BT273" s="14"/>
      <c r="BU273" s="14"/>
      <c r="BV273" s="14"/>
      <c r="BW273" s="14"/>
      <c r="BX273" s="14"/>
      <c r="BY273" s="14"/>
      <c r="BZ273" s="14"/>
      <c r="CA273" s="14"/>
      <c r="CB273" s="14"/>
      <c r="CC273" s="14"/>
      <c r="CD273" s="14"/>
      <c r="CE273" s="14"/>
      <c r="CF273" s="14"/>
      <c r="CG273" s="14"/>
      <c r="CH273" s="14"/>
    </row>
    <row r="274" spans="1:86">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5"/>
      <c r="Z274" s="16"/>
      <c r="AA274" s="16"/>
      <c r="AB274" s="16"/>
      <c r="AC274" s="16"/>
      <c r="AD274" s="16"/>
      <c r="AE274" s="16"/>
      <c r="AF274" s="16"/>
      <c r="AG274" s="16"/>
      <c r="AH274" s="16"/>
      <c r="AI274" s="16"/>
      <c r="AJ274" s="16"/>
      <c r="AK274" s="16"/>
      <c r="AL274" s="16"/>
      <c r="AM274" s="14"/>
      <c r="AN274" s="14"/>
      <c r="AO274" s="14"/>
      <c r="AP274" s="14"/>
      <c r="AQ274" s="14"/>
      <c r="AR274" s="14"/>
      <c r="AS274" s="14"/>
      <c r="AT274" s="14"/>
      <c r="AU274" s="14"/>
      <c r="AV274" s="14"/>
      <c r="AW274" s="14"/>
      <c r="AX274" s="14"/>
      <c r="AY274" s="14"/>
      <c r="AZ274" s="14"/>
      <c r="BA274" s="14"/>
      <c r="BB274" s="14"/>
      <c r="BC274" s="14"/>
      <c r="BD274" s="14"/>
      <c r="BE274" s="14"/>
      <c r="BF274" s="14"/>
      <c r="BG274" s="14"/>
      <c r="BH274" s="14"/>
      <c r="BI274" s="14"/>
      <c r="BJ274" s="14"/>
      <c r="BK274" s="14"/>
      <c r="BL274" s="14"/>
      <c r="BM274" s="14"/>
      <c r="BN274" s="14"/>
      <c r="BO274" s="14"/>
      <c r="BP274" s="14"/>
      <c r="BQ274" s="14"/>
      <c r="BR274" s="14"/>
      <c r="BS274" s="14"/>
      <c r="BT274" s="14"/>
      <c r="BU274" s="14"/>
      <c r="BV274" s="14"/>
      <c r="BW274" s="14"/>
      <c r="BX274" s="14"/>
      <c r="BY274" s="14"/>
      <c r="BZ274" s="14"/>
      <c r="CA274" s="14"/>
      <c r="CB274" s="14"/>
      <c r="CC274" s="14"/>
      <c r="CD274" s="14"/>
      <c r="CE274" s="14"/>
      <c r="CF274" s="14"/>
      <c r="CG274" s="14"/>
      <c r="CH274" s="14"/>
    </row>
    <row r="275" spans="1:86">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5"/>
      <c r="Z275" s="16"/>
      <c r="AA275" s="16"/>
      <c r="AB275" s="16"/>
      <c r="AC275" s="16"/>
      <c r="AD275" s="16"/>
      <c r="AE275" s="16"/>
      <c r="AF275" s="16"/>
      <c r="AG275" s="16"/>
      <c r="AH275" s="16"/>
      <c r="AI275" s="16"/>
      <c r="AJ275" s="16"/>
      <c r="AK275" s="16"/>
      <c r="AL275" s="16"/>
      <c r="AM275" s="14"/>
      <c r="AN275" s="14"/>
      <c r="AO275" s="14"/>
      <c r="AP275" s="14"/>
      <c r="AQ275" s="14"/>
      <c r="AR275" s="14"/>
      <c r="AS275" s="14"/>
      <c r="AT275" s="14"/>
      <c r="AU275" s="14"/>
      <c r="AV275" s="14"/>
      <c r="AW275" s="14"/>
      <c r="AX275" s="14"/>
      <c r="AY275" s="14"/>
      <c r="AZ275" s="14"/>
      <c r="BA275" s="14"/>
      <c r="BB275" s="14"/>
      <c r="BC275" s="14"/>
      <c r="BD275" s="14"/>
      <c r="BE275" s="14"/>
      <c r="BF275" s="14"/>
      <c r="BG275" s="14"/>
      <c r="BH275" s="14"/>
      <c r="BI275" s="14"/>
      <c r="BJ275" s="14"/>
      <c r="BK275" s="14"/>
      <c r="BL275" s="14"/>
      <c r="BM275" s="14"/>
      <c r="BN275" s="14"/>
      <c r="BO275" s="14"/>
      <c r="BP275" s="14"/>
      <c r="BQ275" s="14"/>
      <c r="BR275" s="14"/>
      <c r="BS275" s="14"/>
      <c r="BT275" s="14"/>
      <c r="BU275" s="14"/>
      <c r="BV275" s="14"/>
      <c r="BW275" s="14"/>
      <c r="BX275" s="14"/>
      <c r="BY275" s="14"/>
      <c r="BZ275" s="14"/>
      <c r="CA275" s="14"/>
      <c r="CB275" s="14"/>
      <c r="CC275" s="14"/>
      <c r="CD275" s="14"/>
      <c r="CE275" s="14"/>
      <c r="CF275" s="14"/>
      <c r="CG275" s="14"/>
      <c r="CH275" s="14"/>
    </row>
    <row r="276" spans="1:8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5"/>
      <c r="Z276" s="16"/>
      <c r="AA276" s="16"/>
      <c r="AB276" s="16"/>
      <c r="AC276" s="16"/>
      <c r="AD276" s="16"/>
      <c r="AE276" s="16"/>
      <c r="AF276" s="16"/>
      <c r="AG276" s="16"/>
      <c r="AH276" s="16"/>
      <c r="AI276" s="16"/>
      <c r="AJ276" s="16"/>
      <c r="AK276" s="16"/>
      <c r="AL276" s="16"/>
      <c r="AM276" s="14"/>
      <c r="AN276" s="14"/>
      <c r="AO276" s="14"/>
      <c r="AP276" s="14"/>
      <c r="AQ276" s="14"/>
      <c r="AR276" s="14"/>
      <c r="AS276" s="14"/>
      <c r="AT276" s="14"/>
      <c r="AU276" s="14"/>
      <c r="AV276" s="14"/>
      <c r="AW276" s="14"/>
      <c r="AX276" s="14"/>
      <c r="AY276" s="14"/>
      <c r="AZ276" s="14"/>
      <c r="BA276" s="14"/>
      <c r="BB276" s="14"/>
      <c r="BC276" s="14"/>
      <c r="BD276" s="14"/>
      <c r="BE276" s="14"/>
      <c r="BF276" s="14"/>
      <c r="BG276" s="14"/>
      <c r="BH276" s="14"/>
      <c r="BI276" s="14"/>
      <c r="BJ276" s="14"/>
      <c r="BK276" s="14"/>
      <c r="BL276" s="14"/>
      <c r="BM276" s="14"/>
      <c r="BN276" s="14"/>
      <c r="BO276" s="14"/>
      <c r="BP276" s="14"/>
      <c r="BQ276" s="14"/>
      <c r="BR276" s="14"/>
      <c r="BS276" s="14"/>
      <c r="BT276" s="14"/>
      <c r="BU276" s="14"/>
      <c r="BV276" s="14"/>
      <c r="BW276" s="14"/>
      <c r="BX276" s="14"/>
      <c r="BY276" s="14"/>
      <c r="BZ276" s="14"/>
      <c r="CA276" s="14"/>
      <c r="CB276" s="14"/>
      <c r="CC276" s="14"/>
      <c r="CD276" s="14"/>
      <c r="CE276" s="14"/>
      <c r="CF276" s="14"/>
      <c r="CG276" s="14"/>
      <c r="CH276" s="14"/>
    </row>
    <row r="277" spans="1:86">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5"/>
      <c r="Z277" s="16"/>
      <c r="AA277" s="16"/>
      <c r="AB277" s="16"/>
      <c r="AC277" s="16"/>
      <c r="AD277" s="16"/>
      <c r="AE277" s="16"/>
      <c r="AF277" s="16"/>
      <c r="AG277" s="16"/>
      <c r="AH277" s="16"/>
      <c r="AI277" s="16"/>
      <c r="AJ277" s="16"/>
      <c r="AK277" s="16"/>
      <c r="AL277" s="16"/>
      <c r="AM277" s="14"/>
      <c r="AN277" s="14"/>
      <c r="AO277" s="14"/>
      <c r="AP277" s="14"/>
      <c r="AQ277" s="14"/>
      <c r="AR277" s="14"/>
      <c r="AS277" s="14"/>
      <c r="AT277" s="14"/>
      <c r="AU277" s="14"/>
      <c r="AV277" s="14"/>
      <c r="AW277" s="14"/>
      <c r="AX277" s="14"/>
      <c r="AY277" s="14"/>
      <c r="AZ277" s="14"/>
      <c r="BA277" s="14"/>
      <c r="BB277" s="14"/>
      <c r="BC277" s="14"/>
      <c r="BD277" s="14"/>
      <c r="BE277" s="14"/>
      <c r="BF277" s="14"/>
      <c r="BG277" s="14"/>
      <c r="BH277" s="14"/>
      <c r="BI277" s="14"/>
      <c r="BJ277" s="14"/>
      <c r="BK277" s="14"/>
      <c r="BL277" s="14"/>
      <c r="BM277" s="14"/>
      <c r="BN277" s="14"/>
      <c r="BO277" s="14"/>
      <c r="BP277" s="14"/>
      <c r="BQ277" s="14"/>
      <c r="BR277" s="14"/>
      <c r="BS277" s="14"/>
      <c r="BT277" s="14"/>
      <c r="BU277" s="14"/>
      <c r="BV277" s="14"/>
      <c r="BW277" s="14"/>
      <c r="BX277" s="14"/>
      <c r="BY277" s="14"/>
      <c r="BZ277" s="14"/>
      <c r="CA277" s="14"/>
      <c r="CB277" s="14"/>
      <c r="CC277" s="14"/>
      <c r="CD277" s="14"/>
      <c r="CE277" s="14"/>
      <c r="CF277" s="14"/>
      <c r="CG277" s="14"/>
      <c r="CH277" s="14"/>
    </row>
    <row r="278" spans="1:86">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5"/>
      <c r="Z278" s="16"/>
      <c r="AA278" s="16"/>
      <c r="AB278" s="16"/>
      <c r="AC278" s="16"/>
      <c r="AD278" s="16"/>
      <c r="AE278" s="16"/>
      <c r="AF278" s="16"/>
      <c r="AG278" s="16"/>
      <c r="AH278" s="16"/>
      <c r="AI278" s="16"/>
      <c r="AJ278" s="16"/>
      <c r="AK278" s="16"/>
      <c r="AL278" s="16"/>
      <c r="AM278" s="14"/>
      <c r="AN278" s="14"/>
      <c r="AO278" s="14"/>
      <c r="AP278" s="14"/>
      <c r="AQ278" s="14"/>
      <c r="AR278" s="14"/>
      <c r="AS278" s="14"/>
      <c r="AT278" s="14"/>
      <c r="AU278" s="14"/>
      <c r="AV278" s="14"/>
      <c r="AW278" s="14"/>
      <c r="AX278" s="14"/>
      <c r="AY278" s="14"/>
      <c r="AZ278" s="14"/>
      <c r="BA278" s="14"/>
      <c r="BB278" s="14"/>
      <c r="BC278" s="14"/>
      <c r="BD278" s="14"/>
      <c r="BE278" s="14"/>
      <c r="BF278" s="14"/>
      <c r="BG278" s="14"/>
      <c r="BH278" s="14"/>
      <c r="BI278" s="14"/>
      <c r="BJ278" s="14"/>
      <c r="BK278" s="14"/>
      <c r="BL278" s="14"/>
      <c r="BM278" s="14"/>
      <c r="BN278" s="14"/>
      <c r="BO278" s="14"/>
      <c r="BP278" s="14"/>
      <c r="BQ278" s="14"/>
      <c r="BR278" s="14"/>
      <c r="BS278" s="14"/>
      <c r="BT278" s="14"/>
      <c r="BU278" s="14"/>
      <c r="BV278" s="14"/>
      <c r="BW278" s="14"/>
      <c r="BX278" s="14"/>
      <c r="BY278" s="14"/>
      <c r="BZ278" s="14"/>
      <c r="CA278" s="14"/>
      <c r="CB278" s="14"/>
      <c r="CC278" s="14"/>
      <c r="CD278" s="14"/>
      <c r="CE278" s="14"/>
      <c r="CF278" s="14"/>
      <c r="CG278" s="14"/>
      <c r="CH278" s="14"/>
    </row>
    <row r="279" spans="1:86">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5"/>
      <c r="Z279" s="16"/>
      <c r="AA279" s="16"/>
      <c r="AB279" s="16"/>
      <c r="AC279" s="16"/>
      <c r="AD279" s="16"/>
      <c r="AE279" s="16"/>
      <c r="AF279" s="16"/>
      <c r="AG279" s="16"/>
      <c r="AH279" s="16"/>
      <c r="AI279" s="16"/>
      <c r="AJ279" s="16"/>
      <c r="AK279" s="16"/>
      <c r="AL279" s="16"/>
      <c r="AM279" s="14"/>
      <c r="AN279" s="14"/>
      <c r="AO279" s="14"/>
      <c r="AP279" s="14"/>
      <c r="AQ279" s="14"/>
      <c r="AR279" s="14"/>
      <c r="AS279" s="14"/>
      <c r="AT279" s="14"/>
      <c r="AU279" s="14"/>
      <c r="AV279" s="14"/>
      <c r="AW279" s="14"/>
      <c r="AX279" s="14"/>
      <c r="AY279" s="14"/>
      <c r="AZ279" s="14"/>
      <c r="BA279" s="14"/>
      <c r="BB279" s="14"/>
      <c r="BC279" s="14"/>
      <c r="BD279" s="14"/>
      <c r="BE279" s="14"/>
      <c r="BF279" s="14"/>
      <c r="BG279" s="14"/>
      <c r="BH279" s="14"/>
      <c r="BI279" s="14"/>
      <c r="BJ279" s="14"/>
      <c r="BK279" s="14"/>
      <c r="BL279" s="14"/>
      <c r="BM279" s="14"/>
      <c r="BN279" s="14"/>
      <c r="BO279" s="14"/>
      <c r="BP279" s="14"/>
      <c r="BQ279" s="14"/>
      <c r="BR279" s="14"/>
      <c r="BS279" s="14"/>
      <c r="BT279" s="14"/>
      <c r="BU279" s="14"/>
      <c r="BV279" s="14"/>
      <c r="BW279" s="14"/>
      <c r="BX279" s="14"/>
      <c r="BY279" s="14"/>
      <c r="BZ279" s="14"/>
      <c r="CA279" s="14"/>
      <c r="CB279" s="14"/>
      <c r="CC279" s="14"/>
      <c r="CD279" s="14"/>
      <c r="CE279" s="14"/>
      <c r="CF279" s="14"/>
      <c r="CG279" s="14"/>
      <c r="CH279" s="14"/>
    </row>
    <row r="280" spans="1:86">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5"/>
      <c r="Z280" s="16"/>
      <c r="AA280" s="16"/>
      <c r="AB280" s="16"/>
      <c r="AC280" s="16"/>
      <c r="AD280" s="16"/>
      <c r="AE280" s="16"/>
      <c r="AF280" s="16"/>
      <c r="AG280" s="16"/>
      <c r="AH280" s="16"/>
      <c r="AI280" s="16"/>
      <c r="AJ280" s="16"/>
      <c r="AK280" s="16"/>
      <c r="AL280" s="16"/>
      <c r="AM280" s="14"/>
      <c r="AN280" s="14"/>
      <c r="AO280" s="14"/>
      <c r="AP280" s="14"/>
      <c r="AQ280" s="14"/>
      <c r="AR280" s="14"/>
      <c r="AS280" s="14"/>
      <c r="AT280" s="14"/>
      <c r="AU280" s="14"/>
      <c r="AV280" s="14"/>
      <c r="AW280" s="14"/>
      <c r="AX280" s="14"/>
      <c r="AY280" s="14"/>
      <c r="AZ280" s="14"/>
      <c r="BA280" s="14"/>
      <c r="BB280" s="14"/>
      <c r="BC280" s="14"/>
      <c r="BD280" s="14"/>
      <c r="BE280" s="14"/>
      <c r="BF280" s="14"/>
      <c r="BG280" s="14"/>
      <c r="BH280" s="14"/>
      <c r="BI280" s="14"/>
      <c r="BJ280" s="14"/>
      <c r="BK280" s="14"/>
      <c r="BL280" s="14"/>
      <c r="BM280" s="14"/>
      <c r="BN280" s="14"/>
      <c r="BO280" s="14"/>
      <c r="BP280" s="14"/>
      <c r="BQ280" s="14"/>
      <c r="BR280" s="14"/>
      <c r="BS280" s="14"/>
      <c r="BT280" s="14"/>
      <c r="BU280" s="14"/>
      <c r="BV280" s="14"/>
      <c r="BW280" s="14"/>
      <c r="BX280" s="14"/>
      <c r="BY280" s="14"/>
      <c r="BZ280" s="14"/>
      <c r="CA280" s="14"/>
      <c r="CB280" s="14"/>
      <c r="CC280" s="14"/>
      <c r="CD280" s="14"/>
      <c r="CE280" s="14"/>
      <c r="CF280" s="14"/>
      <c r="CG280" s="14"/>
      <c r="CH280" s="14"/>
    </row>
    <row r="281" spans="1:86">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5"/>
      <c r="Z281" s="16"/>
      <c r="AA281" s="16"/>
      <c r="AB281" s="16"/>
      <c r="AC281" s="16"/>
      <c r="AD281" s="16"/>
      <c r="AE281" s="16"/>
      <c r="AF281" s="16"/>
      <c r="AG281" s="16"/>
      <c r="AH281" s="16"/>
      <c r="AI281" s="16"/>
      <c r="AJ281" s="16"/>
      <c r="AK281" s="16"/>
      <c r="AL281" s="16"/>
      <c r="AM281" s="14"/>
      <c r="AN281" s="14"/>
      <c r="AO281" s="14"/>
      <c r="AP281" s="14"/>
      <c r="AQ281" s="14"/>
      <c r="AR281" s="14"/>
      <c r="AS281" s="14"/>
      <c r="AT281" s="14"/>
      <c r="AU281" s="14"/>
      <c r="AV281" s="14"/>
      <c r="AW281" s="14"/>
      <c r="AX281" s="14"/>
      <c r="AY281" s="14"/>
      <c r="AZ281" s="14"/>
      <c r="BA281" s="14"/>
      <c r="BB281" s="14"/>
      <c r="BC281" s="14"/>
      <c r="BD281" s="14"/>
      <c r="BE281" s="14"/>
      <c r="BF281" s="14"/>
      <c r="BG281" s="14"/>
      <c r="BH281" s="14"/>
      <c r="BI281" s="14"/>
      <c r="BJ281" s="14"/>
      <c r="BK281" s="14"/>
      <c r="BL281" s="14"/>
      <c r="BM281" s="14"/>
      <c r="BN281" s="14"/>
      <c r="BO281" s="14"/>
      <c r="BP281" s="14"/>
      <c r="BQ281" s="14"/>
      <c r="BR281" s="14"/>
      <c r="BS281" s="14"/>
      <c r="BT281" s="14"/>
      <c r="BU281" s="14"/>
      <c r="BV281" s="14"/>
      <c r="BW281" s="14"/>
      <c r="BX281" s="14"/>
      <c r="BY281" s="14"/>
      <c r="BZ281" s="14"/>
      <c r="CA281" s="14"/>
      <c r="CB281" s="14"/>
      <c r="CC281" s="14"/>
      <c r="CD281" s="14"/>
      <c r="CE281" s="14"/>
      <c r="CF281" s="14"/>
      <c r="CG281" s="14"/>
      <c r="CH281" s="14"/>
    </row>
    <row r="282" spans="1:86">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5"/>
      <c r="Z282" s="16"/>
      <c r="AA282" s="16"/>
      <c r="AB282" s="16"/>
      <c r="AC282" s="16"/>
      <c r="AD282" s="16"/>
      <c r="AE282" s="16"/>
      <c r="AF282" s="16"/>
      <c r="AG282" s="16"/>
      <c r="AH282" s="16"/>
      <c r="AI282" s="16"/>
      <c r="AJ282" s="16"/>
      <c r="AK282" s="16"/>
      <c r="AL282" s="16"/>
      <c r="AM282" s="14"/>
      <c r="AN282" s="14"/>
      <c r="AO282" s="14"/>
      <c r="AP282" s="14"/>
      <c r="AQ282" s="14"/>
      <c r="AR282" s="14"/>
      <c r="AS282" s="14"/>
      <c r="AT282" s="14"/>
      <c r="AU282" s="14"/>
      <c r="AV282" s="14"/>
      <c r="AW282" s="14"/>
      <c r="AX282" s="14"/>
      <c r="AY282" s="14"/>
      <c r="AZ282" s="14"/>
      <c r="BA282" s="14"/>
      <c r="BB282" s="14"/>
      <c r="BC282" s="14"/>
      <c r="BD282" s="14"/>
      <c r="BE282" s="14"/>
      <c r="BF282" s="14"/>
      <c r="BG282" s="14"/>
      <c r="BH282" s="14"/>
      <c r="BI282" s="14"/>
      <c r="BJ282" s="14"/>
      <c r="BK282" s="14"/>
      <c r="BL282" s="14"/>
      <c r="BM282" s="14"/>
      <c r="BN282" s="14"/>
      <c r="BO282" s="14"/>
      <c r="BP282" s="14"/>
      <c r="BQ282" s="14"/>
      <c r="BR282" s="14"/>
      <c r="BS282" s="14"/>
      <c r="BT282" s="14"/>
      <c r="BU282" s="14"/>
      <c r="BV282" s="14"/>
      <c r="BW282" s="14"/>
      <c r="BX282" s="14"/>
      <c r="BY282" s="14"/>
      <c r="BZ282" s="14"/>
      <c r="CA282" s="14"/>
      <c r="CB282" s="14"/>
      <c r="CC282" s="14"/>
      <c r="CD282" s="14"/>
      <c r="CE282" s="14"/>
      <c r="CF282" s="14"/>
      <c r="CG282" s="14"/>
      <c r="CH282" s="14"/>
    </row>
    <row r="283" spans="1:86">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5"/>
      <c r="Z283" s="16"/>
      <c r="AA283" s="16"/>
      <c r="AB283" s="16"/>
      <c r="AC283" s="16"/>
      <c r="AD283" s="16"/>
      <c r="AE283" s="16"/>
      <c r="AF283" s="16"/>
      <c r="AG283" s="16"/>
      <c r="AH283" s="16"/>
      <c r="AI283" s="16"/>
      <c r="AJ283" s="16"/>
      <c r="AK283" s="16"/>
      <c r="AL283" s="16"/>
      <c r="AM283" s="14"/>
      <c r="AN283" s="14"/>
      <c r="AO283" s="14"/>
      <c r="AP283" s="14"/>
      <c r="AQ283" s="14"/>
      <c r="AR283" s="14"/>
      <c r="AS283" s="14"/>
      <c r="AT283" s="14"/>
      <c r="AU283" s="14"/>
      <c r="AV283" s="14"/>
      <c r="AW283" s="14"/>
      <c r="AX283" s="14"/>
      <c r="AY283" s="14"/>
      <c r="AZ283" s="14"/>
      <c r="BA283" s="14"/>
      <c r="BB283" s="14"/>
      <c r="BC283" s="14"/>
      <c r="BD283" s="14"/>
      <c r="BE283" s="14"/>
      <c r="BF283" s="14"/>
      <c r="BG283" s="14"/>
      <c r="BH283" s="14"/>
      <c r="BI283" s="14"/>
      <c r="BJ283" s="14"/>
      <c r="BK283" s="14"/>
      <c r="BL283" s="14"/>
      <c r="BM283" s="14"/>
      <c r="BN283" s="14"/>
      <c r="BO283" s="14"/>
      <c r="BP283" s="14"/>
      <c r="BQ283" s="14"/>
      <c r="BR283" s="14"/>
      <c r="BS283" s="14"/>
      <c r="BT283" s="14"/>
      <c r="BU283" s="14"/>
      <c r="BV283" s="14"/>
      <c r="BW283" s="14"/>
      <c r="BX283" s="14"/>
      <c r="BY283" s="14"/>
      <c r="BZ283" s="14"/>
      <c r="CA283" s="14"/>
      <c r="CB283" s="14"/>
      <c r="CC283" s="14"/>
      <c r="CD283" s="14"/>
      <c r="CE283" s="14"/>
      <c r="CF283" s="14"/>
      <c r="CG283" s="14"/>
      <c r="CH283" s="14"/>
    </row>
    <row r="284" spans="1:86">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5"/>
      <c r="Z284" s="16"/>
      <c r="AA284" s="16"/>
      <c r="AB284" s="16"/>
      <c r="AC284" s="16"/>
      <c r="AD284" s="16"/>
      <c r="AE284" s="16"/>
      <c r="AF284" s="16"/>
      <c r="AG284" s="16"/>
      <c r="AH284" s="16"/>
      <c r="AI284" s="16"/>
      <c r="AJ284" s="16"/>
      <c r="AK284" s="16"/>
      <c r="AL284" s="16"/>
      <c r="AM284" s="14"/>
      <c r="AN284" s="14"/>
      <c r="AO284" s="14"/>
      <c r="AP284" s="14"/>
      <c r="AQ284" s="14"/>
      <c r="AR284" s="14"/>
      <c r="AS284" s="14"/>
      <c r="AT284" s="14"/>
      <c r="AU284" s="14"/>
      <c r="AV284" s="14"/>
      <c r="AW284" s="14"/>
      <c r="AX284" s="14"/>
      <c r="AY284" s="14"/>
      <c r="AZ284" s="14"/>
      <c r="BA284" s="14"/>
      <c r="BB284" s="14"/>
      <c r="BC284" s="14"/>
      <c r="BD284" s="14"/>
      <c r="BE284" s="14"/>
      <c r="BF284" s="14"/>
      <c r="BG284" s="14"/>
      <c r="BH284" s="14"/>
      <c r="BI284" s="14"/>
      <c r="BJ284" s="14"/>
      <c r="BK284" s="14"/>
      <c r="BL284" s="14"/>
      <c r="BM284" s="14"/>
      <c r="BN284" s="14"/>
      <c r="BO284" s="14"/>
      <c r="BP284" s="14"/>
      <c r="BQ284" s="14"/>
      <c r="BR284" s="14"/>
      <c r="BS284" s="14"/>
      <c r="BT284" s="14"/>
      <c r="BU284" s="14"/>
      <c r="BV284" s="14"/>
      <c r="BW284" s="14"/>
      <c r="BX284" s="14"/>
      <c r="BY284" s="14"/>
      <c r="BZ284" s="14"/>
      <c r="CA284" s="14"/>
      <c r="CB284" s="14"/>
      <c r="CC284" s="14"/>
      <c r="CD284" s="14"/>
      <c r="CE284" s="14"/>
      <c r="CF284" s="14"/>
      <c r="CG284" s="14"/>
      <c r="CH284" s="14"/>
    </row>
    <row r="285" spans="1:86">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5"/>
      <c r="Z285" s="16"/>
      <c r="AA285" s="16"/>
      <c r="AB285" s="16"/>
      <c r="AC285" s="16"/>
      <c r="AD285" s="16"/>
      <c r="AE285" s="16"/>
      <c r="AF285" s="16"/>
      <c r="AG285" s="16"/>
      <c r="AH285" s="16"/>
      <c r="AI285" s="16"/>
      <c r="AJ285" s="16"/>
      <c r="AK285" s="16"/>
      <c r="AL285" s="16"/>
      <c r="AM285" s="14"/>
      <c r="AN285" s="14"/>
      <c r="AO285" s="14"/>
      <c r="AP285" s="14"/>
      <c r="AQ285" s="14"/>
      <c r="AR285" s="14"/>
      <c r="AS285" s="14"/>
      <c r="AT285" s="14"/>
      <c r="AU285" s="14"/>
      <c r="AV285" s="14"/>
      <c r="AW285" s="14"/>
      <c r="AX285" s="14"/>
      <c r="AY285" s="14"/>
      <c r="AZ285" s="14"/>
      <c r="BA285" s="14"/>
      <c r="BB285" s="14"/>
      <c r="BC285" s="14"/>
      <c r="BD285" s="14"/>
      <c r="BE285" s="14"/>
      <c r="BF285" s="14"/>
      <c r="BG285" s="14"/>
      <c r="BH285" s="14"/>
      <c r="BI285" s="14"/>
      <c r="BJ285" s="14"/>
      <c r="BK285" s="14"/>
      <c r="BL285" s="14"/>
      <c r="BM285" s="14"/>
      <c r="BN285" s="14"/>
      <c r="BO285" s="14"/>
      <c r="BP285" s="14"/>
      <c r="BQ285" s="14"/>
      <c r="BR285" s="14"/>
      <c r="BS285" s="14"/>
      <c r="BT285" s="14"/>
      <c r="BU285" s="14"/>
      <c r="BV285" s="14"/>
      <c r="BW285" s="14"/>
      <c r="BX285" s="14"/>
      <c r="BY285" s="14"/>
      <c r="BZ285" s="14"/>
      <c r="CA285" s="14"/>
      <c r="CB285" s="14"/>
      <c r="CC285" s="14"/>
      <c r="CD285" s="14"/>
      <c r="CE285" s="14"/>
      <c r="CF285" s="14"/>
      <c r="CG285" s="14"/>
      <c r="CH285" s="14"/>
    </row>
    <row r="286" spans="1: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5"/>
      <c r="Z286" s="16"/>
      <c r="AA286" s="16"/>
      <c r="AB286" s="16"/>
      <c r="AC286" s="16"/>
      <c r="AD286" s="16"/>
      <c r="AE286" s="16"/>
      <c r="AF286" s="16"/>
      <c r="AG286" s="16"/>
      <c r="AH286" s="16"/>
      <c r="AI286" s="16"/>
      <c r="AJ286" s="16"/>
      <c r="AK286" s="16"/>
      <c r="AL286" s="16"/>
      <c r="AM286" s="14"/>
      <c r="AN286" s="14"/>
      <c r="AO286" s="14"/>
      <c r="AP286" s="14"/>
      <c r="AQ286" s="14"/>
      <c r="AR286" s="14"/>
      <c r="AS286" s="14"/>
      <c r="AT286" s="14"/>
      <c r="AU286" s="14"/>
      <c r="AV286" s="14"/>
      <c r="AW286" s="14"/>
      <c r="AX286" s="14"/>
      <c r="AY286" s="14"/>
      <c r="AZ286" s="14"/>
      <c r="BA286" s="14"/>
      <c r="BB286" s="14"/>
      <c r="BC286" s="14"/>
      <c r="BD286" s="14"/>
      <c r="BE286" s="14"/>
      <c r="BF286" s="14"/>
      <c r="BG286" s="14"/>
      <c r="BH286" s="14"/>
      <c r="BI286" s="14"/>
      <c r="BJ286" s="14"/>
      <c r="BK286" s="14"/>
      <c r="BL286" s="14"/>
      <c r="BM286" s="14"/>
      <c r="BN286" s="14"/>
      <c r="BO286" s="14"/>
      <c r="BP286" s="14"/>
      <c r="BQ286" s="14"/>
      <c r="BR286" s="14"/>
      <c r="BS286" s="14"/>
      <c r="BT286" s="14"/>
      <c r="BU286" s="14"/>
      <c r="BV286" s="14"/>
      <c r="BW286" s="14"/>
      <c r="BX286" s="14"/>
      <c r="BY286" s="14"/>
      <c r="BZ286" s="14"/>
      <c r="CA286" s="14"/>
      <c r="CB286" s="14"/>
      <c r="CC286" s="14"/>
      <c r="CD286" s="14"/>
      <c r="CE286" s="14"/>
      <c r="CF286" s="14"/>
      <c r="CG286" s="14"/>
      <c r="CH286" s="14"/>
    </row>
    <row r="287" spans="1:86">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5"/>
      <c r="Z287" s="16"/>
      <c r="AA287" s="16"/>
      <c r="AB287" s="16"/>
      <c r="AC287" s="16"/>
      <c r="AD287" s="16"/>
      <c r="AE287" s="16"/>
      <c r="AF287" s="16"/>
      <c r="AG287" s="16"/>
      <c r="AH287" s="16"/>
      <c r="AI287" s="16"/>
      <c r="AJ287" s="16"/>
      <c r="AK287" s="16"/>
      <c r="AL287" s="16"/>
      <c r="AM287" s="14"/>
      <c r="AN287" s="14"/>
      <c r="AO287" s="14"/>
      <c r="AP287" s="14"/>
      <c r="AQ287" s="14"/>
      <c r="AR287" s="14"/>
      <c r="AS287" s="14"/>
      <c r="AT287" s="14"/>
      <c r="AU287" s="14"/>
      <c r="AV287" s="14"/>
      <c r="AW287" s="14"/>
      <c r="AX287" s="14"/>
      <c r="AY287" s="14"/>
      <c r="AZ287" s="14"/>
      <c r="BA287" s="14"/>
      <c r="BB287" s="14"/>
      <c r="BC287" s="14"/>
      <c r="BD287" s="14"/>
      <c r="BE287" s="14"/>
      <c r="BF287" s="14"/>
      <c r="BG287" s="14"/>
      <c r="BH287" s="14"/>
      <c r="BI287" s="14"/>
      <c r="BJ287" s="14"/>
      <c r="BK287" s="14"/>
      <c r="BL287" s="14"/>
      <c r="BM287" s="14"/>
      <c r="BN287" s="14"/>
      <c r="BO287" s="14"/>
      <c r="BP287" s="14"/>
      <c r="BQ287" s="14"/>
      <c r="BR287" s="14"/>
      <c r="BS287" s="14"/>
      <c r="BT287" s="14"/>
      <c r="BU287" s="14"/>
      <c r="BV287" s="14"/>
      <c r="BW287" s="14"/>
      <c r="BX287" s="14"/>
      <c r="BY287" s="14"/>
      <c r="BZ287" s="14"/>
      <c r="CA287" s="14"/>
      <c r="CB287" s="14"/>
      <c r="CC287" s="14"/>
      <c r="CD287" s="14"/>
      <c r="CE287" s="14"/>
      <c r="CF287" s="14"/>
      <c r="CG287" s="14"/>
      <c r="CH287" s="14"/>
    </row>
    <row r="288" spans="1:86">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5"/>
      <c r="Z288" s="16"/>
      <c r="AA288" s="16"/>
      <c r="AB288" s="16"/>
      <c r="AC288" s="16"/>
      <c r="AD288" s="16"/>
      <c r="AE288" s="16"/>
      <c r="AF288" s="16"/>
      <c r="AG288" s="16"/>
      <c r="AH288" s="16"/>
      <c r="AI288" s="16"/>
      <c r="AJ288" s="16"/>
      <c r="AK288" s="16"/>
      <c r="AL288" s="16"/>
      <c r="AM288" s="14"/>
      <c r="AN288" s="14"/>
      <c r="AO288" s="14"/>
      <c r="AP288" s="14"/>
      <c r="AQ288" s="14"/>
      <c r="AR288" s="14"/>
      <c r="AS288" s="14"/>
      <c r="AT288" s="14"/>
      <c r="AU288" s="14"/>
      <c r="AV288" s="14"/>
      <c r="AW288" s="14"/>
      <c r="AX288" s="14"/>
      <c r="AY288" s="14"/>
      <c r="AZ288" s="14"/>
      <c r="BA288" s="14"/>
      <c r="BB288" s="14"/>
      <c r="BC288" s="14"/>
      <c r="BD288" s="14"/>
      <c r="BE288" s="14"/>
      <c r="BF288" s="14"/>
      <c r="BG288" s="14"/>
      <c r="BH288" s="14"/>
      <c r="BI288" s="14"/>
      <c r="BJ288" s="14"/>
      <c r="BK288" s="14"/>
      <c r="BL288" s="14"/>
      <c r="BM288" s="14"/>
      <c r="BN288" s="14"/>
      <c r="BO288" s="14"/>
      <c r="BP288" s="14"/>
      <c r="BQ288" s="14"/>
      <c r="BR288" s="14"/>
      <c r="BS288" s="14"/>
      <c r="BT288" s="14"/>
      <c r="BU288" s="14"/>
      <c r="BV288" s="14"/>
      <c r="BW288" s="14"/>
      <c r="BX288" s="14"/>
      <c r="BY288" s="14"/>
      <c r="BZ288" s="14"/>
      <c r="CA288" s="14"/>
      <c r="CB288" s="14"/>
      <c r="CC288" s="14"/>
      <c r="CD288" s="14"/>
      <c r="CE288" s="14"/>
      <c r="CF288" s="14"/>
      <c r="CG288" s="14"/>
      <c r="CH288" s="14"/>
    </row>
    <row r="289" spans="1:86">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5"/>
      <c r="Z289" s="16"/>
      <c r="AA289" s="16"/>
      <c r="AB289" s="16"/>
      <c r="AC289" s="16"/>
      <c r="AD289" s="16"/>
      <c r="AE289" s="16"/>
      <c r="AF289" s="16"/>
      <c r="AG289" s="16"/>
      <c r="AH289" s="16"/>
      <c r="AI289" s="16"/>
      <c r="AJ289" s="16"/>
      <c r="AK289" s="16"/>
      <c r="AL289" s="16"/>
      <c r="AM289" s="14"/>
      <c r="AN289" s="14"/>
      <c r="AO289" s="14"/>
      <c r="AP289" s="14"/>
      <c r="AQ289" s="14"/>
      <c r="AR289" s="14"/>
      <c r="AS289" s="14"/>
      <c r="AT289" s="14"/>
      <c r="AU289" s="14"/>
      <c r="AV289" s="14"/>
      <c r="AW289" s="14"/>
      <c r="AX289" s="14"/>
      <c r="AY289" s="14"/>
      <c r="AZ289" s="14"/>
      <c r="BA289" s="14"/>
      <c r="BB289" s="14"/>
      <c r="BC289" s="14"/>
      <c r="BD289" s="14"/>
      <c r="BE289" s="14"/>
      <c r="BF289" s="14"/>
      <c r="BG289" s="14"/>
      <c r="BH289" s="14"/>
      <c r="BI289" s="14"/>
      <c r="BJ289" s="14"/>
      <c r="BK289" s="14"/>
      <c r="BL289" s="14"/>
      <c r="BM289" s="14"/>
      <c r="BN289" s="14"/>
      <c r="BO289" s="14"/>
      <c r="BP289" s="14"/>
      <c r="BQ289" s="14"/>
      <c r="BR289" s="14"/>
      <c r="BS289" s="14"/>
      <c r="BT289" s="14"/>
      <c r="BU289" s="14"/>
      <c r="BV289" s="14"/>
      <c r="BW289" s="14"/>
      <c r="BX289" s="14"/>
      <c r="BY289" s="14"/>
      <c r="BZ289" s="14"/>
      <c r="CA289" s="14"/>
      <c r="CB289" s="14"/>
      <c r="CC289" s="14"/>
      <c r="CD289" s="14"/>
      <c r="CE289" s="14"/>
      <c r="CF289" s="14"/>
      <c r="CG289" s="14"/>
      <c r="CH289" s="14"/>
    </row>
    <row r="290" spans="1:86">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5"/>
      <c r="Z290" s="16"/>
      <c r="AA290" s="16"/>
      <c r="AB290" s="16"/>
      <c r="AC290" s="16"/>
      <c r="AD290" s="16"/>
      <c r="AE290" s="16"/>
      <c r="AF290" s="16"/>
      <c r="AG290" s="16"/>
      <c r="AH290" s="16"/>
      <c r="AI290" s="16"/>
      <c r="AJ290" s="16"/>
      <c r="AK290" s="16"/>
      <c r="AL290" s="16"/>
      <c r="AM290" s="14"/>
      <c r="AN290" s="14"/>
      <c r="AO290" s="14"/>
      <c r="AP290" s="14"/>
      <c r="AQ290" s="14"/>
      <c r="AR290" s="14"/>
      <c r="AS290" s="14"/>
      <c r="AT290" s="14"/>
      <c r="AU290" s="14"/>
      <c r="AV290" s="14"/>
      <c r="AW290" s="14"/>
      <c r="AX290" s="14"/>
      <c r="AY290" s="14"/>
      <c r="AZ290" s="14"/>
      <c r="BA290" s="14"/>
      <c r="BB290" s="14"/>
      <c r="BC290" s="14"/>
      <c r="BD290" s="14"/>
      <c r="BE290" s="14"/>
      <c r="BF290" s="14"/>
      <c r="BG290" s="14"/>
      <c r="BH290" s="14"/>
      <c r="BI290" s="14"/>
      <c r="BJ290" s="14"/>
      <c r="BK290" s="14"/>
      <c r="BL290" s="14"/>
      <c r="BM290" s="14"/>
      <c r="BN290" s="14"/>
      <c r="BO290" s="14"/>
      <c r="BP290" s="14"/>
      <c r="BQ290" s="14"/>
      <c r="BR290" s="14"/>
      <c r="BS290" s="14"/>
      <c r="BT290" s="14"/>
      <c r="BU290" s="14"/>
      <c r="BV290" s="14"/>
      <c r="BW290" s="14"/>
      <c r="BX290" s="14"/>
      <c r="BY290" s="14"/>
      <c r="BZ290" s="14"/>
      <c r="CA290" s="14"/>
      <c r="CB290" s="14"/>
      <c r="CC290" s="14"/>
      <c r="CD290" s="14"/>
      <c r="CE290" s="14"/>
      <c r="CF290" s="14"/>
      <c r="CG290" s="14"/>
      <c r="CH290" s="14"/>
    </row>
    <row r="291" spans="1:86">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5"/>
      <c r="Z291" s="16"/>
      <c r="AA291" s="16"/>
      <c r="AB291" s="16"/>
      <c r="AC291" s="16"/>
      <c r="AD291" s="16"/>
      <c r="AE291" s="16"/>
      <c r="AF291" s="16"/>
      <c r="AG291" s="16"/>
      <c r="AH291" s="16"/>
      <c r="AI291" s="16"/>
      <c r="AJ291" s="16"/>
      <c r="AK291" s="16"/>
      <c r="AL291" s="16"/>
      <c r="AM291" s="14"/>
      <c r="AN291" s="14"/>
      <c r="AO291" s="14"/>
      <c r="AP291" s="14"/>
      <c r="AQ291" s="14"/>
      <c r="AR291" s="14"/>
      <c r="AS291" s="14"/>
      <c r="AT291" s="14"/>
      <c r="AU291" s="14"/>
      <c r="AV291" s="14"/>
      <c r="AW291" s="14"/>
      <c r="AX291" s="14"/>
      <c r="AY291" s="14"/>
      <c r="AZ291" s="14"/>
      <c r="BA291" s="14"/>
      <c r="BB291" s="14"/>
      <c r="BC291" s="14"/>
      <c r="BD291" s="14"/>
      <c r="BE291" s="14"/>
      <c r="BF291" s="14"/>
      <c r="BG291" s="14"/>
      <c r="BH291" s="14"/>
      <c r="BI291" s="14"/>
      <c r="BJ291" s="14"/>
      <c r="BK291" s="14"/>
      <c r="BL291" s="14"/>
      <c r="BM291" s="14"/>
      <c r="BN291" s="14"/>
      <c r="BO291" s="14"/>
      <c r="BP291" s="14"/>
      <c r="BQ291" s="14"/>
      <c r="BR291" s="14"/>
      <c r="BS291" s="14"/>
      <c r="BT291" s="14"/>
      <c r="BU291" s="14"/>
      <c r="BV291" s="14"/>
      <c r="BW291" s="14"/>
      <c r="BX291" s="14"/>
      <c r="BY291" s="14"/>
      <c r="BZ291" s="14"/>
      <c r="CA291" s="14"/>
      <c r="CB291" s="14"/>
      <c r="CC291" s="14"/>
      <c r="CD291" s="14"/>
      <c r="CE291" s="14"/>
      <c r="CF291" s="14"/>
      <c r="CG291" s="14"/>
      <c r="CH291" s="14"/>
    </row>
    <row r="292" spans="1:86">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5"/>
      <c r="Z292" s="16"/>
      <c r="AA292" s="16"/>
      <c r="AB292" s="16"/>
      <c r="AC292" s="16"/>
      <c r="AD292" s="16"/>
      <c r="AE292" s="16"/>
      <c r="AF292" s="16"/>
      <c r="AG292" s="16"/>
      <c r="AH292" s="16"/>
      <c r="AI292" s="16"/>
      <c r="AJ292" s="16"/>
      <c r="AK292" s="16"/>
      <c r="AL292" s="16"/>
      <c r="AM292" s="14"/>
      <c r="AN292" s="14"/>
      <c r="AO292" s="14"/>
      <c r="AP292" s="14"/>
      <c r="AQ292" s="14"/>
      <c r="AR292" s="14"/>
      <c r="AS292" s="14"/>
      <c r="AT292" s="14"/>
      <c r="AU292" s="14"/>
      <c r="AV292" s="14"/>
      <c r="AW292" s="14"/>
      <c r="AX292" s="14"/>
      <c r="AY292" s="14"/>
      <c r="AZ292" s="14"/>
      <c r="BA292" s="14"/>
      <c r="BB292" s="14"/>
      <c r="BC292" s="14"/>
      <c r="BD292" s="14"/>
      <c r="BE292" s="14"/>
      <c r="BF292" s="14"/>
      <c r="BG292" s="14"/>
      <c r="BH292" s="14"/>
      <c r="BI292" s="14"/>
      <c r="BJ292" s="14"/>
      <c r="BK292" s="14"/>
      <c r="BL292" s="14"/>
      <c r="BM292" s="14"/>
      <c r="BN292" s="14"/>
      <c r="BO292" s="14"/>
      <c r="BP292" s="14"/>
      <c r="BQ292" s="14"/>
      <c r="BR292" s="14"/>
      <c r="BS292" s="14"/>
      <c r="BT292" s="14"/>
      <c r="BU292" s="14"/>
      <c r="BV292" s="14"/>
      <c r="BW292" s="14"/>
      <c r="BX292" s="14"/>
      <c r="BY292" s="14"/>
      <c r="BZ292" s="14"/>
      <c r="CA292" s="14"/>
      <c r="CB292" s="14"/>
      <c r="CC292" s="14"/>
      <c r="CD292" s="14"/>
      <c r="CE292" s="14"/>
      <c r="CF292" s="14"/>
      <c r="CG292" s="14"/>
      <c r="CH292" s="14"/>
    </row>
    <row r="293" spans="1:86">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5"/>
      <c r="Z293" s="16"/>
      <c r="AA293" s="16"/>
      <c r="AB293" s="16"/>
      <c r="AC293" s="16"/>
      <c r="AD293" s="16"/>
      <c r="AE293" s="16"/>
      <c r="AF293" s="16"/>
      <c r="AG293" s="16"/>
      <c r="AH293" s="16"/>
      <c r="AI293" s="16"/>
      <c r="AJ293" s="16"/>
      <c r="AK293" s="16"/>
      <c r="AL293" s="16"/>
      <c r="AM293" s="14"/>
      <c r="AN293" s="14"/>
      <c r="AO293" s="14"/>
      <c r="AP293" s="14"/>
      <c r="AQ293" s="14"/>
      <c r="AR293" s="14"/>
      <c r="AS293" s="14"/>
      <c r="AT293" s="14"/>
      <c r="AU293" s="14"/>
      <c r="AV293" s="14"/>
      <c r="AW293" s="14"/>
      <c r="AX293" s="14"/>
      <c r="AY293" s="14"/>
      <c r="AZ293" s="14"/>
      <c r="BA293" s="14"/>
      <c r="BB293" s="14"/>
      <c r="BC293" s="14"/>
      <c r="BD293" s="14"/>
      <c r="BE293" s="14"/>
      <c r="BF293" s="14"/>
      <c r="BG293" s="14"/>
      <c r="BH293" s="14"/>
      <c r="BI293" s="14"/>
      <c r="BJ293" s="14"/>
      <c r="BK293" s="14"/>
      <c r="BL293" s="14"/>
      <c r="BM293" s="14"/>
      <c r="BN293" s="14"/>
      <c r="BO293" s="14"/>
      <c r="BP293" s="14"/>
      <c r="BQ293" s="14"/>
      <c r="BR293" s="14"/>
      <c r="BS293" s="14"/>
      <c r="BT293" s="14"/>
      <c r="BU293" s="14"/>
      <c r="BV293" s="14"/>
      <c r="BW293" s="14"/>
      <c r="BX293" s="14"/>
      <c r="BY293" s="14"/>
      <c r="BZ293" s="14"/>
      <c r="CA293" s="14"/>
      <c r="CB293" s="14"/>
      <c r="CC293" s="14"/>
      <c r="CD293" s="14"/>
      <c r="CE293" s="14"/>
      <c r="CF293" s="14"/>
      <c r="CG293" s="14"/>
      <c r="CH293" s="14"/>
    </row>
    <row r="294" spans="1:86">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5"/>
      <c r="Z294" s="16"/>
      <c r="AA294" s="16"/>
      <c r="AB294" s="16"/>
      <c r="AC294" s="16"/>
      <c r="AD294" s="16"/>
      <c r="AE294" s="16"/>
      <c r="AF294" s="16"/>
      <c r="AG294" s="16"/>
      <c r="AH294" s="16"/>
      <c r="AI294" s="16"/>
      <c r="AJ294" s="16"/>
      <c r="AK294" s="16"/>
      <c r="AL294" s="16"/>
      <c r="AM294" s="14"/>
      <c r="AN294" s="14"/>
      <c r="AO294" s="14"/>
      <c r="AP294" s="14"/>
      <c r="AQ294" s="14"/>
      <c r="AR294" s="14"/>
      <c r="AS294" s="14"/>
      <c r="AT294" s="14"/>
      <c r="AU294" s="14"/>
      <c r="AV294" s="14"/>
      <c r="AW294" s="14"/>
      <c r="AX294" s="14"/>
      <c r="AY294" s="14"/>
      <c r="AZ294" s="14"/>
      <c r="BA294" s="14"/>
      <c r="BB294" s="14"/>
      <c r="BC294" s="14"/>
      <c r="BD294" s="14"/>
      <c r="BE294" s="14"/>
      <c r="BF294" s="14"/>
      <c r="BG294" s="14"/>
      <c r="BH294" s="14"/>
      <c r="BI294" s="14"/>
      <c r="BJ294" s="14"/>
      <c r="BK294" s="14"/>
      <c r="BL294" s="14"/>
      <c r="BM294" s="14"/>
      <c r="BN294" s="14"/>
      <c r="BO294" s="14"/>
      <c r="BP294" s="14"/>
      <c r="BQ294" s="14"/>
      <c r="BR294" s="14"/>
      <c r="BS294" s="14"/>
      <c r="BT294" s="14"/>
      <c r="BU294" s="14"/>
      <c r="BV294" s="14"/>
      <c r="BW294" s="14"/>
      <c r="BX294" s="14"/>
      <c r="BY294" s="14"/>
      <c r="BZ294" s="14"/>
      <c r="CA294" s="14"/>
      <c r="CB294" s="14"/>
      <c r="CC294" s="14"/>
      <c r="CD294" s="14"/>
      <c r="CE294" s="14"/>
      <c r="CF294" s="14"/>
      <c r="CG294" s="14"/>
      <c r="CH294" s="14"/>
    </row>
    <row r="295" spans="1:86">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5"/>
      <c r="Z295" s="16"/>
      <c r="AA295" s="16"/>
      <c r="AB295" s="16"/>
      <c r="AC295" s="16"/>
      <c r="AD295" s="16"/>
      <c r="AE295" s="16"/>
      <c r="AF295" s="16"/>
      <c r="AG295" s="16"/>
      <c r="AH295" s="16"/>
      <c r="AI295" s="16"/>
      <c r="AJ295" s="16"/>
      <c r="AK295" s="16"/>
      <c r="AL295" s="16"/>
      <c r="AM295" s="14"/>
      <c r="AN295" s="14"/>
      <c r="AO295" s="14"/>
      <c r="AP295" s="14"/>
      <c r="AQ295" s="14"/>
      <c r="AR295" s="14"/>
      <c r="AS295" s="14"/>
      <c r="AT295" s="14"/>
      <c r="AU295" s="14"/>
      <c r="AV295" s="14"/>
      <c r="AW295" s="14"/>
      <c r="AX295" s="14"/>
      <c r="AY295" s="14"/>
      <c r="AZ295" s="14"/>
      <c r="BA295" s="14"/>
      <c r="BB295" s="14"/>
      <c r="BC295" s="14"/>
      <c r="BD295" s="14"/>
      <c r="BE295" s="14"/>
      <c r="BF295" s="14"/>
      <c r="BG295" s="14"/>
      <c r="BH295" s="14"/>
      <c r="BI295" s="14"/>
      <c r="BJ295" s="14"/>
      <c r="BK295" s="14"/>
      <c r="BL295" s="14"/>
      <c r="BM295" s="14"/>
      <c r="BN295" s="14"/>
      <c r="BO295" s="14"/>
      <c r="BP295" s="14"/>
      <c r="BQ295" s="14"/>
      <c r="BR295" s="14"/>
      <c r="BS295" s="14"/>
      <c r="BT295" s="14"/>
      <c r="BU295" s="14"/>
      <c r="BV295" s="14"/>
      <c r="BW295" s="14"/>
      <c r="BX295" s="14"/>
      <c r="BY295" s="14"/>
      <c r="BZ295" s="14"/>
      <c r="CA295" s="14"/>
      <c r="CB295" s="14"/>
      <c r="CC295" s="14"/>
      <c r="CD295" s="14"/>
      <c r="CE295" s="14"/>
      <c r="CF295" s="14"/>
      <c r="CG295" s="14"/>
      <c r="CH295" s="14"/>
    </row>
    <row r="296" spans="1:8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5"/>
      <c r="Z296" s="16"/>
      <c r="AA296" s="16"/>
      <c r="AB296" s="16"/>
      <c r="AC296" s="16"/>
      <c r="AD296" s="16"/>
      <c r="AE296" s="16"/>
      <c r="AF296" s="16"/>
      <c r="AG296" s="16"/>
      <c r="AH296" s="16"/>
      <c r="AI296" s="16"/>
      <c r="AJ296" s="16"/>
      <c r="AK296" s="16"/>
      <c r="AL296" s="16"/>
      <c r="AM296" s="14"/>
      <c r="AN296" s="14"/>
      <c r="AO296" s="14"/>
      <c r="AP296" s="14"/>
      <c r="AQ296" s="14"/>
      <c r="AR296" s="14"/>
      <c r="AS296" s="14"/>
      <c r="AT296" s="14"/>
      <c r="AU296" s="14"/>
      <c r="AV296" s="14"/>
      <c r="AW296" s="14"/>
      <c r="AX296" s="14"/>
      <c r="AY296" s="14"/>
      <c r="AZ296" s="14"/>
      <c r="BA296" s="14"/>
      <c r="BB296" s="14"/>
      <c r="BC296" s="14"/>
      <c r="BD296" s="14"/>
      <c r="BE296" s="14"/>
      <c r="BF296" s="14"/>
      <c r="BG296" s="14"/>
      <c r="BH296" s="14"/>
      <c r="BI296" s="14"/>
      <c r="BJ296" s="14"/>
      <c r="BK296" s="14"/>
      <c r="BL296" s="14"/>
      <c r="BM296" s="14"/>
      <c r="BN296" s="14"/>
      <c r="BO296" s="14"/>
      <c r="BP296" s="14"/>
      <c r="BQ296" s="14"/>
      <c r="BR296" s="14"/>
      <c r="BS296" s="14"/>
      <c r="BT296" s="14"/>
      <c r="BU296" s="14"/>
      <c r="BV296" s="14"/>
      <c r="BW296" s="14"/>
      <c r="BX296" s="14"/>
      <c r="BY296" s="14"/>
      <c r="BZ296" s="14"/>
      <c r="CA296" s="14"/>
      <c r="CB296" s="14"/>
      <c r="CC296" s="14"/>
      <c r="CD296" s="14"/>
      <c r="CE296" s="14"/>
      <c r="CF296" s="14"/>
      <c r="CG296" s="14"/>
      <c r="CH296" s="14"/>
    </row>
    <row r="297" spans="1:86">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5"/>
      <c r="Z297" s="16"/>
      <c r="AA297" s="16"/>
      <c r="AB297" s="16"/>
      <c r="AC297" s="16"/>
      <c r="AD297" s="16"/>
      <c r="AE297" s="16"/>
      <c r="AF297" s="16"/>
      <c r="AG297" s="16"/>
      <c r="AH297" s="16"/>
      <c r="AI297" s="16"/>
      <c r="AJ297" s="16"/>
      <c r="AK297" s="16"/>
      <c r="AL297" s="16"/>
      <c r="AM297" s="14"/>
      <c r="AN297" s="14"/>
      <c r="AO297" s="14"/>
      <c r="AP297" s="14"/>
      <c r="AQ297" s="14"/>
      <c r="AR297" s="14"/>
      <c r="AS297" s="14"/>
      <c r="AT297" s="14"/>
      <c r="AU297" s="14"/>
      <c r="AV297" s="14"/>
      <c r="AW297" s="14"/>
      <c r="AX297" s="14"/>
      <c r="AY297" s="14"/>
      <c r="AZ297" s="14"/>
      <c r="BA297" s="14"/>
      <c r="BB297" s="14"/>
      <c r="BC297" s="14"/>
      <c r="BD297" s="14"/>
      <c r="BE297" s="14"/>
      <c r="BF297" s="14"/>
      <c r="BG297" s="14"/>
      <c r="BH297" s="14"/>
      <c r="BI297" s="14"/>
      <c r="BJ297" s="14"/>
      <c r="BK297" s="14"/>
      <c r="BL297" s="14"/>
      <c r="BM297" s="14"/>
      <c r="BN297" s="14"/>
      <c r="BO297" s="14"/>
      <c r="BP297" s="14"/>
      <c r="BQ297" s="14"/>
      <c r="BR297" s="14"/>
      <c r="BS297" s="14"/>
      <c r="BT297" s="14"/>
      <c r="BU297" s="14"/>
      <c r="BV297" s="14"/>
      <c r="BW297" s="14"/>
      <c r="BX297" s="14"/>
      <c r="BY297" s="14"/>
      <c r="BZ297" s="14"/>
      <c r="CA297" s="14"/>
      <c r="CB297" s="14"/>
      <c r="CC297" s="14"/>
      <c r="CD297" s="14"/>
      <c r="CE297" s="14"/>
      <c r="CF297" s="14"/>
      <c r="CG297" s="14"/>
      <c r="CH297" s="14"/>
    </row>
    <row r="298" spans="1:86">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5"/>
      <c r="Z298" s="16"/>
      <c r="AA298" s="16"/>
      <c r="AB298" s="16"/>
      <c r="AC298" s="16"/>
      <c r="AD298" s="16"/>
      <c r="AE298" s="16"/>
      <c r="AF298" s="16"/>
      <c r="AG298" s="16"/>
      <c r="AH298" s="16"/>
      <c r="AI298" s="16"/>
      <c r="AJ298" s="16"/>
      <c r="AK298" s="16"/>
      <c r="AL298" s="16"/>
      <c r="AM298" s="14"/>
      <c r="AN298" s="14"/>
      <c r="AO298" s="14"/>
      <c r="AP298" s="14"/>
      <c r="AQ298" s="14"/>
      <c r="AR298" s="14"/>
      <c r="AS298" s="14"/>
      <c r="AT298" s="14"/>
      <c r="AU298" s="14"/>
      <c r="AV298" s="14"/>
      <c r="AW298" s="14"/>
      <c r="AX298" s="14"/>
      <c r="AY298" s="14"/>
      <c r="AZ298" s="14"/>
      <c r="BA298" s="14"/>
      <c r="BB298" s="14"/>
      <c r="BC298" s="14"/>
      <c r="BD298" s="14"/>
      <c r="BE298" s="14"/>
      <c r="BF298" s="14"/>
      <c r="BG298" s="14"/>
      <c r="BH298" s="14"/>
      <c r="BI298" s="14"/>
      <c r="BJ298" s="14"/>
      <c r="BK298" s="14"/>
      <c r="BL298" s="14"/>
      <c r="BM298" s="14"/>
      <c r="BN298" s="14"/>
      <c r="BO298" s="14"/>
      <c r="BP298" s="14"/>
      <c r="BQ298" s="14"/>
      <c r="BR298" s="14"/>
      <c r="BS298" s="14"/>
      <c r="BT298" s="14"/>
      <c r="BU298" s="14"/>
      <c r="BV298" s="14"/>
      <c r="BW298" s="14"/>
      <c r="BX298" s="14"/>
      <c r="BY298" s="14"/>
      <c r="BZ298" s="14"/>
      <c r="CA298" s="14"/>
      <c r="CB298" s="14"/>
      <c r="CC298" s="14"/>
      <c r="CD298" s="14"/>
      <c r="CE298" s="14"/>
      <c r="CF298" s="14"/>
      <c r="CG298" s="14"/>
      <c r="CH298" s="14"/>
    </row>
    <row r="299" spans="1:86">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5"/>
      <c r="Z299" s="16"/>
      <c r="AA299" s="16"/>
      <c r="AB299" s="16"/>
      <c r="AC299" s="16"/>
      <c r="AD299" s="16"/>
      <c r="AE299" s="16"/>
      <c r="AF299" s="16"/>
      <c r="AG299" s="16"/>
      <c r="AH299" s="16"/>
      <c r="AI299" s="16"/>
      <c r="AJ299" s="16"/>
      <c r="AK299" s="16"/>
      <c r="AL299" s="16"/>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14"/>
      <c r="BM299" s="14"/>
      <c r="BN299" s="14"/>
      <c r="BO299" s="14"/>
      <c r="BP299" s="14"/>
      <c r="BQ299" s="14"/>
      <c r="BR299" s="14"/>
      <c r="BS299" s="14"/>
      <c r="BT299" s="14"/>
      <c r="BU299" s="14"/>
      <c r="BV299" s="14"/>
      <c r="BW299" s="14"/>
      <c r="BX299" s="14"/>
      <c r="BY299" s="14"/>
      <c r="BZ299" s="14"/>
      <c r="CA299" s="14"/>
      <c r="CB299" s="14"/>
      <c r="CC299" s="14"/>
      <c r="CD299" s="14"/>
      <c r="CE299" s="14"/>
      <c r="CF299" s="14"/>
      <c r="CG299" s="14"/>
      <c r="CH299" s="14"/>
    </row>
    <row r="300" spans="1:86">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5"/>
      <c r="Z300" s="16"/>
      <c r="AA300" s="16"/>
      <c r="AB300" s="16"/>
      <c r="AC300" s="16"/>
      <c r="AD300" s="16"/>
      <c r="AE300" s="16"/>
      <c r="AF300" s="16"/>
      <c r="AG300" s="16"/>
      <c r="AH300" s="16"/>
      <c r="AI300" s="16"/>
      <c r="AJ300" s="16"/>
      <c r="AK300" s="16"/>
      <c r="AL300" s="16"/>
      <c r="AM300" s="14"/>
      <c r="AN300" s="14"/>
      <c r="AO300" s="14"/>
      <c r="AP300" s="14"/>
      <c r="AQ300" s="14"/>
      <c r="AR300" s="14"/>
      <c r="AS300" s="14"/>
      <c r="AT300" s="14"/>
      <c r="AU300" s="14"/>
      <c r="AV300" s="14"/>
      <c r="AW300" s="14"/>
      <c r="AX300" s="14"/>
      <c r="AY300" s="14"/>
      <c r="AZ300" s="14"/>
      <c r="BA300" s="14"/>
      <c r="BB300" s="14"/>
      <c r="BC300" s="14"/>
      <c r="BD300" s="14"/>
      <c r="BE300" s="14"/>
      <c r="BF300" s="14"/>
      <c r="BG300" s="14"/>
      <c r="BH300" s="14"/>
      <c r="BI300" s="14"/>
      <c r="BJ300" s="14"/>
      <c r="BK300" s="14"/>
      <c r="BL300" s="14"/>
      <c r="BM300" s="14"/>
      <c r="BN300" s="14"/>
      <c r="BO300" s="14"/>
      <c r="BP300" s="14"/>
      <c r="BQ300" s="14"/>
      <c r="BR300" s="14"/>
      <c r="BS300" s="14"/>
      <c r="BT300" s="14"/>
      <c r="BU300" s="14"/>
      <c r="BV300" s="14"/>
      <c r="BW300" s="14"/>
      <c r="BX300" s="14"/>
      <c r="BY300" s="14"/>
      <c r="BZ300" s="14"/>
      <c r="CA300" s="14"/>
      <c r="CB300" s="14"/>
      <c r="CC300" s="14"/>
      <c r="CD300" s="14"/>
      <c r="CE300" s="14"/>
      <c r="CF300" s="14"/>
      <c r="CG300" s="14"/>
      <c r="CH300" s="14"/>
    </row>
    <row r="301" spans="1:86">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5"/>
      <c r="Z301" s="16"/>
      <c r="AA301" s="16"/>
      <c r="AB301" s="16"/>
      <c r="AC301" s="16"/>
      <c r="AD301" s="16"/>
      <c r="AE301" s="16"/>
      <c r="AF301" s="16"/>
      <c r="AG301" s="16"/>
      <c r="AH301" s="16"/>
      <c r="AI301" s="16"/>
      <c r="AJ301" s="16"/>
      <c r="AK301" s="16"/>
      <c r="AL301" s="16"/>
      <c r="AM301" s="14"/>
      <c r="AN301" s="14"/>
      <c r="AO301" s="14"/>
      <c r="AP301" s="14"/>
      <c r="AQ301" s="14"/>
      <c r="AR301" s="14"/>
      <c r="AS301" s="14"/>
      <c r="AT301" s="14"/>
      <c r="AU301" s="14"/>
      <c r="AV301" s="14"/>
      <c r="AW301" s="14"/>
      <c r="AX301" s="14"/>
      <c r="AY301" s="14"/>
      <c r="AZ301" s="14"/>
      <c r="BA301" s="14"/>
      <c r="BB301" s="14"/>
      <c r="BC301" s="14"/>
      <c r="BD301" s="14"/>
      <c r="BE301" s="14"/>
      <c r="BF301" s="14"/>
      <c r="BG301" s="14"/>
      <c r="BH301" s="14"/>
      <c r="BI301" s="14"/>
      <c r="BJ301" s="14"/>
      <c r="BK301" s="14"/>
      <c r="BL301" s="14"/>
      <c r="BM301" s="14"/>
      <c r="BN301" s="14"/>
      <c r="BO301" s="14"/>
      <c r="BP301" s="14"/>
      <c r="BQ301" s="14"/>
      <c r="BR301" s="14"/>
      <c r="BS301" s="14"/>
      <c r="BT301" s="14"/>
      <c r="BU301" s="14"/>
      <c r="BV301" s="14"/>
      <c r="BW301" s="14"/>
      <c r="BX301" s="14"/>
      <c r="BY301" s="14"/>
      <c r="BZ301" s="14"/>
      <c r="CA301" s="14"/>
      <c r="CB301" s="14"/>
      <c r="CC301" s="14"/>
      <c r="CD301" s="14"/>
      <c r="CE301" s="14"/>
      <c r="CF301" s="14"/>
      <c r="CG301" s="14"/>
      <c r="CH301" s="14"/>
    </row>
    <row r="302" spans="1:86">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5"/>
      <c r="Z302" s="16"/>
      <c r="AA302" s="16"/>
      <c r="AB302" s="16"/>
      <c r="AC302" s="16"/>
      <c r="AD302" s="16"/>
      <c r="AE302" s="16"/>
      <c r="AF302" s="16"/>
      <c r="AG302" s="16"/>
      <c r="AH302" s="16"/>
      <c r="AI302" s="16"/>
      <c r="AJ302" s="16"/>
      <c r="AK302" s="16"/>
      <c r="AL302" s="16"/>
      <c r="AM302" s="14"/>
      <c r="AN302" s="14"/>
      <c r="AO302" s="14"/>
      <c r="AP302" s="14"/>
      <c r="AQ302" s="14"/>
      <c r="AR302" s="14"/>
      <c r="AS302" s="14"/>
      <c r="AT302" s="14"/>
      <c r="AU302" s="14"/>
      <c r="AV302" s="14"/>
      <c r="AW302" s="14"/>
      <c r="AX302" s="14"/>
      <c r="AY302" s="14"/>
      <c r="AZ302" s="14"/>
      <c r="BA302" s="14"/>
      <c r="BB302" s="14"/>
      <c r="BC302" s="14"/>
      <c r="BD302" s="14"/>
      <c r="BE302" s="14"/>
      <c r="BF302" s="14"/>
      <c r="BG302" s="14"/>
      <c r="BH302" s="14"/>
      <c r="BI302" s="14"/>
      <c r="BJ302" s="14"/>
      <c r="BK302" s="14"/>
      <c r="BL302" s="14"/>
      <c r="BM302" s="14"/>
      <c r="BN302" s="14"/>
      <c r="BO302" s="14"/>
      <c r="BP302" s="14"/>
      <c r="BQ302" s="14"/>
      <c r="BR302" s="14"/>
      <c r="BS302" s="14"/>
      <c r="BT302" s="14"/>
      <c r="BU302" s="14"/>
      <c r="BV302" s="14"/>
      <c r="BW302" s="14"/>
      <c r="BX302" s="14"/>
      <c r="BY302" s="14"/>
      <c r="BZ302" s="14"/>
      <c r="CA302" s="14"/>
      <c r="CB302" s="14"/>
      <c r="CC302" s="14"/>
      <c r="CD302" s="14"/>
      <c r="CE302" s="14"/>
      <c r="CF302" s="14"/>
      <c r="CG302" s="14"/>
      <c r="CH302" s="14"/>
    </row>
    <row r="303" spans="1:86">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5"/>
      <c r="Z303" s="16"/>
      <c r="AA303" s="16"/>
      <c r="AB303" s="16"/>
      <c r="AC303" s="16"/>
      <c r="AD303" s="16"/>
      <c r="AE303" s="16"/>
      <c r="AF303" s="16"/>
      <c r="AG303" s="16"/>
      <c r="AH303" s="16"/>
      <c r="AI303" s="16"/>
      <c r="AJ303" s="16"/>
      <c r="AK303" s="16"/>
      <c r="AL303" s="16"/>
      <c r="AM303" s="14"/>
      <c r="AN303" s="14"/>
      <c r="AO303" s="14"/>
      <c r="AP303" s="14"/>
      <c r="AQ303" s="14"/>
      <c r="AR303" s="14"/>
      <c r="AS303" s="14"/>
      <c r="AT303" s="14"/>
      <c r="AU303" s="14"/>
      <c r="AV303" s="14"/>
      <c r="AW303" s="14"/>
      <c r="AX303" s="14"/>
      <c r="AY303" s="14"/>
      <c r="AZ303" s="14"/>
      <c r="BA303" s="14"/>
      <c r="BB303" s="14"/>
      <c r="BC303" s="14"/>
      <c r="BD303" s="14"/>
      <c r="BE303" s="14"/>
      <c r="BF303" s="14"/>
      <c r="BG303" s="14"/>
      <c r="BH303" s="14"/>
      <c r="BI303" s="14"/>
      <c r="BJ303" s="14"/>
      <c r="BK303" s="14"/>
      <c r="BL303" s="14"/>
      <c r="BM303" s="14"/>
      <c r="BN303" s="14"/>
      <c r="BO303" s="14"/>
      <c r="BP303" s="14"/>
      <c r="BQ303" s="14"/>
      <c r="BR303" s="14"/>
      <c r="BS303" s="14"/>
      <c r="BT303" s="14"/>
      <c r="BU303" s="14"/>
      <c r="BV303" s="14"/>
      <c r="BW303" s="14"/>
      <c r="BX303" s="14"/>
      <c r="BY303" s="14"/>
      <c r="BZ303" s="14"/>
      <c r="CA303" s="14"/>
      <c r="CB303" s="14"/>
      <c r="CC303" s="14"/>
      <c r="CD303" s="14"/>
      <c r="CE303" s="14"/>
      <c r="CF303" s="14"/>
      <c r="CG303" s="14"/>
      <c r="CH303" s="14"/>
    </row>
    <row r="304" spans="1:86">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5"/>
      <c r="Z304" s="16"/>
      <c r="AA304" s="16"/>
      <c r="AB304" s="16"/>
      <c r="AC304" s="16"/>
      <c r="AD304" s="16"/>
      <c r="AE304" s="16"/>
      <c r="AF304" s="16"/>
      <c r="AG304" s="16"/>
      <c r="AH304" s="16"/>
      <c r="AI304" s="16"/>
      <c r="AJ304" s="16"/>
      <c r="AK304" s="16"/>
      <c r="AL304" s="16"/>
      <c r="AM304" s="14"/>
      <c r="AN304" s="14"/>
      <c r="AO304" s="14"/>
      <c r="AP304" s="14"/>
      <c r="AQ304" s="14"/>
      <c r="AR304" s="14"/>
      <c r="AS304" s="14"/>
      <c r="AT304" s="14"/>
      <c r="AU304" s="14"/>
      <c r="AV304" s="14"/>
      <c r="AW304" s="14"/>
      <c r="AX304" s="14"/>
      <c r="AY304" s="14"/>
      <c r="AZ304" s="14"/>
      <c r="BA304" s="14"/>
      <c r="BB304" s="14"/>
      <c r="BC304" s="14"/>
      <c r="BD304" s="14"/>
      <c r="BE304" s="14"/>
      <c r="BF304" s="14"/>
      <c r="BG304" s="14"/>
      <c r="BH304" s="14"/>
      <c r="BI304" s="14"/>
      <c r="BJ304" s="14"/>
      <c r="BK304" s="14"/>
      <c r="BL304" s="14"/>
      <c r="BM304" s="14"/>
      <c r="BN304" s="14"/>
      <c r="BO304" s="14"/>
      <c r="BP304" s="14"/>
      <c r="BQ304" s="14"/>
      <c r="BR304" s="14"/>
      <c r="BS304" s="14"/>
      <c r="BT304" s="14"/>
      <c r="BU304" s="14"/>
      <c r="BV304" s="14"/>
      <c r="BW304" s="14"/>
      <c r="BX304" s="14"/>
      <c r="BY304" s="14"/>
      <c r="BZ304" s="14"/>
      <c r="CA304" s="14"/>
      <c r="CB304" s="14"/>
      <c r="CC304" s="14"/>
      <c r="CD304" s="14"/>
      <c r="CE304" s="14"/>
      <c r="CF304" s="14"/>
      <c r="CG304" s="14"/>
      <c r="CH304" s="14"/>
    </row>
    <row r="305" spans="1:86">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5"/>
      <c r="Z305" s="16"/>
      <c r="AA305" s="16"/>
      <c r="AB305" s="16"/>
      <c r="AC305" s="16"/>
      <c r="AD305" s="16"/>
      <c r="AE305" s="16"/>
      <c r="AF305" s="16"/>
      <c r="AG305" s="16"/>
      <c r="AH305" s="16"/>
      <c r="AI305" s="16"/>
      <c r="AJ305" s="16"/>
      <c r="AK305" s="16"/>
      <c r="AL305" s="16"/>
      <c r="AM305" s="14"/>
      <c r="AN305" s="14"/>
      <c r="AO305" s="14"/>
      <c r="AP305" s="14"/>
      <c r="AQ305" s="14"/>
      <c r="AR305" s="14"/>
      <c r="AS305" s="14"/>
      <c r="AT305" s="14"/>
      <c r="AU305" s="14"/>
      <c r="AV305" s="14"/>
      <c r="AW305" s="14"/>
      <c r="AX305" s="14"/>
      <c r="AY305" s="14"/>
      <c r="AZ305" s="14"/>
      <c r="BA305" s="14"/>
      <c r="BB305" s="14"/>
      <c r="BC305" s="14"/>
      <c r="BD305" s="14"/>
      <c r="BE305" s="14"/>
      <c r="BF305" s="14"/>
      <c r="BG305" s="14"/>
      <c r="BH305" s="14"/>
      <c r="BI305" s="14"/>
      <c r="BJ305" s="14"/>
      <c r="BK305" s="14"/>
      <c r="BL305" s="14"/>
      <c r="BM305" s="14"/>
      <c r="BN305" s="14"/>
      <c r="BO305" s="14"/>
      <c r="BP305" s="14"/>
      <c r="BQ305" s="14"/>
      <c r="BR305" s="14"/>
      <c r="BS305" s="14"/>
      <c r="BT305" s="14"/>
      <c r="BU305" s="14"/>
      <c r="BV305" s="14"/>
      <c r="BW305" s="14"/>
      <c r="BX305" s="14"/>
      <c r="BY305" s="14"/>
      <c r="BZ305" s="14"/>
      <c r="CA305" s="14"/>
      <c r="CB305" s="14"/>
      <c r="CC305" s="14"/>
      <c r="CD305" s="14"/>
      <c r="CE305" s="14"/>
      <c r="CF305" s="14"/>
      <c r="CG305" s="14"/>
      <c r="CH305" s="14"/>
    </row>
    <row r="306" spans="1:8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5"/>
      <c r="Z306" s="16"/>
      <c r="AA306" s="16"/>
      <c r="AB306" s="16"/>
      <c r="AC306" s="16"/>
      <c r="AD306" s="16"/>
      <c r="AE306" s="16"/>
      <c r="AF306" s="16"/>
      <c r="AG306" s="16"/>
      <c r="AH306" s="16"/>
      <c r="AI306" s="16"/>
      <c r="AJ306" s="16"/>
      <c r="AK306" s="16"/>
      <c r="AL306" s="16"/>
      <c r="AM306" s="14"/>
      <c r="AN306" s="14"/>
      <c r="AO306" s="14"/>
      <c r="AP306" s="14"/>
      <c r="AQ306" s="14"/>
      <c r="AR306" s="14"/>
      <c r="AS306" s="14"/>
      <c r="AT306" s="14"/>
      <c r="AU306" s="14"/>
      <c r="AV306" s="14"/>
      <c r="AW306" s="14"/>
      <c r="AX306" s="14"/>
      <c r="AY306" s="14"/>
      <c r="AZ306" s="14"/>
      <c r="BA306" s="14"/>
      <c r="BB306" s="14"/>
      <c r="BC306" s="14"/>
      <c r="BD306" s="14"/>
      <c r="BE306" s="14"/>
      <c r="BF306" s="14"/>
      <c r="BG306" s="14"/>
      <c r="BH306" s="14"/>
      <c r="BI306" s="14"/>
      <c r="BJ306" s="14"/>
      <c r="BK306" s="14"/>
      <c r="BL306" s="14"/>
      <c r="BM306" s="14"/>
      <c r="BN306" s="14"/>
      <c r="BO306" s="14"/>
      <c r="BP306" s="14"/>
      <c r="BQ306" s="14"/>
      <c r="BR306" s="14"/>
      <c r="BS306" s="14"/>
      <c r="BT306" s="14"/>
      <c r="BU306" s="14"/>
      <c r="BV306" s="14"/>
      <c r="BW306" s="14"/>
      <c r="BX306" s="14"/>
      <c r="BY306" s="14"/>
      <c r="BZ306" s="14"/>
      <c r="CA306" s="14"/>
      <c r="CB306" s="14"/>
      <c r="CC306" s="14"/>
      <c r="CD306" s="14"/>
      <c r="CE306" s="14"/>
      <c r="CF306" s="14"/>
      <c r="CG306" s="14"/>
      <c r="CH306" s="14"/>
    </row>
    <row r="307" spans="1:86">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5"/>
      <c r="Z307" s="16"/>
      <c r="AA307" s="16"/>
      <c r="AB307" s="16"/>
      <c r="AC307" s="16"/>
      <c r="AD307" s="16"/>
      <c r="AE307" s="16"/>
      <c r="AF307" s="16"/>
      <c r="AG307" s="16"/>
      <c r="AH307" s="16"/>
      <c r="AI307" s="16"/>
      <c r="AJ307" s="16"/>
      <c r="AK307" s="16"/>
      <c r="AL307" s="16"/>
      <c r="AM307" s="14"/>
      <c r="AN307" s="14"/>
      <c r="AO307" s="14"/>
      <c r="AP307" s="14"/>
      <c r="AQ307" s="14"/>
      <c r="AR307" s="14"/>
      <c r="AS307" s="14"/>
      <c r="AT307" s="14"/>
      <c r="AU307" s="14"/>
      <c r="AV307" s="14"/>
      <c r="AW307" s="14"/>
      <c r="AX307" s="14"/>
      <c r="AY307" s="14"/>
      <c r="AZ307" s="14"/>
      <c r="BA307" s="14"/>
      <c r="BB307" s="14"/>
      <c r="BC307" s="14"/>
      <c r="BD307" s="14"/>
      <c r="BE307" s="14"/>
      <c r="BF307" s="14"/>
      <c r="BG307" s="14"/>
      <c r="BH307" s="14"/>
      <c r="BI307" s="14"/>
      <c r="BJ307" s="14"/>
      <c r="BK307" s="14"/>
      <c r="BL307" s="14"/>
      <c r="BM307" s="14"/>
      <c r="BN307" s="14"/>
      <c r="BO307" s="14"/>
      <c r="BP307" s="14"/>
      <c r="BQ307" s="14"/>
      <c r="BR307" s="14"/>
      <c r="BS307" s="14"/>
      <c r="BT307" s="14"/>
      <c r="BU307" s="14"/>
      <c r="BV307" s="14"/>
      <c r="BW307" s="14"/>
      <c r="BX307" s="14"/>
      <c r="BY307" s="14"/>
      <c r="BZ307" s="14"/>
      <c r="CA307" s="14"/>
      <c r="CB307" s="14"/>
      <c r="CC307" s="14"/>
      <c r="CD307" s="14"/>
      <c r="CE307" s="14"/>
      <c r="CF307" s="14"/>
      <c r="CG307" s="14"/>
      <c r="CH307" s="14"/>
    </row>
    <row r="308" spans="1:86">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5"/>
      <c r="Z308" s="16"/>
      <c r="AA308" s="16"/>
      <c r="AB308" s="16"/>
      <c r="AC308" s="16"/>
      <c r="AD308" s="16"/>
      <c r="AE308" s="16"/>
      <c r="AF308" s="16"/>
      <c r="AG308" s="16"/>
      <c r="AH308" s="16"/>
      <c r="AI308" s="16"/>
      <c r="AJ308" s="16"/>
      <c r="AK308" s="16"/>
      <c r="AL308" s="16"/>
      <c r="AM308" s="14"/>
      <c r="AN308" s="14"/>
      <c r="AO308" s="14"/>
      <c r="AP308" s="14"/>
      <c r="AQ308" s="14"/>
      <c r="AR308" s="14"/>
      <c r="AS308" s="14"/>
      <c r="AT308" s="14"/>
      <c r="AU308" s="14"/>
      <c r="AV308" s="14"/>
      <c r="AW308" s="14"/>
      <c r="AX308" s="14"/>
      <c r="AY308" s="14"/>
      <c r="AZ308" s="14"/>
      <c r="BA308" s="14"/>
      <c r="BB308" s="14"/>
      <c r="BC308" s="14"/>
      <c r="BD308" s="14"/>
      <c r="BE308" s="14"/>
      <c r="BF308" s="14"/>
      <c r="BG308" s="14"/>
      <c r="BH308" s="14"/>
      <c r="BI308" s="14"/>
      <c r="BJ308" s="14"/>
      <c r="BK308" s="14"/>
      <c r="BL308" s="14"/>
      <c r="BM308" s="14"/>
      <c r="BN308" s="14"/>
      <c r="BO308" s="14"/>
      <c r="BP308" s="14"/>
      <c r="BQ308" s="14"/>
      <c r="BR308" s="14"/>
      <c r="BS308" s="14"/>
      <c r="BT308" s="14"/>
      <c r="BU308" s="14"/>
      <c r="BV308" s="14"/>
      <c r="BW308" s="14"/>
      <c r="BX308" s="14"/>
      <c r="BY308" s="14"/>
      <c r="BZ308" s="14"/>
      <c r="CA308" s="14"/>
      <c r="CB308" s="14"/>
      <c r="CC308" s="14"/>
      <c r="CD308" s="14"/>
      <c r="CE308" s="14"/>
      <c r="CF308" s="14"/>
      <c r="CG308" s="14"/>
      <c r="CH308" s="14"/>
    </row>
    <row r="309" spans="1:86">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5"/>
      <c r="Z309" s="16"/>
      <c r="AA309" s="16"/>
      <c r="AB309" s="16"/>
      <c r="AC309" s="16"/>
      <c r="AD309" s="16"/>
      <c r="AE309" s="16"/>
      <c r="AF309" s="16"/>
      <c r="AG309" s="16"/>
      <c r="AH309" s="16"/>
      <c r="AI309" s="16"/>
      <c r="AJ309" s="16"/>
      <c r="AK309" s="16"/>
      <c r="AL309" s="16"/>
      <c r="AM309" s="14"/>
      <c r="AN309" s="14"/>
      <c r="AO309" s="14"/>
      <c r="AP309" s="14"/>
      <c r="AQ309" s="14"/>
      <c r="AR309" s="14"/>
      <c r="AS309" s="14"/>
      <c r="AT309" s="14"/>
      <c r="AU309" s="14"/>
      <c r="AV309" s="14"/>
      <c r="AW309" s="14"/>
      <c r="AX309" s="14"/>
      <c r="AY309" s="14"/>
      <c r="AZ309" s="14"/>
      <c r="BA309" s="14"/>
      <c r="BB309" s="14"/>
      <c r="BC309" s="14"/>
      <c r="BD309" s="14"/>
      <c r="BE309" s="14"/>
      <c r="BF309" s="14"/>
      <c r="BG309" s="14"/>
      <c r="BH309" s="14"/>
      <c r="BI309" s="14"/>
      <c r="BJ309" s="14"/>
      <c r="BK309" s="14"/>
      <c r="BL309" s="14"/>
      <c r="BM309" s="14"/>
      <c r="BN309" s="14"/>
      <c r="BO309" s="14"/>
      <c r="BP309" s="14"/>
      <c r="BQ309" s="14"/>
      <c r="BR309" s="14"/>
      <c r="BS309" s="14"/>
      <c r="BT309" s="14"/>
      <c r="BU309" s="14"/>
      <c r="BV309" s="14"/>
      <c r="BW309" s="14"/>
      <c r="BX309" s="14"/>
      <c r="BY309" s="14"/>
      <c r="BZ309" s="14"/>
      <c r="CA309" s="14"/>
      <c r="CB309" s="14"/>
      <c r="CC309" s="14"/>
      <c r="CD309" s="14"/>
      <c r="CE309" s="14"/>
      <c r="CF309" s="14"/>
      <c r="CG309" s="14"/>
      <c r="CH309" s="14"/>
    </row>
    <row r="310" spans="1:86">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5"/>
      <c r="Z310" s="16"/>
      <c r="AA310" s="16"/>
      <c r="AB310" s="16"/>
      <c r="AC310" s="16"/>
      <c r="AD310" s="16"/>
      <c r="AE310" s="16"/>
      <c r="AF310" s="16"/>
      <c r="AG310" s="16"/>
      <c r="AH310" s="16"/>
      <c r="AI310" s="16"/>
      <c r="AJ310" s="16"/>
      <c r="AK310" s="16"/>
      <c r="AL310" s="16"/>
      <c r="AM310" s="14"/>
      <c r="AN310" s="14"/>
      <c r="AO310" s="14"/>
      <c r="AP310" s="14"/>
      <c r="AQ310" s="14"/>
      <c r="AR310" s="14"/>
      <c r="AS310" s="14"/>
      <c r="AT310" s="14"/>
      <c r="AU310" s="14"/>
      <c r="AV310" s="14"/>
      <c r="AW310" s="14"/>
      <c r="AX310" s="14"/>
      <c r="AY310" s="14"/>
      <c r="AZ310" s="14"/>
      <c r="BA310" s="14"/>
      <c r="BB310" s="14"/>
      <c r="BC310" s="14"/>
      <c r="BD310" s="14"/>
      <c r="BE310" s="14"/>
      <c r="BF310" s="14"/>
      <c r="BG310" s="14"/>
      <c r="BH310" s="14"/>
      <c r="BI310" s="14"/>
      <c r="BJ310" s="14"/>
      <c r="BK310" s="14"/>
      <c r="BL310" s="14"/>
      <c r="BM310" s="14"/>
      <c r="BN310" s="14"/>
      <c r="BO310" s="14"/>
      <c r="BP310" s="14"/>
      <c r="BQ310" s="14"/>
      <c r="BR310" s="14"/>
      <c r="BS310" s="14"/>
      <c r="BT310" s="14"/>
      <c r="BU310" s="14"/>
      <c r="BV310" s="14"/>
      <c r="BW310" s="14"/>
      <c r="BX310" s="14"/>
      <c r="BY310" s="14"/>
      <c r="BZ310" s="14"/>
      <c r="CA310" s="14"/>
      <c r="CB310" s="14"/>
      <c r="CC310" s="14"/>
      <c r="CD310" s="14"/>
      <c r="CE310" s="14"/>
      <c r="CF310" s="14"/>
      <c r="CG310" s="14"/>
      <c r="CH310" s="14"/>
    </row>
    <row r="311" spans="1:86">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5"/>
      <c r="Z311" s="16"/>
      <c r="AA311" s="16"/>
      <c r="AB311" s="16"/>
      <c r="AC311" s="16"/>
      <c r="AD311" s="16"/>
      <c r="AE311" s="16"/>
      <c r="AF311" s="16"/>
      <c r="AG311" s="16"/>
      <c r="AH311" s="16"/>
      <c r="AI311" s="16"/>
      <c r="AJ311" s="16"/>
      <c r="AK311" s="16"/>
      <c r="AL311" s="16"/>
      <c r="AM311" s="14"/>
      <c r="AN311" s="14"/>
      <c r="AO311" s="14"/>
      <c r="AP311" s="14"/>
      <c r="AQ311" s="14"/>
      <c r="AR311" s="14"/>
      <c r="AS311" s="14"/>
      <c r="AT311" s="14"/>
      <c r="AU311" s="14"/>
      <c r="AV311" s="14"/>
      <c r="AW311" s="14"/>
      <c r="AX311" s="14"/>
      <c r="AY311" s="14"/>
      <c r="AZ311" s="14"/>
      <c r="BA311" s="14"/>
      <c r="BB311" s="14"/>
      <c r="BC311" s="14"/>
      <c r="BD311" s="14"/>
      <c r="BE311" s="14"/>
      <c r="BF311" s="14"/>
      <c r="BG311" s="14"/>
      <c r="BH311" s="14"/>
      <c r="BI311" s="14"/>
      <c r="BJ311" s="14"/>
      <c r="BK311" s="14"/>
      <c r="BL311" s="14"/>
      <c r="BM311" s="14"/>
      <c r="BN311" s="14"/>
      <c r="BO311" s="14"/>
      <c r="BP311" s="14"/>
      <c r="BQ311" s="14"/>
      <c r="BR311" s="14"/>
      <c r="BS311" s="14"/>
      <c r="BT311" s="14"/>
      <c r="BU311" s="14"/>
      <c r="BV311" s="14"/>
      <c r="BW311" s="14"/>
      <c r="BX311" s="14"/>
      <c r="BY311" s="14"/>
      <c r="BZ311" s="14"/>
      <c r="CA311" s="14"/>
      <c r="CB311" s="14"/>
      <c r="CC311" s="14"/>
      <c r="CD311" s="14"/>
      <c r="CE311" s="14"/>
      <c r="CF311" s="14"/>
      <c r="CG311" s="14"/>
      <c r="CH311" s="14"/>
    </row>
    <row r="312" spans="1:86">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5"/>
      <c r="Z312" s="16"/>
      <c r="AA312" s="16"/>
      <c r="AB312" s="16"/>
      <c r="AC312" s="16"/>
      <c r="AD312" s="16"/>
      <c r="AE312" s="16"/>
      <c r="AF312" s="16"/>
      <c r="AG312" s="16"/>
      <c r="AH312" s="16"/>
      <c r="AI312" s="16"/>
      <c r="AJ312" s="16"/>
      <c r="AK312" s="16"/>
      <c r="AL312" s="16"/>
      <c r="AM312" s="14"/>
      <c r="AN312" s="14"/>
      <c r="AO312" s="14"/>
      <c r="AP312" s="14"/>
      <c r="AQ312" s="14"/>
      <c r="AR312" s="14"/>
      <c r="AS312" s="14"/>
      <c r="AT312" s="14"/>
      <c r="AU312" s="14"/>
      <c r="AV312" s="14"/>
      <c r="AW312" s="14"/>
      <c r="AX312" s="14"/>
      <c r="AY312" s="14"/>
      <c r="AZ312" s="14"/>
      <c r="BA312" s="14"/>
      <c r="BB312" s="14"/>
      <c r="BC312" s="14"/>
      <c r="BD312" s="14"/>
      <c r="BE312" s="14"/>
      <c r="BF312" s="14"/>
      <c r="BG312" s="14"/>
      <c r="BH312" s="14"/>
      <c r="BI312" s="14"/>
      <c r="BJ312" s="14"/>
      <c r="BK312" s="14"/>
      <c r="BL312" s="14"/>
      <c r="BM312" s="14"/>
      <c r="BN312" s="14"/>
      <c r="BO312" s="14"/>
      <c r="BP312" s="14"/>
      <c r="BQ312" s="14"/>
      <c r="BR312" s="14"/>
      <c r="BS312" s="14"/>
      <c r="BT312" s="14"/>
      <c r="BU312" s="14"/>
      <c r="BV312" s="14"/>
      <c r="BW312" s="14"/>
      <c r="BX312" s="14"/>
      <c r="BY312" s="14"/>
      <c r="BZ312" s="14"/>
      <c r="CA312" s="14"/>
      <c r="CB312" s="14"/>
      <c r="CC312" s="14"/>
      <c r="CD312" s="14"/>
      <c r="CE312" s="14"/>
      <c r="CF312" s="14"/>
      <c r="CG312" s="14"/>
      <c r="CH312" s="14"/>
    </row>
    <row r="313" spans="1:86">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5"/>
      <c r="Z313" s="16"/>
      <c r="AA313" s="16"/>
      <c r="AB313" s="16"/>
      <c r="AC313" s="16"/>
      <c r="AD313" s="16"/>
      <c r="AE313" s="16"/>
      <c r="AF313" s="16"/>
      <c r="AG313" s="16"/>
      <c r="AH313" s="16"/>
      <c r="AI313" s="16"/>
      <c r="AJ313" s="16"/>
      <c r="AK313" s="16"/>
      <c r="AL313" s="16"/>
      <c r="AM313" s="14"/>
      <c r="AN313" s="14"/>
      <c r="AO313" s="14"/>
      <c r="AP313" s="14"/>
      <c r="AQ313" s="14"/>
      <c r="AR313" s="14"/>
      <c r="AS313" s="14"/>
      <c r="AT313" s="14"/>
      <c r="AU313" s="14"/>
      <c r="AV313" s="14"/>
      <c r="AW313" s="14"/>
      <c r="AX313" s="14"/>
      <c r="AY313" s="14"/>
      <c r="AZ313" s="14"/>
      <c r="BA313" s="14"/>
      <c r="BB313" s="14"/>
      <c r="BC313" s="14"/>
      <c r="BD313" s="14"/>
      <c r="BE313" s="14"/>
      <c r="BF313" s="14"/>
      <c r="BG313" s="14"/>
      <c r="BH313" s="14"/>
      <c r="BI313" s="14"/>
      <c r="BJ313" s="14"/>
      <c r="BK313" s="14"/>
      <c r="BL313" s="14"/>
      <c r="BM313" s="14"/>
      <c r="BN313" s="14"/>
      <c r="BO313" s="14"/>
      <c r="BP313" s="14"/>
      <c r="BQ313" s="14"/>
      <c r="BR313" s="14"/>
      <c r="BS313" s="14"/>
      <c r="BT313" s="14"/>
      <c r="BU313" s="14"/>
      <c r="BV313" s="14"/>
      <c r="BW313" s="14"/>
      <c r="BX313" s="14"/>
      <c r="BY313" s="14"/>
      <c r="BZ313" s="14"/>
      <c r="CA313" s="14"/>
      <c r="CB313" s="14"/>
      <c r="CC313" s="14"/>
      <c r="CD313" s="14"/>
      <c r="CE313" s="14"/>
      <c r="CF313" s="14"/>
      <c r="CG313" s="14"/>
      <c r="CH313" s="14"/>
    </row>
    <row r="314" spans="1:86">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5"/>
      <c r="Z314" s="16"/>
      <c r="AA314" s="16"/>
      <c r="AB314" s="16"/>
      <c r="AC314" s="16"/>
      <c r="AD314" s="16"/>
      <c r="AE314" s="16"/>
      <c r="AF314" s="16"/>
      <c r="AG314" s="16"/>
      <c r="AH314" s="16"/>
      <c r="AI314" s="16"/>
      <c r="AJ314" s="16"/>
      <c r="AK314" s="16"/>
      <c r="AL314" s="16"/>
      <c r="AM314" s="14"/>
      <c r="AN314" s="14"/>
      <c r="AO314" s="14"/>
      <c r="AP314" s="14"/>
      <c r="AQ314" s="14"/>
      <c r="AR314" s="14"/>
      <c r="AS314" s="14"/>
      <c r="AT314" s="14"/>
      <c r="AU314" s="14"/>
      <c r="AV314" s="14"/>
      <c r="AW314" s="14"/>
      <c r="AX314" s="14"/>
      <c r="AY314" s="14"/>
      <c r="AZ314" s="14"/>
      <c r="BA314" s="14"/>
      <c r="BB314" s="14"/>
      <c r="BC314" s="14"/>
      <c r="BD314" s="14"/>
      <c r="BE314" s="14"/>
      <c r="BF314" s="14"/>
      <c r="BG314" s="14"/>
      <c r="BH314" s="14"/>
      <c r="BI314" s="14"/>
      <c r="BJ314" s="14"/>
      <c r="BK314" s="14"/>
      <c r="BL314" s="14"/>
      <c r="BM314" s="14"/>
      <c r="BN314" s="14"/>
      <c r="BO314" s="14"/>
      <c r="BP314" s="14"/>
      <c r="BQ314" s="14"/>
      <c r="BR314" s="14"/>
      <c r="BS314" s="14"/>
      <c r="BT314" s="14"/>
      <c r="BU314" s="14"/>
      <c r="BV314" s="14"/>
      <c r="BW314" s="14"/>
      <c r="BX314" s="14"/>
      <c r="BY314" s="14"/>
      <c r="BZ314" s="14"/>
      <c r="CA314" s="14"/>
      <c r="CB314" s="14"/>
      <c r="CC314" s="14"/>
      <c r="CD314" s="14"/>
      <c r="CE314" s="14"/>
      <c r="CF314" s="14"/>
      <c r="CG314" s="14"/>
      <c r="CH314" s="14"/>
    </row>
    <row r="315" spans="1:86">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5"/>
      <c r="Z315" s="16"/>
      <c r="AA315" s="16"/>
      <c r="AB315" s="16"/>
      <c r="AC315" s="16"/>
      <c r="AD315" s="16"/>
      <c r="AE315" s="16"/>
      <c r="AF315" s="16"/>
      <c r="AG315" s="16"/>
      <c r="AH315" s="16"/>
      <c r="AI315" s="16"/>
      <c r="AJ315" s="16"/>
      <c r="AK315" s="16"/>
      <c r="AL315" s="16"/>
      <c r="AM315" s="14"/>
      <c r="AN315" s="14"/>
      <c r="AO315" s="14"/>
      <c r="AP315" s="14"/>
      <c r="AQ315" s="14"/>
      <c r="AR315" s="14"/>
      <c r="AS315" s="14"/>
      <c r="AT315" s="14"/>
      <c r="AU315" s="14"/>
      <c r="AV315" s="14"/>
      <c r="AW315" s="14"/>
      <c r="AX315" s="14"/>
      <c r="AY315" s="14"/>
      <c r="AZ315" s="14"/>
      <c r="BA315" s="14"/>
      <c r="BB315" s="14"/>
      <c r="BC315" s="14"/>
      <c r="BD315" s="14"/>
      <c r="BE315" s="14"/>
      <c r="BF315" s="14"/>
      <c r="BG315" s="14"/>
      <c r="BH315" s="14"/>
      <c r="BI315" s="14"/>
      <c r="BJ315" s="14"/>
      <c r="BK315" s="14"/>
      <c r="BL315" s="14"/>
      <c r="BM315" s="14"/>
      <c r="BN315" s="14"/>
      <c r="BO315" s="14"/>
      <c r="BP315" s="14"/>
      <c r="BQ315" s="14"/>
      <c r="BR315" s="14"/>
      <c r="BS315" s="14"/>
      <c r="BT315" s="14"/>
      <c r="BU315" s="14"/>
      <c r="BV315" s="14"/>
      <c r="BW315" s="14"/>
      <c r="BX315" s="14"/>
      <c r="BY315" s="14"/>
      <c r="BZ315" s="14"/>
      <c r="CA315" s="14"/>
      <c r="CB315" s="14"/>
      <c r="CC315" s="14"/>
      <c r="CD315" s="14"/>
      <c r="CE315" s="14"/>
      <c r="CF315" s="14"/>
      <c r="CG315" s="14"/>
      <c r="CH315" s="14"/>
    </row>
    <row r="316" spans="1:8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5"/>
      <c r="Z316" s="16"/>
      <c r="AA316" s="16"/>
      <c r="AB316" s="16"/>
      <c r="AC316" s="16"/>
      <c r="AD316" s="16"/>
      <c r="AE316" s="16"/>
      <c r="AF316" s="16"/>
      <c r="AG316" s="16"/>
      <c r="AH316" s="16"/>
      <c r="AI316" s="16"/>
      <c r="AJ316" s="16"/>
      <c r="AK316" s="16"/>
      <c r="AL316" s="16"/>
      <c r="AM316" s="14"/>
      <c r="AN316" s="14"/>
      <c r="AO316" s="14"/>
      <c r="AP316" s="14"/>
      <c r="AQ316" s="14"/>
      <c r="AR316" s="14"/>
      <c r="AS316" s="14"/>
      <c r="AT316" s="14"/>
      <c r="AU316" s="14"/>
      <c r="AV316" s="14"/>
      <c r="AW316" s="14"/>
      <c r="AX316" s="14"/>
      <c r="AY316" s="14"/>
      <c r="AZ316" s="14"/>
      <c r="BA316" s="14"/>
      <c r="BB316" s="14"/>
      <c r="BC316" s="14"/>
      <c r="BD316" s="14"/>
      <c r="BE316" s="14"/>
      <c r="BF316" s="14"/>
      <c r="BG316" s="14"/>
      <c r="BH316" s="14"/>
      <c r="BI316" s="14"/>
      <c r="BJ316" s="14"/>
      <c r="BK316" s="14"/>
      <c r="BL316" s="14"/>
      <c r="BM316" s="14"/>
      <c r="BN316" s="14"/>
      <c r="BO316" s="14"/>
      <c r="BP316" s="14"/>
      <c r="BQ316" s="14"/>
      <c r="BR316" s="14"/>
      <c r="BS316" s="14"/>
      <c r="BT316" s="14"/>
      <c r="BU316" s="14"/>
      <c r="BV316" s="14"/>
      <c r="BW316" s="14"/>
      <c r="BX316" s="14"/>
      <c r="BY316" s="14"/>
      <c r="BZ316" s="14"/>
      <c r="CA316" s="14"/>
      <c r="CB316" s="14"/>
      <c r="CC316" s="14"/>
      <c r="CD316" s="14"/>
      <c r="CE316" s="14"/>
      <c r="CF316" s="14"/>
      <c r="CG316" s="14"/>
      <c r="CH316" s="14"/>
    </row>
    <row r="317" spans="1:86">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5"/>
      <c r="Z317" s="16"/>
      <c r="AA317" s="16"/>
      <c r="AB317" s="16"/>
      <c r="AC317" s="16"/>
      <c r="AD317" s="16"/>
      <c r="AE317" s="16"/>
      <c r="AF317" s="16"/>
      <c r="AG317" s="16"/>
      <c r="AH317" s="16"/>
      <c r="AI317" s="16"/>
      <c r="AJ317" s="16"/>
      <c r="AK317" s="16"/>
      <c r="AL317" s="16"/>
      <c r="AM317" s="14"/>
      <c r="AN317" s="14"/>
      <c r="AO317" s="14"/>
      <c r="AP317" s="14"/>
      <c r="AQ317" s="14"/>
      <c r="AR317" s="14"/>
      <c r="AS317" s="14"/>
      <c r="AT317" s="14"/>
      <c r="AU317" s="14"/>
      <c r="AV317" s="14"/>
      <c r="AW317" s="14"/>
      <c r="AX317" s="14"/>
      <c r="AY317" s="14"/>
      <c r="AZ317" s="14"/>
      <c r="BA317" s="14"/>
      <c r="BB317" s="14"/>
      <c r="BC317" s="14"/>
      <c r="BD317" s="14"/>
      <c r="BE317" s="14"/>
      <c r="BF317" s="14"/>
      <c r="BG317" s="14"/>
      <c r="BH317" s="14"/>
      <c r="BI317" s="14"/>
      <c r="BJ317" s="14"/>
      <c r="BK317" s="14"/>
      <c r="BL317" s="14"/>
      <c r="BM317" s="14"/>
      <c r="BN317" s="14"/>
      <c r="BO317" s="14"/>
      <c r="BP317" s="14"/>
      <c r="BQ317" s="14"/>
      <c r="BR317" s="14"/>
      <c r="BS317" s="14"/>
      <c r="BT317" s="14"/>
      <c r="BU317" s="14"/>
      <c r="BV317" s="14"/>
      <c r="BW317" s="14"/>
      <c r="BX317" s="14"/>
      <c r="BY317" s="14"/>
      <c r="BZ317" s="14"/>
      <c r="CA317" s="14"/>
      <c r="CB317" s="14"/>
      <c r="CC317" s="14"/>
      <c r="CD317" s="14"/>
      <c r="CE317" s="14"/>
      <c r="CF317" s="14"/>
      <c r="CG317" s="14"/>
      <c r="CH317" s="14"/>
    </row>
    <row r="318" spans="1:86">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5"/>
      <c r="Z318" s="16"/>
      <c r="AA318" s="16"/>
      <c r="AB318" s="16"/>
      <c r="AC318" s="16"/>
      <c r="AD318" s="16"/>
      <c r="AE318" s="16"/>
      <c r="AF318" s="16"/>
      <c r="AG318" s="16"/>
      <c r="AH318" s="16"/>
      <c r="AI318" s="16"/>
      <c r="AJ318" s="16"/>
      <c r="AK318" s="16"/>
      <c r="AL318" s="16"/>
      <c r="AM318" s="14"/>
      <c r="AN318" s="14"/>
      <c r="AO318" s="14"/>
      <c r="AP318" s="14"/>
      <c r="AQ318" s="14"/>
      <c r="AR318" s="14"/>
      <c r="AS318" s="14"/>
      <c r="AT318" s="14"/>
      <c r="AU318" s="14"/>
      <c r="AV318" s="14"/>
      <c r="AW318" s="14"/>
      <c r="AX318" s="14"/>
      <c r="AY318" s="14"/>
      <c r="AZ318" s="14"/>
      <c r="BA318" s="14"/>
      <c r="BB318" s="14"/>
      <c r="BC318" s="14"/>
      <c r="BD318" s="14"/>
      <c r="BE318" s="14"/>
      <c r="BF318" s="14"/>
      <c r="BG318" s="14"/>
      <c r="BH318" s="14"/>
      <c r="BI318" s="14"/>
      <c r="BJ318" s="14"/>
      <c r="BK318" s="14"/>
      <c r="BL318" s="14"/>
      <c r="BM318" s="14"/>
      <c r="BN318" s="14"/>
      <c r="BO318" s="14"/>
      <c r="BP318" s="14"/>
      <c r="BQ318" s="14"/>
      <c r="BR318" s="14"/>
      <c r="BS318" s="14"/>
      <c r="BT318" s="14"/>
      <c r="BU318" s="14"/>
      <c r="BV318" s="14"/>
      <c r="BW318" s="14"/>
      <c r="BX318" s="14"/>
      <c r="BY318" s="14"/>
      <c r="BZ318" s="14"/>
      <c r="CA318" s="14"/>
      <c r="CB318" s="14"/>
      <c r="CC318" s="14"/>
      <c r="CD318" s="14"/>
      <c r="CE318" s="14"/>
      <c r="CF318" s="14"/>
      <c r="CG318" s="14"/>
      <c r="CH318" s="14"/>
    </row>
    <row r="319" spans="1:86">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5"/>
      <c r="Z319" s="16"/>
      <c r="AA319" s="16"/>
      <c r="AB319" s="16"/>
      <c r="AC319" s="16"/>
      <c r="AD319" s="16"/>
      <c r="AE319" s="16"/>
      <c r="AF319" s="16"/>
      <c r="AG319" s="16"/>
      <c r="AH319" s="16"/>
      <c r="AI319" s="16"/>
      <c r="AJ319" s="16"/>
      <c r="AK319" s="16"/>
      <c r="AL319" s="16"/>
      <c r="AM319" s="14"/>
      <c r="AN319" s="14"/>
      <c r="AO319" s="14"/>
      <c r="AP319" s="14"/>
      <c r="AQ319" s="14"/>
      <c r="AR319" s="14"/>
      <c r="AS319" s="14"/>
      <c r="AT319" s="14"/>
      <c r="AU319" s="14"/>
      <c r="AV319" s="14"/>
      <c r="AW319" s="14"/>
      <c r="AX319" s="14"/>
      <c r="AY319" s="14"/>
      <c r="AZ319" s="14"/>
      <c r="BA319" s="14"/>
      <c r="BB319" s="14"/>
      <c r="BC319" s="14"/>
      <c r="BD319" s="14"/>
      <c r="BE319" s="14"/>
      <c r="BF319" s="14"/>
      <c r="BG319" s="14"/>
      <c r="BH319" s="14"/>
      <c r="BI319" s="14"/>
      <c r="BJ319" s="14"/>
      <c r="BK319" s="14"/>
      <c r="BL319" s="14"/>
      <c r="BM319" s="14"/>
      <c r="BN319" s="14"/>
      <c r="BO319" s="14"/>
      <c r="BP319" s="14"/>
      <c r="BQ319" s="14"/>
      <c r="BR319" s="14"/>
      <c r="BS319" s="14"/>
      <c r="BT319" s="14"/>
      <c r="BU319" s="14"/>
      <c r="BV319" s="14"/>
      <c r="BW319" s="14"/>
      <c r="BX319" s="14"/>
      <c r="BY319" s="14"/>
      <c r="BZ319" s="14"/>
      <c r="CA319" s="14"/>
      <c r="CB319" s="14"/>
      <c r="CC319" s="14"/>
      <c r="CD319" s="14"/>
      <c r="CE319" s="14"/>
      <c r="CF319" s="14"/>
      <c r="CG319" s="14"/>
      <c r="CH319" s="14"/>
    </row>
    <row r="320" spans="1:86">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5"/>
      <c r="Z320" s="16"/>
      <c r="AA320" s="16"/>
      <c r="AB320" s="16"/>
      <c r="AC320" s="16"/>
      <c r="AD320" s="16"/>
      <c r="AE320" s="16"/>
      <c r="AF320" s="16"/>
      <c r="AG320" s="16"/>
      <c r="AH320" s="16"/>
      <c r="AI320" s="16"/>
      <c r="AJ320" s="16"/>
      <c r="AK320" s="16"/>
      <c r="AL320" s="16"/>
      <c r="AM320" s="14"/>
      <c r="AN320" s="14"/>
      <c r="AO320" s="14"/>
      <c r="AP320" s="14"/>
      <c r="AQ320" s="14"/>
      <c r="AR320" s="14"/>
      <c r="AS320" s="14"/>
      <c r="AT320" s="14"/>
      <c r="AU320" s="14"/>
      <c r="AV320" s="14"/>
      <c r="AW320" s="14"/>
      <c r="AX320" s="14"/>
      <c r="AY320" s="14"/>
      <c r="AZ320" s="14"/>
      <c r="BA320" s="14"/>
      <c r="BB320" s="14"/>
      <c r="BC320" s="14"/>
      <c r="BD320" s="14"/>
      <c r="BE320" s="14"/>
      <c r="BF320" s="14"/>
      <c r="BG320" s="14"/>
      <c r="BH320" s="14"/>
      <c r="BI320" s="14"/>
      <c r="BJ320" s="14"/>
      <c r="BK320" s="14"/>
      <c r="BL320" s="14"/>
      <c r="BM320" s="14"/>
      <c r="BN320" s="14"/>
      <c r="BO320" s="14"/>
      <c r="BP320" s="14"/>
      <c r="BQ320" s="14"/>
      <c r="BR320" s="14"/>
      <c r="BS320" s="14"/>
      <c r="BT320" s="14"/>
      <c r="BU320" s="14"/>
      <c r="BV320" s="14"/>
      <c r="BW320" s="14"/>
      <c r="BX320" s="14"/>
      <c r="BY320" s="14"/>
      <c r="BZ320" s="14"/>
      <c r="CA320" s="14"/>
      <c r="CB320" s="14"/>
      <c r="CC320" s="14"/>
      <c r="CD320" s="14"/>
      <c r="CE320" s="14"/>
      <c r="CF320" s="14"/>
      <c r="CG320" s="14"/>
      <c r="CH320" s="14"/>
    </row>
    <row r="321" spans="1:86">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5"/>
      <c r="Z321" s="16"/>
      <c r="AA321" s="16"/>
      <c r="AB321" s="16"/>
      <c r="AC321" s="16"/>
      <c r="AD321" s="16"/>
      <c r="AE321" s="16"/>
      <c r="AF321" s="16"/>
      <c r="AG321" s="16"/>
      <c r="AH321" s="16"/>
      <c r="AI321" s="16"/>
      <c r="AJ321" s="16"/>
      <c r="AK321" s="16"/>
      <c r="AL321" s="16"/>
      <c r="AM321" s="14"/>
      <c r="AN321" s="14"/>
      <c r="AO321" s="14"/>
      <c r="AP321" s="14"/>
      <c r="AQ321" s="14"/>
      <c r="AR321" s="14"/>
      <c r="AS321" s="14"/>
      <c r="AT321" s="14"/>
      <c r="AU321" s="14"/>
      <c r="AV321" s="14"/>
      <c r="AW321" s="14"/>
      <c r="AX321" s="14"/>
      <c r="AY321" s="14"/>
      <c r="AZ321" s="14"/>
      <c r="BA321" s="14"/>
      <c r="BB321" s="14"/>
      <c r="BC321" s="14"/>
      <c r="BD321" s="14"/>
      <c r="BE321" s="14"/>
      <c r="BF321" s="14"/>
      <c r="BG321" s="14"/>
      <c r="BH321" s="14"/>
      <c r="BI321" s="14"/>
      <c r="BJ321" s="14"/>
      <c r="BK321" s="14"/>
      <c r="BL321" s="14"/>
      <c r="BM321" s="14"/>
      <c r="BN321" s="14"/>
      <c r="BO321" s="14"/>
      <c r="BP321" s="14"/>
      <c r="BQ321" s="14"/>
      <c r="BR321" s="14"/>
      <c r="BS321" s="14"/>
      <c r="BT321" s="14"/>
      <c r="BU321" s="14"/>
      <c r="BV321" s="14"/>
      <c r="BW321" s="14"/>
      <c r="BX321" s="14"/>
      <c r="BY321" s="14"/>
      <c r="BZ321" s="14"/>
      <c r="CA321" s="14"/>
      <c r="CB321" s="14"/>
      <c r="CC321" s="14"/>
      <c r="CD321" s="14"/>
      <c r="CE321" s="14"/>
      <c r="CF321" s="14"/>
      <c r="CG321" s="14"/>
      <c r="CH321" s="14"/>
    </row>
    <row r="322" spans="1:86">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5"/>
      <c r="Z322" s="16"/>
      <c r="AA322" s="16"/>
      <c r="AB322" s="16"/>
      <c r="AC322" s="16"/>
      <c r="AD322" s="16"/>
      <c r="AE322" s="16"/>
      <c r="AF322" s="16"/>
      <c r="AG322" s="16"/>
      <c r="AH322" s="16"/>
      <c r="AI322" s="16"/>
      <c r="AJ322" s="16"/>
      <c r="AK322" s="16"/>
      <c r="AL322" s="16"/>
      <c r="AM322" s="14"/>
      <c r="AN322" s="14"/>
      <c r="AO322" s="14"/>
      <c r="AP322" s="14"/>
      <c r="AQ322" s="14"/>
      <c r="AR322" s="14"/>
      <c r="AS322" s="14"/>
      <c r="AT322" s="14"/>
      <c r="AU322" s="14"/>
      <c r="AV322" s="14"/>
      <c r="AW322" s="14"/>
      <c r="AX322" s="14"/>
      <c r="AY322" s="14"/>
      <c r="AZ322" s="14"/>
      <c r="BA322" s="14"/>
      <c r="BB322" s="14"/>
      <c r="BC322" s="14"/>
      <c r="BD322" s="14"/>
      <c r="BE322" s="14"/>
      <c r="BF322" s="14"/>
      <c r="BG322" s="14"/>
      <c r="BH322" s="14"/>
      <c r="BI322" s="14"/>
      <c r="BJ322" s="14"/>
      <c r="BK322" s="14"/>
      <c r="BL322" s="14"/>
      <c r="BM322" s="14"/>
      <c r="BN322" s="14"/>
      <c r="BO322" s="14"/>
      <c r="BP322" s="14"/>
      <c r="BQ322" s="14"/>
      <c r="BR322" s="14"/>
      <c r="BS322" s="14"/>
      <c r="BT322" s="14"/>
      <c r="BU322" s="14"/>
      <c r="BV322" s="14"/>
      <c r="BW322" s="14"/>
      <c r="BX322" s="14"/>
      <c r="BY322" s="14"/>
      <c r="BZ322" s="14"/>
      <c r="CA322" s="14"/>
      <c r="CB322" s="14"/>
      <c r="CC322" s="14"/>
      <c r="CD322" s="14"/>
      <c r="CE322" s="14"/>
      <c r="CF322" s="14"/>
      <c r="CG322" s="14"/>
      <c r="CH322" s="14"/>
    </row>
    <row r="323" spans="1:86">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5"/>
      <c r="Z323" s="16"/>
      <c r="AA323" s="16"/>
      <c r="AB323" s="16"/>
      <c r="AC323" s="16"/>
      <c r="AD323" s="16"/>
      <c r="AE323" s="16"/>
      <c r="AF323" s="16"/>
      <c r="AG323" s="16"/>
      <c r="AH323" s="16"/>
      <c r="AI323" s="16"/>
      <c r="AJ323" s="16"/>
      <c r="AK323" s="16"/>
      <c r="AL323" s="16"/>
      <c r="AM323" s="14"/>
      <c r="AN323" s="14"/>
      <c r="AO323" s="14"/>
      <c r="AP323" s="14"/>
      <c r="AQ323" s="14"/>
      <c r="AR323" s="14"/>
      <c r="AS323" s="14"/>
      <c r="AT323" s="14"/>
      <c r="AU323" s="14"/>
      <c r="AV323" s="14"/>
      <c r="AW323" s="14"/>
      <c r="AX323" s="14"/>
      <c r="AY323" s="14"/>
      <c r="AZ323" s="14"/>
      <c r="BA323" s="14"/>
      <c r="BB323" s="14"/>
      <c r="BC323" s="14"/>
      <c r="BD323" s="14"/>
      <c r="BE323" s="14"/>
      <c r="BF323" s="14"/>
      <c r="BG323" s="14"/>
      <c r="BH323" s="14"/>
      <c r="BI323" s="14"/>
      <c r="BJ323" s="14"/>
      <c r="BK323" s="14"/>
      <c r="BL323" s="14"/>
      <c r="BM323" s="14"/>
      <c r="BN323" s="14"/>
      <c r="BO323" s="14"/>
      <c r="BP323" s="14"/>
      <c r="BQ323" s="14"/>
      <c r="BR323" s="14"/>
      <c r="BS323" s="14"/>
      <c r="BT323" s="14"/>
      <c r="BU323" s="14"/>
      <c r="BV323" s="14"/>
      <c r="BW323" s="14"/>
      <c r="BX323" s="14"/>
      <c r="BY323" s="14"/>
      <c r="BZ323" s="14"/>
      <c r="CA323" s="14"/>
      <c r="CB323" s="14"/>
      <c r="CC323" s="14"/>
      <c r="CD323" s="14"/>
      <c r="CE323" s="14"/>
      <c r="CF323" s="14"/>
      <c r="CG323" s="14"/>
      <c r="CH323" s="14"/>
    </row>
    <row r="324" spans="1:86">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5"/>
      <c r="Z324" s="16"/>
      <c r="AA324" s="16"/>
      <c r="AB324" s="16"/>
      <c r="AC324" s="16"/>
      <c r="AD324" s="16"/>
      <c r="AE324" s="16"/>
      <c r="AF324" s="16"/>
      <c r="AG324" s="16"/>
      <c r="AH324" s="16"/>
      <c r="AI324" s="16"/>
      <c r="AJ324" s="16"/>
      <c r="AK324" s="16"/>
      <c r="AL324" s="16"/>
      <c r="AM324" s="14"/>
      <c r="AN324" s="14"/>
      <c r="AO324" s="14"/>
      <c r="AP324" s="14"/>
      <c r="AQ324" s="14"/>
      <c r="AR324" s="14"/>
      <c r="AS324" s="14"/>
      <c r="AT324" s="14"/>
      <c r="AU324" s="14"/>
      <c r="AV324" s="14"/>
      <c r="AW324" s="14"/>
      <c r="AX324" s="14"/>
      <c r="AY324" s="14"/>
      <c r="AZ324" s="14"/>
      <c r="BA324" s="14"/>
      <c r="BB324" s="14"/>
      <c r="BC324" s="14"/>
      <c r="BD324" s="14"/>
      <c r="BE324" s="14"/>
      <c r="BF324" s="14"/>
      <c r="BG324" s="14"/>
      <c r="BH324" s="14"/>
      <c r="BI324" s="14"/>
      <c r="BJ324" s="14"/>
      <c r="BK324" s="14"/>
      <c r="BL324" s="14"/>
      <c r="BM324" s="14"/>
      <c r="BN324" s="14"/>
      <c r="BO324" s="14"/>
      <c r="BP324" s="14"/>
      <c r="BQ324" s="14"/>
      <c r="BR324" s="14"/>
      <c r="BS324" s="14"/>
      <c r="BT324" s="14"/>
      <c r="BU324" s="14"/>
      <c r="BV324" s="14"/>
      <c r="BW324" s="14"/>
      <c r="BX324" s="14"/>
      <c r="BY324" s="14"/>
      <c r="BZ324" s="14"/>
      <c r="CA324" s="14"/>
      <c r="CB324" s="14"/>
      <c r="CC324" s="14"/>
      <c r="CD324" s="14"/>
      <c r="CE324" s="14"/>
      <c r="CF324" s="14"/>
      <c r="CG324" s="14"/>
      <c r="CH324" s="14"/>
    </row>
    <row r="325" spans="1:86">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5"/>
      <c r="Z325" s="16"/>
      <c r="AA325" s="16"/>
      <c r="AB325" s="16"/>
      <c r="AC325" s="16"/>
      <c r="AD325" s="16"/>
      <c r="AE325" s="16"/>
      <c r="AF325" s="16"/>
      <c r="AG325" s="16"/>
      <c r="AH325" s="16"/>
      <c r="AI325" s="16"/>
      <c r="AJ325" s="16"/>
      <c r="AK325" s="16"/>
      <c r="AL325" s="16"/>
      <c r="AM325" s="14"/>
      <c r="AN325" s="14"/>
      <c r="AO325" s="14"/>
      <c r="AP325" s="14"/>
      <c r="AQ325" s="14"/>
      <c r="AR325" s="14"/>
      <c r="AS325" s="14"/>
      <c r="AT325" s="14"/>
      <c r="AU325" s="14"/>
      <c r="AV325" s="14"/>
      <c r="AW325" s="14"/>
      <c r="AX325" s="14"/>
      <c r="AY325" s="14"/>
      <c r="AZ325" s="14"/>
      <c r="BA325" s="14"/>
      <c r="BB325" s="14"/>
      <c r="BC325" s="14"/>
      <c r="BD325" s="14"/>
      <c r="BE325" s="14"/>
      <c r="BF325" s="14"/>
      <c r="BG325" s="14"/>
      <c r="BH325" s="14"/>
      <c r="BI325" s="14"/>
      <c r="BJ325" s="14"/>
      <c r="BK325" s="14"/>
      <c r="BL325" s="14"/>
      <c r="BM325" s="14"/>
      <c r="BN325" s="14"/>
      <c r="BO325" s="14"/>
      <c r="BP325" s="14"/>
      <c r="BQ325" s="14"/>
      <c r="BR325" s="14"/>
      <c r="BS325" s="14"/>
      <c r="BT325" s="14"/>
      <c r="BU325" s="14"/>
      <c r="BV325" s="14"/>
      <c r="BW325" s="14"/>
      <c r="BX325" s="14"/>
      <c r="BY325" s="14"/>
      <c r="BZ325" s="14"/>
      <c r="CA325" s="14"/>
      <c r="CB325" s="14"/>
      <c r="CC325" s="14"/>
      <c r="CD325" s="14"/>
      <c r="CE325" s="14"/>
      <c r="CF325" s="14"/>
      <c r="CG325" s="14"/>
      <c r="CH325" s="14"/>
    </row>
    <row r="326" spans="1:8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5"/>
      <c r="Z326" s="16"/>
      <c r="AA326" s="16"/>
      <c r="AB326" s="16"/>
      <c r="AC326" s="16"/>
      <c r="AD326" s="16"/>
      <c r="AE326" s="16"/>
      <c r="AF326" s="16"/>
      <c r="AG326" s="16"/>
      <c r="AH326" s="16"/>
      <c r="AI326" s="16"/>
      <c r="AJ326" s="16"/>
      <c r="AK326" s="16"/>
      <c r="AL326" s="16"/>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row>
    <row r="327" spans="1:86">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5"/>
      <c r="Z327" s="16"/>
      <c r="AA327" s="16"/>
      <c r="AB327" s="16"/>
      <c r="AC327" s="16"/>
      <c r="AD327" s="16"/>
      <c r="AE327" s="16"/>
      <c r="AF327" s="16"/>
      <c r="AG327" s="16"/>
      <c r="AH327" s="16"/>
      <c r="AI327" s="16"/>
      <c r="AJ327" s="16"/>
      <c r="AK327" s="16"/>
      <c r="AL327" s="16"/>
      <c r="AM327" s="14"/>
      <c r="AN327" s="14"/>
      <c r="AO327" s="14"/>
      <c r="AP327" s="14"/>
      <c r="AQ327" s="14"/>
      <c r="AR327" s="14"/>
      <c r="AS327" s="14"/>
      <c r="AT327" s="14"/>
      <c r="AU327" s="14"/>
      <c r="AV327" s="14"/>
      <c r="AW327" s="14"/>
      <c r="AX327" s="14"/>
      <c r="AY327" s="14"/>
      <c r="AZ327" s="14"/>
      <c r="BA327" s="14"/>
      <c r="BB327" s="14"/>
      <c r="BC327" s="14"/>
      <c r="BD327" s="14"/>
      <c r="BE327" s="14"/>
      <c r="BF327" s="14"/>
      <c r="BG327" s="14"/>
      <c r="BH327" s="14"/>
      <c r="BI327" s="14"/>
      <c r="BJ327" s="14"/>
      <c r="BK327" s="14"/>
      <c r="BL327" s="14"/>
      <c r="BM327" s="14"/>
      <c r="BN327" s="14"/>
      <c r="BO327" s="14"/>
      <c r="BP327" s="14"/>
      <c r="BQ327" s="14"/>
      <c r="BR327" s="14"/>
      <c r="BS327" s="14"/>
      <c r="BT327" s="14"/>
      <c r="BU327" s="14"/>
      <c r="BV327" s="14"/>
      <c r="BW327" s="14"/>
      <c r="BX327" s="14"/>
      <c r="BY327" s="14"/>
      <c r="BZ327" s="14"/>
      <c r="CA327" s="14"/>
      <c r="CB327" s="14"/>
      <c r="CC327" s="14"/>
      <c r="CD327" s="14"/>
      <c r="CE327" s="14"/>
      <c r="CF327" s="14"/>
      <c r="CG327" s="14"/>
      <c r="CH327" s="14"/>
    </row>
    <row r="328" spans="1:86">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5"/>
      <c r="Z328" s="16"/>
      <c r="AA328" s="16"/>
      <c r="AB328" s="16"/>
      <c r="AC328" s="16"/>
      <c r="AD328" s="16"/>
      <c r="AE328" s="16"/>
      <c r="AF328" s="16"/>
      <c r="AG328" s="16"/>
      <c r="AH328" s="16"/>
      <c r="AI328" s="16"/>
      <c r="AJ328" s="16"/>
      <c r="AK328" s="16"/>
      <c r="AL328" s="16"/>
      <c r="AM328" s="14"/>
      <c r="AN328" s="14"/>
      <c r="AO328" s="14"/>
      <c r="AP328" s="14"/>
      <c r="AQ328" s="14"/>
      <c r="AR328" s="14"/>
      <c r="AS328" s="14"/>
      <c r="AT328" s="14"/>
      <c r="AU328" s="14"/>
      <c r="AV328" s="14"/>
      <c r="AW328" s="14"/>
      <c r="AX328" s="14"/>
      <c r="AY328" s="14"/>
      <c r="AZ328" s="14"/>
      <c r="BA328" s="14"/>
      <c r="BB328" s="14"/>
      <c r="BC328" s="14"/>
      <c r="BD328" s="14"/>
      <c r="BE328" s="14"/>
      <c r="BF328" s="14"/>
      <c r="BG328" s="14"/>
      <c r="BH328" s="14"/>
      <c r="BI328" s="14"/>
      <c r="BJ328" s="14"/>
      <c r="BK328" s="14"/>
      <c r="BL328" s="14"/>
      <c r="BM328" s="14"/>
      <c r="BN328" s="14"/>
      <c r="BO328" s="14"/>
      <c r="BP328" s="14"/>
      <c r="BQ328" s="14"/>
      <c r="BR328" s="14"/>
      <c r="BS328" s="14"/>
      <c r="BT328" s="14"/>
      <c r="BU328" s="14"/>
      <c r="BV328" s="14"/>
      <c r="BW328" s="14"/>
      <c r="BX328" s="14"/>
      <c r="BY328" s="14"/>
      <c r="BZ328" s="14"/>
      <c r="CA328" s="14"/>
      <c r="CB328" s="14"/>
      <c r="CC328" s="14"/>
      <c r="CD328" s="14"/>
      <c r="CE328" s="14"/>
      <c r="CF328" s="14"/>
      <c r="CG328" s="14"/>
      <c r="CH328" s="14"/>
    </row>
    <row r="329" spans="1:86">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5"/>
      <c r="Z329" s="16"/>
      <c r="AA329" s="16"/>
      <c r="AB329" s="16"/>
      <c r="AC329" s="16"/>
      <c r="AD329" s="16"/>
      <c r="AE329" s="16"/>
      <c r="AF329" s="16"/>
      <c r="AG329" s="16"/>
      <c r="AH329" s="16"/>
      <c r="AI329" s="16"/>
      <c r="AJ329" s="16"/>
      <c r="AK329" s="16"/>
      <c r="AL329" s="16"/>
      <c r="AM329" s="14"/>
      <c r="AN329" s="14"/>
      <c r="AO329" s="14"/>
      <c r="AP329" s="14"/>
      <c r="AQ329" s="14"/>
      <c r="AR329" s="14"/>
      <c r="AS329" s="14"/>
      <c r="AT329" s="14"/>
      <c r="AU329" s="14"/>
      <c r="AV329" s="14"/>
      <c r="AW329" s="14"/>
      <c r="AX329" s="14"/>
      <c r="AY329" s="14"/>
      <c r="AZ329" s="14"/>
      <c r="BA329" s="14"/>
      <c r="BB329" s="14"/>
      <c r="BC329" s="14"/>
      <c r="BD329" s="14"/>
      <c r="BE329" s="14"/>
      <c r="BF329" s="14"/>
      <c r="BG329" s="14"/>
      <c r="BH329" s="14"/>
      <c r="BI329" s="14"/>
      <c r="BJ329" s="14"/>
      <c r="BK329" s="14"/>
      <c r="BL329" s="14"/>
      <c r="BM329" s="14"/>
      <c r="BN329" s="14"/>
      <c r="BO329" s="14"/>
      <c r="BP329" s="14"/>
      <c r="BQ329" s="14"/>
      <c r="BR329" s="14"/>
      <c r="BS329" s="14"/>
      <c r="BT329" s="14"/>
      <c r="BU329" s="14"/>
      <c r="BV329" s="14"/>
      <c r="BW329" s="14"/>
      <c r="BX329" s="14"/>
      <c r="BY329" s="14"/>
      <c r="BZ329" s="14"/>
      <c r="CA329" s="14"/>
      <c r="CB329" s="14"/>
      <c r="CC329" s="14"/>
      <c r="CD329" s="14"/>
      <c r="CE329" s="14"/>
      <c r="CF329" s="14"/>
      <c r="CG329" s="14"/>
      <c r="CH329" s="14"/>
    </row>
    <row r="330" spans="1:86">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5"/>
      <c r="Z330" s="16"/>
      <c r="AA330" s="16"/>
      <c r="AB330" s="16"/>
      <c r="AC330" s="16"/>
      <c r="AD330" s="16"/>
      <c r="AE330" s="16"/>
      <c r="AF330" s="16"/>
      <c r="AG330" s="16"/>
      <c r="AH330" s="16"/>
      <c r="AI330" s="16"/>
      <c r="AJ330" s="16"/>
      <c r="AK330" s="16"/>
      <c r="AL330" s="16"/>
      <c r="AM330" s="14"/>
      <c r="AN330" s="14"/>
      <c r="AO330" s="14"/>
      <c r="AP330" s="14"/>
      <c r="AQ330" s="14"/>
      <c r="AR330" s="14"/>
      <c r="AS330" s="14"/>
      <c r="AT330" s="14"/>
      <c r="AU330" s="14"/>
      <c r="AV330" s="14"/>
      <c r="AW330" s="14"/>
      <c r="AX330" s="14"/>
      <c r="AY330" s="14"/>
      <c r="AZ330" s="14"/>
      <c r="BA330" s="14"/>
      <c r="BB330" s="14"/>
      <c r="BC330" s="14"/>
      <c r="BD330" s="14"/>
      <c r="BE330" s="14"/>
      <c r="BF330" s="14"/>
      <c r="BG330" s="14"/>
      <c r="BH330" s="14"/>
      <c r="BI330" s="14"/>
      <c r="BJ330" s="14"/>
      <c r="BK330" s="14"/>
      <c r="BL330" s="14"/>
      <c r="BM330" s="14"/>
      <c r="BN330" s="14"/>
      <c r="BO330" s="14"/>
      <c r="BP330" s="14"/>
      <c r="BQ330" s="14"/>
      <c r="BR330" s="14"/>
      <c r="BS330" s="14"/>
      <c r="BT330" s="14"/>
      <c r="BU330" s="14"/>
      <c r="BV330" s="14"/>
      <c r="BW330" s="14"/>
      <c r="BX330" s="14"/>
      <c r="BY330" s="14"/>
      <c r="BZ330" s="14"/>
      <c r="CA330" s="14"/>
      <c r="CB330" s="14"/>
      <c r="CC330" s="14"/>
      <c r="CD330" s="14"/>
      <c r="CE330" s="14"/>
      <c r="CF330" s="14"/>
      <c r="CG330" s="14"/>
      <c r="CH330" s="14"/>
    </row>
    <row r="331" spans="1:86">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5"/>
      <c r="Z331" s="16"/>
      <c r="AA331" s="16"/>
      <c r="AB331" s="16"/>
      <c r="AC331" s="16"/>
      <c r="AD331" s="16"/>
      <c r="AE331" s="16"/>
      <c r="AF331" s="16"/>
      <c r="AG331" s="16"/>
      <c r="AH331" s="16"/>
      <c r="AI331" s="16"/>
      <c r="AJ331" s="16"/>
      <c r="AK331" s="16"/>
      <c r="AL331" s="16"/>
      <c r="AM331" s="14"/>
      <c r="AN331" s="14"/>
      <c r="AO331" s="14"/>
      <c r="AP331" s="14"/>
      <c r="AQ331" s="14"/>
      <c r="AR331" s="14"/>
      <c r="AS331" s="14"/>
      <c r="AT331" s="14"/>
      <c r="AU331" s="14"/>
      <c r="AV331" s="14"/>
      <c r="AW331" s="14"/>
      <c r="AX331" s="14"/>
      <c r="AY331" s="14"/>
      <c r="AZ331" s="14"/>
      <c r="BA331" s="14"/>
      <c r="BB331" s="14"/>
      <c r="BC331" s="14"/>
      <c r="BD331" s="14"/>
      <c r="BE331" s="14"/>
      <c r="BF331" s="14"/>
      <c r="BG331" s="14"/>
      <c r="BH331" s="14"/>
      <c r="BI331" s="14"/>
      <c r="BJ331" s="14"/>
      <c r="BK331" s="14"/>
      <c r="BL331" s="14"/>
      <c r="BM331" s="14"/>
      <c r="BN331" s="14"/>
      <c r="BO331" s="14"/>
      <c r="BP331" s="14"/>
      <c r="BQ331" s="14"/>
      <c r="BR331" s="14"/>
      <c r="BS331" s="14"/>
      <c r="BT331" s="14"/>
      <c r="BU331" s="14"/>
      <c r="BV331" s="14"/>
      <c r="BW331" s="14"/>
      <c r="BX331" s="14"/>
      <c r="BY331" s="14"/>
      <c r="BZ331" s="14"/>
      <c r="CA331" s="14"/>
      <c r="CB331" s="14"/>
      <c r="CC331" s="14"/>
      <c r="CD331" s="14"/>
      <c r="CE331" s="14"/>
      <c r="CF331" s="14"/>
      <c r="CG331" s="14"/>
      <c r="CH331" s="14"/>
    </row>
    <row r="332" spans="1:86">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5"/>
      <c r="Z332" s="16"/>
      <c r="AA332" s="16"/>
      <c r="AB332" s="16"/>
      <c r="AC332" s="16"/>
      <c r="AD332" s="16"/>
      <c r="AE332" s="16"/>
      <c r="AF332" s="16"/>
      <c r="AG332" s="16"/>
      <c r="AH332" s="16"/>
      <c r="AI332" s="16"/>
      <c r="AJ332" s="16"/>
      <c r="AK332" s="16"/>
      <c r="AL332" s="16"/>
      <c r="AM332" s="14"/>
      <c r="AN332" s="14"/>
      <c r="AO332" s="14"/>
      <c r="AP332" s="14"/>
      <c r="AQ332" s="14"/>
      <c r="AR332" s="14"/>
      <c r="AS332" s="14"/>
      <c r="AT332" s="14"/>
      <c r="AU332" s="14"/>
      <c r="AV332" s="14"/>
      <c r="AW332" s="14"/>
      <c r="AX332" s="14"/>
      <c r="AY332" s="14"/>
      <c r="AZ332" s="14"/>
      <c r="BA332" s="14"/>
      <c r="BB332" s="14"/>
      <c r="BC332" s="14"/>
      <c r="BD332" s="14"/>
      <c r="BE332" s="14"/>
      <c r="BF332" s="14"/>
      <c r="BG332" s="14"/>
      <c r="BH332" s="14"/>
      <c r="BI332" s="14"/>
      <c r="BJ332" s="14"/>
      <c r="BK332" s="14"/>
      <c r="BL332" s="14"/>
      <c r="BM332" s="14"/>
      <c r="BN332" s="14"/>
      <c r="BO332" s="14"/>
      <c r="BP332" s="14"/>
      <c r="BQ332" s="14"/>
      <c r="BR332" s="14"/>
      <c r="BS332" s="14"/>
      <c r="BT332" s="14"/>
      <c r="BU332" s="14"/>
      <c r="BV332" s="14"/>
      <c r="BW332" s="14"/>
      <c r="BX332" s="14"/>
      <c r="BY332" s="14"/>
      <c r="BZ332" s="14"/>
      <c r="CA332" s="14"/>
      <c r="CB332" s="14"/>
      <c r="CC332" s="14"/>
      <c r="CD332" s="14"/>
      <c r="CE332" s="14"/>
      <c r="CF332" s="14"/>
      <c r="CG332" s="14"/>
      <c r="CH332" s="14"/>
    </row>
    <row r="333" spans="1:86">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5"/>
      <c r="Z333" s="16"/>
      <c r="AA333" s="16"/>
      <c r="AB333" s="16"/>
      <c r="AC333" s="16"/>
      <c r="AD333" s="16"/>
      <c r="AE333" s="16"/>
      <c r="AF333" s="16"/>
      <c r="AG333" s="16"/>
      <c r="AH333" s="16"/>
      <c r="AI333" s="16"/>
      <c r="AJ333" s="16"/>
      <c r="AK333" s="16"/>
      <c r="AL333" s="16"/>
      <c r="AM333" s="14"/>
      <c r="AN333" s="14"/>
      <c r="AO333" s="14"/>
      <c r="AP333" s="14"/>
      <c r="AQ333" s="14"/>
      <c r="AR333" s="14"/>
      <c r="AS333" s="14"/>
      <c r="AT333" s="14"/>
      <c r="AU333" s="14"/>
      <c r="AV333" s="14"/>
      <c r="AW333" s="14"/>
      <c r="AX333" s="14"/>
      <c r="AY333" s="14"/>
      <c r="AZ333" s="14"/>
      <c r="BA333" s="14"/>
      <c r="BB333" s="14"/>
      <c r="BC333" s="14"/>
      <c r="BD333" s="14"/>
      <c r="BE333" s="14"/>
      <c r="BF333" s="14"/>
      <c r="BG333" s="14"/>
      <c r="BH333" s="14"/>
      <c r="BI333" s="14"/>
      <c r="BJ333" s="14"/>
      <c r="BK333" s="14"/>
      <c r="BL333" s="14"/>
      <c r="BM333" s="14"/>
      <c r="BN333" s="14"/>
      <c r="BO333" s="14"/>
      <c r="BP333" s="14"/>
      <c r="BQ333" s="14"/>
      <c r="BR333" s="14"/>
      <c r="BS333" s="14"/>
      <c r="BT333" s="14"/>
      <c r="BU333" s="14"/>
      <c r="BV333" s="14"/>
      <c r="BW333" s="14"/>
      <c r="BX333" s="14"/>
      <c r="BY333" s="14"/>
      <c r="BZ333" s="14"/>
      <c r="CA333" s="14"/>
      <c r="CB333" s="14"/>
      <c r="CC333" s="14"/>
      <c r="CD333" s="14"/>
      <c r="CE333" s="14"/>
      <c r="CF333" s="14"/>
      <c r="CG333" s="14"/>
      <c r="CH333" s="14"/>
    </row>
    <row r="334" spans="1:86">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5"/>
      <c r="Z334" s="16"/>
      <c r="AA334" s="16"/>
      <c r="AB334" s="16"/>
      <c r="AC334" s="16"/>
      <c r="AD334" s="16"/>
      <c r="AE334" s="16"/>
      <c r="AF334" s="16"/>
      <c r="AG334" s="16"/>
      <c r="AH334" s="16"/>
      <c r="AI334" s="16"/>
      <c r="AJ334" s="16"/>
      <c r="AK334" s="16"/>
      <c r="AL334" s="16"/>
      <c r="AM334" s="14"/>
      <c r="AN334" s="14"/>
      <c r="AO334" s="14"/>
      <c r="AP334" s="14"/>
      <c r="AQ334" s="14"/>
      <c r="AR334" s="14"/>
      <c r="AS334" s="14"/>
      <c r="AT334" s="14"/>
      <c r="AU334" s="14"/>
      <c r="AV334" s="14"/>
      <c r="AW334" s="14"/>
      <c r="AX334" s="14"/>
      <c r="AY334" s="14"/>
      <c r="AZ334" s="14"/>
      <c r="BA334" s="14"/>
      <c r="BB334" s="14"/>
      <c r="BC334" s="14"/>
      <c r="BD334" s="14"/>
      <c r="BE334" s="14"/>
      <c r="BF334" s="14"/>
      <c r="BG334" s="14"/>
      <c r="BH334" s="14"/>
      <c r="BI334" s="14"/>
      <c r="BJ334" s="14"/>
      <c r="BK334" s="14"/>
      <c r="BL334" s="14"/>
      <c r="BM334" s="14"/>
      <c r="BN334" s="14"/>
      <c r="BO334" s="14"/>
      <c r="BP334" s="14"/>
      <c r="BQ334" s="14"/>
      <c r="BR334" s="14"/>
      <c r="BS334" s="14"/>
      <c r="BT334" s="14"/>
      <c r="BU334" s="14"/>
      <c r="BV334" s="14"/>
      <c r="BW334" s="14"/>
      <c r="BX334" s="14"/>
      <c r="BY334" s="14"/>
      <c r="BZ334" s="14"/>
      <c r="CA334" s="14"/>
      <c r="CB334" s="14"/>
      <c r="CC334" s="14"/>
      <c r="CD334" s="14"/>
      <c r="CE334" s="14"/>
      <c r="CF334" s="14"/>
      <c r="CG334" s="14"/>
      <c r="CH334" s="14"/>
    </row>
    <row r="335" spans="1:86">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5"/>
      <c r="Z335" s="16"/>
      <c r="AA335" s="16"/>
      <c r="AB335" s="16"/>
      <c r="AC335" s="16"/>
      <c r="AD335" s="16"/>
      <c r="AE335" s="16"/>
      <c r="AF335" s="16"/>
      <c r="AG335" s="16"/>
      <c r="AH335" s="16"/>
      <c r="AI335" s="16"/>
      <c r="AJ335" s="16"/>
      <c r="AK335" s="16"/>
      <c r="AL335" s="16"/>
      <c r="AM335" s="14"/>
      <c r="AN335" s="14"/>
      <c r="AO335" s="14"/>
      <c r="AP335" s="14"/>
      <c r="AQ335" s="14"/>
      <c r="AR335" s="14"/>
      <c r="AS335" s="14"/>
      <c r="AT335" s="14"/>
      <c r="AU335" s="14"/>
      <c r="AV335" s="14"/>
      <c r="AW335" s="14"/>
      <c r="AX335" s="14"/>
      <c r="AY335" s="14"/>
      <c r="AZ335" s="14"/>
      <c r="BA335" s="14"/>
      <c r="BB335" s="14"/>
      <c r="BC335" s="14"/>
      <c r="BD335" s="14"/>
      <c r="BE335" s="14"/>
      <c r="BF335" s="14"/>
      <c r="BG335" s="14"/>
      <c r="BH335" s="14"/>
      <c r="BI335" s="14"/>
      <c r="BJ335" s="14"/>
      <c r="BK335" s="14"/>
      <c r="BL335" s="14"/>
      <c r="BM335" s="14"/>
      <c r="BN335" s="14"/>
      <c r="BO335" s="14"/>
      <c r="BP335" s="14"/>
      <c r="BQ335" s="14"/>
      <c r="BR335" s="14"/>
      <c r="BS335" s="14"/>
      <c r="BT335" s="14"/>
      <c r="BU335" s="14"/>
      <c r="BV335" s="14"/>
      <c r="BW335" s="14"/>
      <c r="BX335" s="14"/>
      <c r="BY335" s="14"/>
      <c r="BZ335" s="14"/>
      <c r="CA335" s="14"/>
      <c r="CB335" s="14"/>
      <c r="CC335" s="14"/>
      <c r="CD335" s="14"/>
      <c r="CE335" s="14"/>
      <c r="CF335" s="14"/>
      <c r="CG335" s="14"/>
      <c r="CH335" s="14"/>
    </row>
    <row r="336" spans="1:8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5"/>
      <c r="Z336" s="16"/>
      <c r="AA336" s="16"/>
      <c r="AB336" s="16"/>
      <c r="AC336" s="16"/>
      <c r="AD336" s="16"/>
      <c r="AE336" s="16"/>
      <c r="AF336" s="16"/>
      <c r="AG336" s="16"/>
      <c r="AH336" s="16"/>
      <c r="AI336" s="16"/>
      <c r="AJ336" s="16"/>
      <c r="AK336" s="16"/>
      <c r="AL336" s="16"/>
      <c r="AM336" s="14"/>
      <c r="AN336" s="14"/>
      <c r="AO336" s="14"/>
      <c r="AP336" s="14"/>
      <c r="AQ336" s="14"/>
      <c r="AR336" s="14"/>
      <c r="AS336" s="14"/>
      <c r="AT336" s="14"/>
      <c r="AU336" s="14"/>
      <c r="AV336" s="14"/>
      <c r="AW336" s="14"/>
      <c r="AX336" s="14"/>
      <c r="AY336" s="14"/>
      <c r="AZ336" s="14"/>
      <c r="BA336" s="14"/>
      <c r="BB336" s="14"/>
      <c r="BC336" s="14"/>
      <c r="BD336" s="14"/>
      <c r="BE336" s="14"/>
      <c r="BF336" s="14"/>
      <c r="BG336" s="14"/>
      <c r="BH336" s="14"/>
      <c r="BI336" s="14"/>
      <c r="BJ336" s="14"/>
      <c r="BK336" s="14"/>
      <c r="BL336" s="14"/>
      <c r="BM336" s="14"/>
      <c r="BN336" s="14"/>
      <c r="BO336" s="14"/>
      <c r="BP336" s="14"/>
      <c r="BQ336" s="14"/>
      <c r="BR336" s="14"/>
      <c r="BS336" s="14"/>
      <c r="BT336" s="14"/>
      <c r="BU336" s="14"/>
      <c r="BV336" s="14"/>
      <c r="BW336" s="14"/>
      <c r="BX336" s="14"/>
      <c r="BY336" s="14"/>
      <c r="BZ336" s="14"/>
      <c r="CA336" s="14"/>
      <c r="CB336" s="14"/>
      <c r="CC336" s="14"/>
      <c r="CD336" s="14"/>
      <c r="CE336" s="14"/>
      <c r="CF336" s="14"/>
      <c r="CG336" s="14"/>
      <c r="CH336" s="14"/>
    </row>
    <row r="337" spans="1:86">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5"/>
      <c r="Z337" s="16"/>
      <c r="AA337" s="16"/>
      <c r="AB337" s="16"/>
      <c r="AC337" s="16"/>
      <c r="AD337" s="16"/>
      <c r="AE337" s="16"/>
      <c r="AF337" s="16"/>
      <c r="AG337" s="16"/>
      <c r="AH337" s="16"/>
      <c r="AI337" s="16"/>
      <c r="AJ337" s="16"/>
      <c r="AK337" s="16"/>
      <c r="AL337" s="16"/>
      <c r="AM337" s="14"/>
      <c r="AN337" s="14"/>
      <c r="AO337" s="14"/>
      <c r="AP337" s="14"/>
      <c r="AQ337" s="14"/>
      <c r="AR337" s="14"/>
      <c r="AS337" s="14"/>
      <c r="AT337" s="14"/>
      <c r="AU337" s="14"/>
      <c r="AV337" s="14"/>
      <c r="AW337" s="14"/>
      <c r="AX337" s="14"/>
      <c r="AY337" s="14"/>
      <c r="AZ337" s="14"/>
      <c r="BA337" s="14"/>
      <c r="BB337" s="14"/>
      <c r="BC337" s="14"/>
      <c r="BD337" s="14"/>
      <c r="BE337" s="14"/>
      <c r="BF337" s="14"/>
      <c r="BG337" s="14"/>
      <c r="BH337" s="14"/>
      <c r="BI337" s="14"/>
      <c r="BJ337" s="14"/>
      <c r="BK337" s="14"/>
      <c r="BL337" s="14"/>
      <c r="BM337" s="14"/>
      <c r="BN337" s="14"/>
      <c r="BO337" s="14"/>
      <c r="BP337" s="14"/>
      <c r="BQ337" s="14"/>
      <c r="BR337" s="14"/>
      <c r="BS337" s="14"/>
      <c r="BT337" s="14"/>
      <c r="BU337" s="14"/>
      <c r="BV337" s="14"/>
      <c r="BW337" s="14"/>
      <c r="BX337" s="14"/>
      <c r="BY337" s="14"/>
      <c r="BZ337" s="14"/>
      <c r="CA337" s="14"/>
      <c r="CB337" s="14"/>
      <c r="CC337" s="14"/>
      <c r="CD337" s="14"/>
      <c r="CE337" s="14"/>
      <c r="CF337" s="14"/>
      <c r="CG337" s="14"/>
      <c r="CH337" s="14"/>
    </row>
    <row r="338" spans="1:86">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5"/>
      <c r="Z338" s="16"/>
      <c r="AA338" s="16"/>
      <c r="AB338" s="16"/>
      <c r="AC338" s="16"/>
      <c r="AD338" s="16"/>
      <c r="AE338" s="16"/>
      <c r="AF338" s="16"/>
      <c r="AG338" s="16"/>
      <c r="AH338" s="16"/>
      <c r="AI338" s="16"/>
      <c r="AJ338" s="16"/>
      <c r="AK338" s="16"/>
      <c r="AL338" s="16"/>
      <c r="AM338" s="14"/>
      <c r="AN338" s="14"/>
      <c r="AO338" s="14"/>
      <c r="AP338" s="14"/>
      <c r="AQ338" s="14"/>
      <c r="AR338" s="14"/>
      <c r="AS338" s="14"/>
      <c r="AT338" s="14"/>
      <c r="AU338" s="14"/>
      <c r="AV338" s="14"/>
      <c r="AW338" s="14"/>
      <c r="AX338" s="14"/>
      <c r="AY338" s="14"/>
      <c r="AZ338" s="14"/>
      <c r="BA338" s="14"/>
      <c r="BB338" s="14"/>
      <c r="BC338" s="14"/>
      <c r="BD338" s="14"/>
      <c r="BE338" s="14"/>
      <c r="BF338" s="14"/>
      <c r="BG338" s="14"/>
      <c r="BH338" s="14"/>
      <c r="BI338" s="14"/>
      <c r="BJ338" s="14"/>
      <c r="BK338" s="14"/>
      <c r="BL338" s="14"/>
      <c r="BM338" s="14"/>
      <c r="BN338" s="14"/>
      <c r="BO338" s="14"/>
      <c r="BP338" s="14"/>
      <c r="BQ338" s="14"/>
      <c r="BR338" s="14"/>
      <c r="BS338" s="14"/>
      <c r="BT338" s="14"/>
      <c r="BU338" s="14"/>
      <c r="BV338" s="14"/>
      <c r="BW338" s="14"/>
      <c r="BX338" s="14"/>
      <c r="BY338" s="14"/>
      <c r="BZ338" s="14"/>
      <c r="CA338" s="14"/>
      <c r="CB338" s="14"/>
      <c r="CC338" s="14"/>
      <c r="CD338" s="14"/>
      <c r="CE338" s="14"/>
      <c r="CF338" s="14"/>
      <c r="CG338" s="14"/>
      <c r="CH338" s="14"/>
    </row>
    <row r="339" spans="1:86">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5"/>
      <c r="Z339" s="16"/>
      <c r="AA339" s="16"/>
      <c r="AB339" s="16"/>
      <c r="AC339" s="16"/>
      <c r="AD339" s="16"/>
      <c r="AE339" s="16"/>
      <c r="AF339" s="16"/>
      <c r="AG339" s="16"/>
      <c r="AH339" s="16"/>
      <c r="AI339" s="16"/>
      <c r="AJ339" s="16"/>
      <c r="AK339" s="16"/>
      <c r="AL339" s="16"/>
      <c r="AM339" s="14"/>
      <c r="AN339" s="14"/>
      <c r="AO339" s="14"/>
      <c r="AP339" s="14"/>
      <c r="AQ339" s="14"/>
      <c r="AR339" s="14"/>
      <c r="AS339" s="14"/>
      <c r="AT339" s="14"/>
      <c r="AU339" s="14"/>
      <c r="AV339" s="14"/>
      <c r="AW339" s="14"/>
      <c r="AX339" s="14"/>
      <c r="AY339" s="14"/>
      <c r="AZ339" s="14"/>
      <c r="BA339" s="14"/>
      <c r="BB339" s="14"/>
      <c r="BC339" s="14"/>
      <c r="BD339" s="14"/>
      <c r="BE339" s="14"/>
      <c r="BF339" s="14"/>
      <c r="BG339" s="14"/>
      <c r="BH339" s="14"/>
      <c r="BI339" s="14"/>
      <c r="BJ339" s="14"/>
      <c r="BK339" s="14"/>
      <c r="BL339" s="14"/>
      <c r="BM339" s="14"/>
      <c r="BN339" s="14"/>
      <c r="BO339" s="14"/>
      <c r="BP339" s="14"/>
      <c r="BQ339" s="14"/>
      <c r="BR339" s="14"/>
      <c r="BS339" s="14"/>
      <c r="BT339" s="14"/>
      <c r="BU339" s="14"/>
      <c r="BV339" s="14"/>
      <c r="BW339" s="14"/>
      <c r="BX339" s="14"/>
      <c r="BY339" s="14"/>
      <c r="BZ339" s="14"/>
      <c r="CA339" s="14"/>
      <c r="CB339" s="14"/>
      <c r="CC339" s="14"/>
      <c r="CD339" s="14"/>
      <c r="CE339" s="14"/>
      <c r="CF339" s="14"/>
      <c r="CG339" s="14"/>
      <c r="CH339" s="14"/>
    </row>
    <row r="340" spans="1:86">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5"/>
      <c r="Z340" s="16"/>
      <c r="AA340" s="16"/>
      <c r="AB340" s="16"/>
      <c r="AC340" s="16"/>
      <c r="AD340" s="16"/>
      <c r="AE340" s="16"/>
      <c r="AF340" s="16"/>
      <c r="AG340" s="16"/>
      <c r="AH340" s="16"/>
      <c r="AI340" s="16"/>
      <c r="AJ340" s="16"/>
      <c r="AK340" s="16"/>
      <c r="AL340" s="16"/>
      <c r="AM340" s="14"/>
      <c r="AN340" s="14"/>
      <c r="AO340" s="14"/>
      <c r="AP340" s="14"/>
      <c r="AQ340" s="14"/>
      <c r="AR340" s="14"/>
      <c r="AS340" s="14"/>
      <c r="AT340" s="14"/>
      <c r="AU340" s="14"/>
      <c r="AV340" s="14"/>
      <c r="AW340" s="14"/>
      <c r="AX340" s="14"/>
      <c r="AY340" s="14"/>
      <c r="AZ340" s="14"/>
      <c r="BA340" s="14"/>
      <c r="BB340" s="14"/>
      <c r="BC340" s="14"/>
      <c r="BD340" s="14"/>
      <c r="BE340" s="14"/>
      <c r="BF340" s="14"/>
      <c r="BG340" s="14"/>
      <c r="BH340" s="14"/>
      <c r="BI340" s="14"/>
      <c r="BJ340" s="14"/>
      <c r="BK340" s="14"/>
      <c r="BL340" s="14"/>
      <c r="BM340" s="14"/>
      <c r="BN340" s="14"/>
      <c r="BO340" s="14"/>
      <c r="BP340" s="14"/>
      <c r="BQ340" s="14"/>
      <c r="BR340" s="14"/>
      <c r="BS340" s="14"/>
      <c r="BT340" s="14"/>
      <c r="BU340" s="14"/>
      <c r="BV340" s="14"/>
      <c r="BW340" s="14"/>
      <c r="BX340" s="14"/>
      <c r="BY340" s="14"/>
      <c r="BZ340" s="14"/>
      <c r="CA340" s="14"/>
      <c r="CB340" s="14"/>
      <c r="CC340" s="14"/>
      <c r="CD340" s="14"/>
      <c r="CE340" s="14"/>
      <c r="CF340" s="14"/>
      <c r="CG340" s="14"/>
      <c r="CH340" s="14"/>
    </row>
    <row r="341" spans="1:86">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5"/>
      <c r="Z341" s="16"/>
      <c r="AA341" s="16"/>
      <c r="AB341" s="16"/>
      <c r="AC341" s="16"/>
      <c r="AD341" s="16"/>
      <c r="AE341" s="16"/>
      <c r="AF341" s="16"/>
      <c r="AG341" s="16"/>
      <c r="AH341" s="16"/>
      <c r="AI341" s="16"/>
      <c r="AJ341" s="16"/>
      <c r="AK341" s="16"/>
      <c r="AL341" s="16"/>
      <c r="AM341" s="14"/>
      <c r="AN341" s="14"/>
      <c r="AO341" s="14"/>
      <c r="AP341" s="14"/>
      <c r="AQ341" s="14"/>
      <c r="AR341" s="14"/>
      <c r="AS341" s="14"/>
      <c r="AT341" s="14"/>
      <c r="AU341" s="14"/>
      <c r="AV341" s="14"/>
      <c r="AW341" s="14"/>
      <c r="AX341" s="14"/>
      <c r="AY341" s="14"/>
      <c r="AZ341" s="14"/>
      <c r="BA341" s="14"/>
      <c r="BB341" s="14"/>
      <c r="BC341" s="14"/>
      <c r="BD341" s="14"/>
      <c r="BE341" s="14"/>
      <c r="BF341" s="14"/>
      <c r="BG341" s="14"/>
      <c r="BH341" s="14"/>
      <c r="BI341" s="14"/>
      <c r="BJ341" s="14"/>
      <c r="BK341" s="14"/>
      <c r="BL341" s="14"/>
      <c r="BM341" s="14"/>
      <c r="BN341" s="14"/>
      <c r="BO341" s="14"/>
      <c r="BP341" s="14"/>
      <c r="BQ341" s="14"/>
      <c r="BR341" s="14"/>
      <c r="BS341" s="14"/>
      <c r="BT341" s="14"/>
      <c r="BU341" s="14"/>
      <c r="BV341" s="14"/>
      <c r="BW341" s="14"/>
      <c r="BX341" s="14"/>
      <c r="BY341" s="14"/>
      <c r="BZ341" s="14"/>
      <c r="CA341" s="14"/>
      <c r="CB341" s="14"/>
      <c r="CC341" s="14"/>
      <c r="CD341" s="14"/>
      <c r="CE341" s="14"/>
      <c r="CF341" s="14"/>
      <c r="CG341" s="14"/>
      <c r="CH341" s="14"/>
    </row>
    <row r="342" spans="1:86">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5"/>
      <c r="Z342" s="16"/>
      <c r="AA342" s="16"/>
      <c r="AB342" s="16"/>
      <c r="AC342" s="16"/>
      <c r="AD342" s="16"/>
      <c r="AE342" s="16"/>
      <c r="AF342" s="16"/>
      <c r="AG342" s="16"/>
      <c r="AH342" s="16"/>
      <c r="AI342" s="16"/>
      <c r="AJ342" s="16"/>
      <c r="AK342" s="16"/>
      <c r="AL342" s="16"/>
      <c r="AM342" s="14"/>
      <c r="AN342" s="14"/>
      <c r="AO342" s="14"/>
      <c r="AP342" s="14"/>
      <c r="AQ342" s="14"/>
      <c r="AR342" s="14"/>
      <c r="AS342" s="14"/>
      <c r="AT342" s="14"/>
      <c r="AU342" s="14"/>
      <c r="AV342" s="14"/>
      <c r="AW342" s="14"/>
      <c r="AX342" s="14"/>
      <c r="AY342" s="14"/>
      <c r="AZ342" s="14"/>
      <c r="BA342" s="14"/>
      <c r="BB342" s="14"/>
      <c r="BC342" s="14"/>
      <c r="BD342" s="14"/>
      <c r="BE342" s="14"/>
      <c r="BF342" s="14"/>
      <c r="BG342" s="14"/>
      <c r="BH342" s="14"/>
      <c r="BI342" s="14"/>
      <c r="BJ342" s="14"/>
      <c r="BK342" s="14"/>
      <c r="BL342" s="14"/>
      <c r="BM342" s="14"/>
      <c r="BN342" s="14"/>
      <c r="BO342" s="14"/>
      <c r="BP342" s="14"/>
      <c r="BQ342" s="14"/>
      <c r="BR342" s="14"/>
      <c r="BS342" s="14"/>
      <c r="BT342" s="14"/>
      <c r="BU342" s="14"/>
      <c r="BV342" s="14"/>
      <c r="BW342" s="14"/>
      <c r="BX342" s="14"/>
      <c r="BY342" s="14"/>
      <c r="BZ342" s="14"/>
      <c r="CA342" s="14"/>
      <c r="CB342" s="14"/>
      <c r="CC342" s="14"/>
      <c r="CD342" s="14"/>
      <c r="CE342" s="14"/>
      <c r="CF342" s="14"/>
      <c r="CG342" s="14"/>
      <c r="CH342" s="14"/>
    </row>
    <row r="343" spans="1:86">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5"/>
      <c r="Z343" s="16"/>
      <c r="AA343" s="16"/>
      <c r="AB343" s="16"/>
      <c r="AC343" s="16"/>
      <c r="AD343" s="16"/>
      <c r="AE343" s="16"/>
      <c r="AF343" s="16"/>
      <c r="AG343" s="16"/>
      <c r="AH343" s="16"/>
      <c r="AI343" s="16"/>
      <c r="AJ343" s="16"/>
      <c r="AK343" s="16"/>
      <c r="AL343" s="16"/>
      <c r="AM343" s="14"/>
      <c r="AN343" s="14"/>
      <c r="AO343" s="14"/>
      <c r="AP343" s="14"/>
      <c r="AQ343" s="14"/>
      <c r="AR343" s="14"/>
      <c r="AS343" s="14"/>
      <c r="AT343" s="14"/>
      <c r="AU343" s="14"/>
      <c r="AV343" s="14"/>
      <c r="AW343" s="14"/>
      <c r="AX343" s="14"/>
      <c r="AY343" s="14"/>
      <c r="AZ343" s="14"/>
      <c r="BA343" s="14"/>
      <c r="BB343" s="14"/>
      <c r="BC343" s="14"/>
      <c r="BD343" s="14"/>
      <c r="BE343" s="14"/>
      <c r="BF343" s="14"/>
      <c r="BG343" s="14"/>
      <c r="BH343" s="14"/>
      <c r="BI343" s="14"/>
      <c r="BJ343" s="14"/>
      <c r="BK343" s="14"/>
      <c r="BL343" s="14"/>
      <c r="BM343" s="14"/>
      <c r="BN343" s="14"/>
      <c r="BO343" s="14"/>
      <c r="BP343" s="14"/>
      <c r="BQ343" s="14"/>
      <c r="BR343" s="14"/>
      <c r="BS343" s="14"/>
      <c r="BT343" s="14"/>
      <c r="BU343" s="14"/>
      <c r="BV343" s="14"/>
      <c r="BW343" s="14"/>
      <c r="BX343" s="14"/>
      <c r="BY343" s="14"/>
      <c r="BZ343" s="14"/>
      <c r="CA343" s="14"/>
      <c r="CB343" s="14"/>
      <c r="CC343" s="14"/>
      <c r="CD343" s="14"/>
      <c r="CE343" s="14"/>
      <c r="CF343" s="14"/>
      <c r="CG343" s="14"/>
      <c r="CH343" s="14"/>
    </row>
    <row r="344" spans="1:86">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5"/>
      <c r="Z344" s="16"/>
      <c r="AA344" s="16"/>
      <c r="AB344" s="16"/>
      <c r="AC344" s="16"/>
      <c r="AD344" s="16"/>
      <c r="AE344" s="16"/>
      <c r="AF344" s="16"/>
      <c r="AG344" s="16"/>
      <c r="AH344" s="16"/>
      <c r="AI344" s="16"/>
      <c r="AJ344" s="16"/>
      <c r="AK344" s="16"/>
      <c r="AL344" s="16"/>
      <c r="AM344" s="14"/>
      <c r="AN344" s="14"/>
      <c r="AO344" s="14"/>
      <c r="AP344" s="14"/>
      <c r="AQ344" s="14"/>
      <c r="AR344" s="14"/>
      <c r="AS344" s="14"/>
      <c r="AT344" s="14"/>
      <c r="AU344" s="14"/>
      <c r="AV344" s="14"/>
      <c r="AW344" s="14"/>
      <c r="AX344" s="14"/>
      <c r="AY344" s="14"/>
      <c r="AZ344" s="14"/>
      <c r="BA344" s="14"/>
      <c r="BB344" s="14"/>
      <c r="BC344" s="14"/>
      <c r="BD344" s="14"/>
      <c r="BE344" s="14"/>
      <c r="BF344" s="14"/>
      <c r="BG344" s="14"/>
      <c r="BH344" s="14"/>
      <c r="BI344" s="14"/>
      <c r="BJ344" s="14"/>
      <c r="BK344" s="14"/>
      <c r="BL344" s="14"/>
      <c r="BM344" s="14"/>
      <c r="BN344" s="14"/>
      <c r="BO344" s="14"/>
      <c r="BP344" s="14"/>
      <c r="BQ344" s="14"/>
      <c r="BR344" s="14"/>
      <c r="BS344" s="14"/>
      <c r="BT344" s="14"/>
      <c r="BU344" s="14"/>
      <c r="BV344" s="14"/>
      <c r="BW344" s="14"/>
      <c r="BX344" s="14"/>
      <c r="BY344" s="14"/>
      <c r="BZ344" s="14"/>
      <c r="CA344" s="14"/>
      <c r="CB344" s="14"/>
      <c r="CC344" s="14"/>
      <c r="CD344" s="14"/>
      <c r="CE344" s="14"/>
      <c r="CF344" s="14"/>
      <c r="CG344" s="14"/>
      <c r="CH344" s="14"/>
    </row>
    <row r="345" spans="1:86">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5"/>
      <c r="Z345" s="16"/>
      <c r="AA345" s="16"/>
      <c r="AB345" s="16"/>
      <c r="AC345" s="16"/>
      <c r="AD345" s="16"/>
      <c r="AE345" s="16"/>
      <c r="AF345" s="16"/>
      <c r="AG345" s="16"/>
      <c r="AH345" s="16"/>
      <c r="AI345" s="16"/>
      <c r="AJ345" s="16"/>
      <c r="AK345" s="16"/>
      <c r="AL345" s="16"/>
      <c r="AM345" s="14"/>
      <c r="AN345" s="14"/>
      <c r="AO345" s="14"/>
      <c r="AP345" s="14"/>
      <c r="AQ345" s="14"/>
      <c r="AR345" s="14"/>
      <c r="AS345" s="14"/>
      <c r="AT345" s="14"/>
      <c r="AU345" s="14"/>
      <c r="AV345" s="14"/>
      <c r="AW345" s="14"/>
      <c r="AX345" s="14"/>
      <c r="AY345" s="14"/>
      <c r="AZ345" s="14"/>
      <c r="BA345" s="14"/>
      <c r="BB345" s="14"/>
      <c r="BC345" s="14"/>
      <c r="BD345" s="14"/>
      <c r="BE345" s="14"/>
      <c r="BF345" s="14"/>
      <c r="BG345" s="14"/>
      <c r="BH345" s="14"/>
      <c r="BI345" s="14"/>
      <c r="BJ345" s="14"/>
      <c r="BK345" s="14"/>
      <c r="BL345" s="14"/>
      <c r="BM345" s="14"/>
      <c r="BN345" s="14"/>
      <c r="BO345" s="14"/>
      <c r="BP345" s="14"/>
      <c r="BQ345" s="14"/>
      <c r="BR345" s="14"/>
      <c r="BS345" s="14"/>
      <c r="BT345" s="14"/>
      <c r="BU345" s="14"/>
      <c r="BV345" s="14"/>
      <c r="BW345" s="14"/>
      <c r="BX345" s="14"/>
      <c r="BY345" s="14"/>
      <c r="BZ345" s="14"/>
      <c r="CA345" s="14"/>
      <c r="CB345" s="14"/>
      <c r="CC345" s="14"/>
      <c r="CD345" s="14"/>
      <c r="CE345" s="14"/>
      <c r="CF345" s="14"/>
      <c r="CG345" s="14"/>
      <c r="CH345" s="14"/>
    </row>
    <row r="346" spans="1:8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5"/>
      <c r="Z346" s="16"/>
      <c r="AA346" s="16"/>
      <c r="AB346" s="16"/>
      <c r="AC346" s="16"/>
      <c r="AD346" s="16"/>
      <c r="AE346" s="16"/>
      <c r="AF346" s="16"/>
      <c r="AG346" s="16"/>
      <c r="AH346" s="16"/>
      <c r="AI346" s="16"/>
      <c r="AJ346" s="16"/>
      <c r="AK346" s="16"/>
      <c r="AL346" s="16"/>
      <c r="AM346" s="14"/>
      <c r="AN346" s="14"/>
      <c r="AO346" s="14"/>
      <c r="AP346" s="14"/>
      <c r="AQ346" s="14"/>
      <c r="AR346" s="14"/>
      <c r="AS346" s="14"/>
      <c r="AT346" s="14"/>
      <c r="AU346" s="14"/>
      <c r="AV346" s="14"/>
      <c r="AW346" s="14"/>
      <c r="AX346" s="14"/>
      <c r="AY346" s="14"/>
      <c r="AZ346" s="14"/>
      <c r="BA346" s="14"/>
      <c r="BB346" s="14"/>
      <c r="BC346" s="14"/>
      <c r="BD346" s="14"/>
      <c r="BE346" s="14"/>
      <c r="BF346" s="14"/>
      <c r="BG346" s="14"/>
      <c r="BH346" s="14"/>
      <c r="BI346" s="14"/>
      <c r="BJ346" s="14"/>
      <c r="BK346" s="14"/>
      <c r="BL346" s="14"/>
      <c r="BM346" s="14"/>
      <c r="BN346" s="14"/>
      <c r="BO346" s="14"/>
      <c r="BP346" s="14"/>
      <c r="BQ346" s="14"/>
      <c r="BR346" s="14"/>
      <c r="BS346" s="14"/>
      <c r="BT346" s="14"/>
      <c r="BU346" s="14"/>
      <c r="BV346" s="14"/>
      <c r="BW346" s="14"/>
      <c r="BX346" s="14"/>
      <c r="BY346" s="14"/>
      <c r="BZ346" s="14"/>
      <c r="CA346" s="14"/>
      <c r="CB346" s="14"/>
      <c r="CC346" s="14"/>
      <c r="CD346" s="14"/>
      <c r="CE346" s="14"/>
      <c r="CF346" s="14"/>
      <c r="CG346" s="14"/>
      <c r="CH346" s="14"/>
    </row>
    <row r="347" spans="1:86">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5"/>
      <c r="Z347" s="16"/>
      <c r="AA347" s="16"/>
      <c r="AB347" s="16"/>
      <c r="AC347" s="16"/>
      <c r="AD347" s="16"/>
      <c r="AE347" s="16"/>
      <c r="AF347" s="16"/>
      <c r="AG347" s="16"/>
      <c r="AH347" s="16"/>
      <c r="AI347" s="16"/>
      <c r="AJ347" s="16"/>
      <c r="AK347" s="16"/>
      <c r="AL347" s="16"/>
      <c r="AM347" s="14"/>
      <c r="AN347" s="14"/>
      <c r="AO347" s="14"/>
      <c r="AP347" s="14"/>
      <c r="AQ347" s="14"/>
      <c r="AR347" s="14"/>
      <c r="AS347" s="14"/>
      <c r="AT347" s="14"/>
      <c r="AU347" s="14"/>
      <c r="AV347" s="14"/>
      <c r="AW347" s="14"/>
      <c r="AX347" s="14"/>
      <c r="AY347" s="14"/>
      <c r="AZ347" s="14"/>
      <c r="BA347" s="14"/>
      <c r="BB347" s="14"/>
      <c r="BC347" s="14"/>
      <c r="BD347" s="14"/>
      <c r="BE347" s="14"/>
      <c r="BF347" s="14"/>
      <c r="BG347" s="14"/>
      <c r="BH347" s="14"/>
      <c r="BI347" s="14"/>
      <c r="BJ347" s="14"/>
      <c r="BK347" s="14"/>
      <c r="BL347" s="14"/>
      <c r="BM347" s="14"/>
      <c r="BN347" s="14"/>
      <c r="BO347" s="14"/>
      <c r="BP347" s="14"/>
      <c r="BQ347" s="14"/>
      <c r="BR347" s="14"/>
      <c r="BS347" s="14"/>
      <c r="BT347" s="14"/>
      <c r="BU347" s="14"/>
      <c r="BV347" s="14"/>
      <c r="BW347" s="14"/>
      <c r="BX347" s="14"/>
      <c r="BY347" s="14"/>
      <c r="BZ347" s="14"/>
      <c r="CA347" s="14"/>
      <c r="CB347" s="14"/>
      <c r="CC347" s="14"/>
      <c r="CD347" s="14"/>
      <c r="CE347" s="14"/>
      <c r="CF347" s="14"/>
      <c r="CG347" s="14"/>
      <c r="CH347" s="14"/>
    </row>
    <row r="348" spans="1:86">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5"/>
      <c r="Z348" s="16"/>
      <c r="AA348" s="16"/>
      <c r="AB348" s="16"/>
      <c r="AC348" s="16"/>
      <c r="AD348" s="16"/>
      <c r="AE348" s="16"/>
      <c r="AF348" s="16"/>
      <c r="AG348" s="16"/>
      <c r="AH348" s="16"/>
      <c r="AI348" s="16"/>
      <c r="AJ348" s="16"/>
      <c r="AK348" s="16"/>
      <c r="AL348" s="16"/>
      <c r="AM348" s="14"/>
      <c r="AN348" s="14"/>
      <c r="AO348" s="14"/>
      <c r="AP348" s="14"/>
      <c r="AQ348" s="14"/>
      <c r="AR348" s="14"/>
      <c r="AS348" s="14"/>
      <c r="AT348" s="14"/>
      <c r="AU348" s="14"/>
      <c r="AV348" s="14"/>
      <c r="AW348" s="14"/>
      <c r="AX348" s="14"/>
      <c r="AY348" s="14"/>
      <c r="AZ348" s="14"/>
      <c r="BA348" s="14"/>
      <c r="BB348" s="14"/>
      <c r="BC348" s="14"/>
      <c r="BD348" s="14"/>
      <c r="BE348" s="14"/>
      <c r="BF348" s="14"/>
      <c r="BG348" s="14"/>
      <c r="BH348" s="14"/>
      <c r="BI348" s="14"/>
      <c r="BJ348" s="14"/>
      <c r="BK348" s="14"/>
      <c r="BL348" s="14"/>
      <c r="BM348" s="14"/>
      <c r="BN348" s="14"/>
      <c r="BO348" s="14"/>
      <c r="BP348" s="14"/>
      <c r="BQ348" s="14"/>
      <c r="BR348" s="14"/>
      <c r="BS348" s="14"/>
      <c r="BT348" s="14"/>
      <c r="BU348" s="14"/>
      <c r="BV348" s="14"/>
      <c r="BW348" s="14"/>
      <c r="BX348" s="14"/>
      <c r="BY348" s="14"/>
      <c r="BZ348" s="14"/>
      <c r="CA348" s="14"/>
      <c r="CB348" s="14"/>
      <c r="CC348" s="14"/>
      <c r="CD348" s="14"/>
      <c r="CE348" s="14"/>
      <c r="CF348" s="14"/>
      <c r="CG348" s="14"/>
      <c r="CH348" s="14"/>
    </row>
    <row r="349" spans="1:86">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5"/>
      <c r="Z349" s="16"/>
      <c r="AA349" s="16"/>
      <c r="AB349" s="16"/>
      <c r="AC349" s="16"/>
      <c r="AD349" s="16"/>
      <c r="AE349" s="16"/>
      <c r="AF349" s="16"/>
      <c r="AG349" s="16"/>
      <c r="AH349" s="16"/>
      <c r="AI349" s="16"/>
      <c r="AJ349" s="16"/>
      <c r="AK349" s="16"/>
      <c r="AL349" s="16"/>
      <c r="AM349" s="14"/>
      <c r="AN349" s="14"/>
      <c r="AO349" s="14"/>
      <c r="AP349" s="14"/>
      <c r="AQ349" s="14"/>
      <c r="AR349" s="14"/>
      <c r="AS349" s="14"/>
      <c r="AT349" s="14"/>
      <c r="AU349" s="14"/>
      <c r="AV349" s="14"/>
      <c r="AW349" s="14"/>
      <c r="AX349" s="14"/>
      <c r="AY349" s="14"/>
      <c r="AZ349" s="14"/>
      <c r="BA349" s="14"/>
      <c r="BB349" s="14"/>
      <c r="BC349" s="14"/>
      <c r="BD349" s="14"/>
      <c r="BE349" s="14"/>
      <c r="BF349" s="14"/>
      <c r="BG349" s="14"/>
      <c r="BH349" s="14"/>
      <c r="BI349" s="14"/>
      <c r="BJ349" s="14"/>
      <c r="BK349" s="14"/>
      <c r="BL349" s="14"/>
      <c r="BM349" s="14"/>
      <c r="BN349" s="14"/>
      <c r="BO349" s="14"/>
      <c r="BP349" s="14"/>
      <c r="BQ349" s="14"/>
      <c r="BR349" s="14"/>
      <c r="BS349" s="14"/>
      <c r="BT349" s="14"/>
      <c r="BU349" s="14"/>
      <c r="BV349" s="14"/>
      <c r="BW349" s="14"/>
      <c r="BX349" s="14"/>
      <c r="BY349" s="14"/>
      <c r="BZ349" s="14"/>
      <c r="CA349" s="14"/>
      <c r="CB349" s="14"/>
      <c r="CC349" s="14"/>
      <c r="CD349" s="14"/>
      <c r="CE349" s="14"/>
      <c r="CF349" s="14"/>
      <c r="CG349" s="14"/>
      <c r="CH349" s="14"/>
    </row>
    <row r="350" spans="1:86">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5"/>
      <c r="Z350" s="16"/>
      <c r="AA350" s="16"/>
      <c r="AB350" s="16"/>
      <c r="AC350" s="16"/>
      <c r="AD350" s="16"/>
      <c r="AE350" s="16"/>
      <c r="AF350" s="16"/>
      <c r="AG350" s="16"/>
      <c r="AH350" s="16"/>
      <c r="AI350" s="16"/>
      <c r="AJ350" s="16"/>
      <c r="AK350" s="16"/>
      <c r="AL350" s="16"/>
      <c r="AM350" s="14"/>
      <c r="AN350" s="14"/>
      <c r="AO350" s="14"/>
      <c r="AP350" s="14"/>
      <c r="AQ350" s="14"/>
      <c r="AR350" s="14"/>
      <c r="AS350" s="14"/>
      <c r="AT350" s="14"/>
      <c r="AU350" s="14"/>
      <c r="AV350" s="14"/>
      <c r="AW350" s="14"/>
      <c r="AX350" s="14"/>
      <c r="AY350" s="14"/>
      <c r="AZ350" s="14"/>
      <c r="BA350" s="14"/>
      <c r="BB350" s="14"/>
      <c r="BC350" s="14"/>
      <c r="BD350" s="14"/>
      <c r="BE350" s="14"/>
      <c r="BF350" s="14"/>
      <c r="BG350" s="14"/>
      <c r="BH350" s="14"/>
      <c r="BI350" s="14"/>
      <c r="BJ350" s="14"/>
      <c r="BK350" s="14"/>
      <c r="BL350" s="14"/>
      <c r="BM350" s="14"/>
      <c r="BN350" s="14"/>
      <c r="BO350" s="14"/>
      <c r="BP350" s="14"/>
      <c r="BQ350" s="14"/>
      <c r="BR350" s="14"/>
      <c r="BS350" s="14"/>
      <c r="BT350" s="14"/>
      <c r="BU350" s="14"/>
      <c r="BV350" s="14"/>
      <c r="BW350" s="14"/>
      <c r="BX350" s="14"/>
      <c r="BY350" s="14"/>
      <c r="BZ350" s="14"/>
      <c r="CA350" s="14"/>
      <c r="CB350" s="14"/>
      <c r="CC350" s="14"/>
      <c r="CD350" s="14"/>
      <c r="CE350" s="14"/>
      <c r="CF350" s="14"/>
      <c r="CG350" s="14"/>
      <c r="CH350" s="14"/>
    </row>
    <row r="351" spans="1:86">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5"/>
      <c r="Z351" s="16"/>
      <c r="AA351" s="16"/>
      <c r="AB351" s="16"/>
      <c r="AC351" s="16"/>
      <c r="AD351" s="16"/>
      <c r="AE351" s="16"/>
      <c r="AF351" s="16"/>
      <c r="AG351" s="16"/>
      <c r="AH351" s="16"/>
      <c r="AI351" s="16"/>
      <c r="AJ351" s="16"/>
      <c r="AK351" s="16"/>
      <c r="AL351" s="16"/>
      <c r="AM351" s="14"/>
      <c r="AN351" s="14"/>
      <c r="AO351" s="14"/>
      <c r="AP351" s="14"/>
      <c r="AQ351" s="14"/>
      <c r="AR351" s="14"/>
      <c r="AS351" s="14"/>
      <c r="AT351" s="14"/>
      <c r="AU351" s="14"/>
      <c r="AV351" s="14"/>
      <c r="AW351" s="14"/>
      <c r="AX351" s="14"/>
      <c r="AY351" s="14"/>
      <c r="AZ351" s="14"/>
      <c r="BA351" s="14"/>
      <c r="BB351" s="14"/>
      <c r="BC351" s="14"/>
      <c r="BD351" s="14"/>
      <c r="BE351" s="14"/>
      <c r="BF351" s="14"/>
      <c r="BG351" s="14"/>
      <c r="BH351" s="14"/>
      <c r="BI351" s="14"/>
      <c r="BJ351" s="14"/>
      <c r="BK351" s="14"/>
      <c r="BL351" s="14"/>
      <c r="BM351" s="14"/>
      <c r="BN351" s="14"/>
      <c r="BO351" s="14"/>
      <c r="BP351" s="14"/>
      <c r="BQ351" s="14"/>
      <c r="BR351" s="14"/>
      <c r="BS351" s="14"/>
      <c r="BT351" s="14"/>
      <c r="BU351" s="14"/>
      <c r="BV351" s="14"/>
      <c r="BW351" s="14"/>
      <c r="BX351" s="14"/>
      <c r="BY351" s="14"/>
      <c r="BZ351" s="14"/>
      <c r="CA351" s="14"/>
      <c r="CB351" s="14"/>
      <c r="CC351" s="14"/>
      <c r="CD351" s="14"/>
      <c r="CE351" s="14"/>
      <c r="CF351" s="14"/>
      <c r="CG351" s="14"/>
      <c r="CH351" s="14"/>
    </row>
    <row r="352" spans="1:86">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5"/>
      <c r="Z352" s="16"/>
      <c r="AA352" s="16"/>
      <c r="AB352" s="16"/>
      <c r="AC352" s="16"/>
      <c r="AD352" s="16"/>
      <c r="AE352" s="16"/>
      <c r="AF352" s="16"/>
      <c r="AG352" s="16"/>
      <c r="AH352" s="16"/>
      <c r="AI352" s="16"/>
      <c r="AJ352" s="16"/>
      <c r="AK352" s="16"/>
      <c r="AL352" s="16"/>
      <c r="AM352" s="14"/>
      <c r="AN352" s="14"/>
      <c r="AO352" s="14"/>
      <c r="AP352" s="14"/>
      <c r="AQ352" s="14"/>
      <c r="AR352" s="14"/>
      <c r="AS352" s="14"/>
      <c r="AT352" s="14"/>
      <c r="AU352" s="14"/>
      <c r="AV352" s="14"/>
      <c r="AW352" s="14"/>
      <c r="AX352" s="14"/>
      <c r="AY352" s="14"/>
      <c r="AZ352" s="14"/>
      <c r="BA352" s="14"/>
      <c r="BB352" s="14"/>
      <c r="BC352" s="14"/>
      <c r="BD352" s="14"/>
      <c r="BE352" s="14"/>
      <c r="BF352" s="14"/>
      <c r="BG352" s="14"/>
      <c r="BH352" s="14"/>
      <c r="BI352" s="14"/>
      <c r="BJ352" s="14"/>
      <c r="BK352" s="14"/>
      <c r="BL352" s="14"/>
      <c r="BM352" s="14"/>
      <c r="BN352" s="14"/>
      <c r="BO352" s="14"/>
      <c r="BP352" s="14"/>
      <c r="BQ352" s="14"/>
      <c r="BR352" s="14"/>
      <c r="BS352" s="14"/>
      <c r="BT352" s="14"/>
      <c r="BU352" s="14"/>
      <c r="BV352" s="14"/>
      <c r="BW352" s="14"/>
      <c r="BX352" s="14"/>
      <c r="BY352" s="14"/>
      <c r="BZ352" s="14"/>
      <c r="CA352" s="14"/>
      <c r="CB352" s="14"/>
      <c r="CC352" s="14"/>
      <c r="CD352" s="14"/>
      <c r="CE352" s="14"/>
      <c r="CF352" s="14"/>
      <c r="CG352" s="14"/>
      <c r="CH352" s="14"/>
    </row>
    <row r="353" spans="1:86">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5"/>
      <c r="Z353" s="16"/>
      <c r="AA353" s="16"/>
      <c r="AB353" s="16"/>
      <c r="AC353" s="16"/>
      <c r="AD353" s="16"/>
      <c r="AE353" s="16"/>
      <c r="AF353" s="16"/>
      <c r="AG353" s="16"/>
      <c r="AH353" s="16"/>
      <c r="AI353" s="16"/>
      <c r="AJ353" s="16"/>
      <c r="AK353" s="16"/>
      <c r="AL353" s="16"/>
      <c r="AM353" s="14"/>
      <c r="AN353" s="14"/>
      <c r="AO353" s="14"/>
      <c r="AP353" s="14"/>
      <c r="AQ353" s="14"/>
      <c r="AR353" s="14"/>
      <c r="AS353" s="14"/>
      <c r="AT353" s="14"/>
      <c r="AU353" s="14"/>
      <c r="AV353" s="14"/>
      <c r="AW353" s="14"/>
      <c r="AX353" s="14"/>
      <c r="AY353" s="14"/>
      <c r="AZ353" s="14"/>
      <c r="BA353" s="14"/>
      <c r="BB353" s="14"/>
      <c r="BC353" s="14"/>
      <c r="BD353" s="14"/>
      <c r="BE353" s="14"/>
      <c r="BF353" s="14"/>
      <c r="BG353" s="14"/>
      <c r="BH353" s="14"/>
      <c r="BI353" s="14"/>
      <c r="BJ353" s="14"/>
      <c r="BK353" s="14"/>
      <c r="BL353" s="14"/>
      <c r="BM353" s="14"/>
      <c r="BN353" s="14"/>
      <c r="BO353" s="14"/>
      <c r="BP353" s="14"/>
      <c r="BQ353" s="14"/>
      <c r="BR353" s="14"/>
      <c r="BS353" s="14"/>
      <c r="BT353" s="14"/>
      <c r="BU353" s="14"/>
      <c r="BV353" s="14"/>
      <c r="BW353" s="14"/>
      <c r="BX353" s="14"/>
      <c r="BY353" s="14"/>
      <c r="BZ353" s="14"/>
      <c r="CA353" s="14"/>
      <c r="CB353" s="14"/>
      <c r="CC353" s="14"/>
      <c r="CD353" s="14"/>
      <c r="CE353" s="14"/>
      <c r="CF353" s="14"/>
      <c r="CG353" s="14"/>
      <c r="CH353" s="14"/>
    </row>
    <row r="354" spans="1:86">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5"/>
      <c r="Z354" s="16"/>
      <c r="AA354" s="16"/>
      <c r="AB354" s="16"/>
      <c r="AC354" s="16"/>
      <c r="AD354" s="16"/>
      <c r="AE354" s="16"/>
      <c r="AF354" s="16"/>
      <c r="AG354" s="16"/>
      <c r="AH354" s="16"/>
      <c r="AI354" s="16"/>
      <c r="AJ354" s="16"/>
      <c r="AK354" s="16"/>
      <c r="AL354" s="16"/>
      <c r="AM354" s="14"/>
      <c r="AN354" s="14"/>
      <c r="AO354" s="14"/>
      <c r="AP354" s="14"/>
      <c r="AQ354" s="14"/>
      <c r="AR354" s="14"/>
      <c r="AS354" s="14"/>
      <c r="AT354" s="14"/>
      <c r="AU354" s="14"/>
      <c r="AV354" s="14"/>
      <c r="AW354" s="14"/>
      <c r="AX354" s="14"/>
      <c r="AY354" s="14"/>
      <c r="AZ354" s="14"/>
      <c r="BA354" s="14"/>
      <c r="BB354" s="14"/>
      <c r="BC354" s="14"/>
      <c r="BD354" s="14"/>
      <c r="BE354" s="14"/>
      <c r="BF354" s="14"/>
      <c r="BG354" s="14"/>
      <c r="BH354" s="14"/>
      <c r="BI354" s="14"/>
      <c r="BJ354" s="14"/>
      <c r="BK354" s="14"/>
      <c r="BL354" s="14"/>
      <c r="BM354" s="14"/>
      <c r="BN354" s="14"/>
      <c r="BO354" s="14"/>
      <c r="BP354" s="14"/>
      <c r="BQ354" s="14"/>
      <c r="BR354" s="14"/>
      <c r="BS354" s="14"/>
      <c r="BT354" s="14"/>
      <c r="BU354" s="14"/>
      <c r="BV354" s="14"/>
      <c r="BW354" s="14"/>
      <c r="BX354" s="14"/>
      <c r="BY354" s="14"/>
      <c r="BZ354" s="14"/>
      <c r="CA354" s="14"/>
      <c r="CB354" s="14"/>
      <c r="CC354" s="14"/>
      <c r="CD354" s="14"/>
      <c r="CE354" s="14"/>
      <c r="CF354" s="14"/>
      <c r="CG354" s="14"/>
      <c r="CH354" s="14"/>
    </row>
    <row r="355" spans="1:86">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5"/>
      <c r="Z355" s="16"/>
      <c r="AA355" s="16"/>
      <c r="AB355" s="16"/>
      <c r="AC355" s="16"/>
      <c r="AD355" s="16"/>
      <c r="AE355" s="16"/>
      <c r="AF355" s="16"/>
      <c r="AG355" s="16"/>
      <c r="AH355" s="16"/>
      <c r="AI355" s="16"/>
      <c r="AJ355" s="16"/>
      <c r="AK355" s="16"/>
      <c r="AL355" s="16"/>
      <c r="AM355" s="14"/>
      <c r="AN355" s="14"/>
      <c r="AO355" s="14"/>
      <c r="AP355" s="14"/>
      <c r="AQ355" s="14"/>
      <c r="AR355" s="14"/>
      <c r="AS355" s="14"/>
      <c r="AT355" s="14"/>
      <c r="AU355" s="14"/>
      <c r="AV355" s="14"/>
      <c r="AW355" s="14"/>
      <c r="AX355" s="14"/>
      <c r="AY355" s="14"/>
      <c r="AZ355" s="14"/>
      <c r="BA355" s="14"/>
      <c r="BB355" s="14"/>
      <c r="BC355" s="14"/>
      <c r="BD355" s="14"/>
      <c r="BE355" s="14"/>
      <c r="BF355" s="14"/>
      <c r="BG355" s="14"/>
      <c r="BH355" s="14"/>
      <c r="BI355" s="14"/>
      <c r="BJ355" s="14"/>
      <c r="BK355" s="14"/>
      <c r="BL355" s="14"/>
      <c r="BM355" s="14"/>
      <c r="BN355" s="14"/>
      <c r="BO355" s="14"/>
      <c r="BP355" s="14"/>
      <c r="BQ355" s="14"/>
      <c r="BR355" s="14"/>
      <c r="BS355" s="14"/>
      <c r="BT355" s="14"/>
      <c r="BU355" s="14"/>
      <c r="BV355" s="14"/>
      <c r="BW355" s="14"/>
      <c r="BX355" s="14"/>
      <c r="BY355" s="14"/>
      <c r="BZ355" s="14"/>
      <c r="CA355" s="14"/>
      <c r="CB355" s="14"/>
      <c r="CC355" s="14"/>
      <c r="CD355" s="14"/>
      <c r="CE355" s="14"/>
      <c r="CF355" s="14"/>
      <c r="CG355" s="14"/>
      <c r="CH355" s="14"/>
    </row>
    <row r="356" spans="1:8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5"/>
      <c r="Z356" s="16"/>
      <c r="AA356" s="16"/>
      <c r="AB356" s="16"/>
      <c r="AC356" s="16"/>
      <c r="AD356" s="16"/>
      <c r="AE356" s="16"/>
      <c r="AF356" s="16"/>
      <c r="AG356" s="16"/>
      <c r="AH356" s="16"/>
      <c r="AI356" s="16"/>
      <c r="AJ356" s="16"/>
      <c r="AK356" s="16"/>
      <c r="AL356" s="16"/>
      <c r="AM356" s="14"/>
      <c r="AN356" s="14"/>
      <c r="AO356" s="14"/>
      <c r="AP356" s="14"/>
      <c r="AQ356" s="14"/>
      <c r="AR356" s="14"/>
      <c r="AS356" s="14"/>
      <c r="AT356" s="14"/>
      <c r="AU356" s="14"/>
      <c r="AV356" s="14"/>
      <c r="AW356" s="14"/>
      <c r="AX356" s="14"/>
      <c r="AY356" s="14"/>
      <c r="AZ356" s="14"/>
      <c r="BA356" s="14"/>
      <c r="BB356" s="14"/>
      <c r="BC356" s="14"/>
      <c r="BD356" s="14"/>
      <c r="BE356" s="14"/>
      <c r="BF356" s="14"/>
      <c r="BG356" s="14"/>
      <c r="BH356" s="14"/>
      <c r="BI356" s="14"/>
      <c r="BJ356" s="14"/>
      <c r="BK356" s="14"/>
      <c r="BL356" s="14"/>
      <c r="BM356" s="14"/>
      <c r="BN356" s="14"/>
      <c r="BO356" s="14"/>
      <c r="BP356" s="14"/>
      <c r="BQ356" s="14"/>
      <c r="BR356" s="14"/>
      <c r="BS356" s="14"/>
      <c r="BT356" s="14"/>
      <c r="BU356" s="14"/>
      <c r="BV356" s="14"/>
      <c r="BW356" s="14"/>
      <c r="BX356" s="14"/>
      <c r="BY356" s="14"/>
      <c r="BZ356" s="14"/>
      <c r="CA356" s="14"/>
      <c r="CB356" s="14"/>
      <c r="CC356" s="14"/>
      <c r="CD356" s="14"/>
      <c r="CE356" s="14"/>
      <c r="CF356" s="14"/>
      <c r="CG356" s="14"/>
      <c r="CH356" s="14"/>
    </row>
    <row r="357" spans="1:86">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5"/>
      <c r="Z357" s="16"/>
      <c r="AA357" s="16"/>
      <c r="AB357" s="16"/>
      <c r="AC357" s="16"/>
      <c r="AD357" s="16"/>
      <c r="AE357" s="16"/>
      <c r="AF357" s="16"/>
      <c r="AG357" s="16"/>
      <c r="AH357" s="16"/>
      <c r="AI357" s="16"/>
      <c r="AJ357" s="16"/>
      <c r="AK357" s="16"/>
      <c r="AL357" s="16"/>
      <c r="AM357" s="14"/>
      <c r="AN357" s="14"/>
      <c r="AO357" s="14"/>
      <c r="AP357" s="14"/>
      <c r="AQ357" s="14"/>
      <c r="AR357" s="14"/>
      <c r="AS357" s="14"/>
      <c r="AT357" s="14"/>
      <c r="AU357" s="14"/>
      <c r="AV357" s="14"/>
      <c r="AW357" s="14"/>
      <c r="AX357" s="14"/>
      <c r="AY357" s="14"/>
      <c r="AZ357" s="14"/>
      <c r="BA357" s="14"/>
      <c r="BB357" s="14"/>
      <c r="BC357" s="14"/>
      <c r="BD357" s="14"/>
      <c r="BE357" s="14"/>
      <c r="BF357" s="14"/>
      <c r="BG357" s="14"/>
      <c r="BH357" s="14"/>
      <c r="BI357" s="14"/>
      <c r="BJ357" s="14"/>
      <c r="BK357" s="14"/>
      <c r="BL357" s="14"/>
      <c r="BM357" s="14"/>
      <c r="BN357" s="14"/>
      <c r="BO357" s="14"/>
      <c r="BP357" s="14"/>
      <c r="BQ357" s="14"/>
      <c r="BR357" s="14"/>
      <c r="BS357" s="14"/>
      <c r="BT357" s="14"/>
      <c r="BU357" s="14"/>
      <c r="BV357" s="14"/>
      <c r="BW357" s="14"/>
      <c r="BX357" s="14"/>
      <c r="BY357" s="14"/>
      <c r="BZ357" s="14"/>
      <c r="CA357" s="14"/>
      <c r="CB357" s="14"/>
      <c r="CC357" s="14"/>
      <c r="CD357" s="14"/>
      <c r="CE357" s="14"/>
      <c r="CF357" s="14"/>
      <c r="CG357" s="14"/>
      <c r="CH357" s="14"/>
    </row>
    <row r="358" spans="1:86">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5"/>
      <c r="Z358" s="16"/>
      <c r="AA358" s="16"/>
      <c r="AB358" s="16"/>
      <c r="AC358" s="16"/>
      <c r="AD358" s="16"/>
      <c r="AE358" s="16"/>
      <c r="AF358" s="16"/>
      <c r="AG358" s="16"/>
      <c r="AH358" s="16"/>
      <c r="AI358" s="16"/>
      <c r="AJ358" s="16"/>
      <c r="AK358" s="16"/>
      <c r="AL358" s="16"/>
      <c r="AM358" s="14"/>
      <c r="AN358" s="14"/>
      <c r="AO358" s="14"/>
      <c r="AP358" s="14"/>
      <c r="AQ358" s="14"/>
      <c r="AR358" s="14"/>
      <c r="AS358" s="14"/>
      <c r="AT358" s="14"/>
      <c r="AU358" s="14"/>
      <c r="AV358" s="14"/>
      <c r="AW358" s="14"/>
      <c r="AX358" s="14"/>
      <c r="AY358" s="14"/>
      <c r="AZ358" s="14"/>
      <c r="BA358" s="14"/>
      <c r="BB358" s="14"/>
      <c r="BC358" s="14"/>
      <c r="BD358" s="14"/>
      <c r="BE358" s="14"/>
      <c r="BF358" s="14"/>
      <c r="BG358" s="14"/>
      <c r="BH358" s="14"/>
      <c r="BI358" s="14"/>
      <c r="BJ358" s="14"/>
      <c r="BK358" s="14"/>
      <c r="BL358" s="14"/>
      <c r="BM358" s="14"/>
      <c r="BN358" s="14"/>
      <c r="BO358" s="14"/>
      <c r="BP358" s="14"/>
      <c r="BQ358" s="14"/>
      <c r="BR358" s="14"/>
      <c r="BS358" s="14"/>
      <c r="BT358" s="14"/>
      <c r="BU358" s="14"/>
      <c r="BV358" s="14"/>
      <c r="BW358" s="14"/>
      <c r="BX358" s="14"/>
      <c r="BY358" s="14"/>
      <c r="BZ358" s="14"/>
      <c r="CA358" s="14"/>
      <c r="CB358" s="14"/>
      <c r="CC358" s="14"/>
      <c r="CD358" s="14"/>
      <c r="CE358" s="14"/>
      <c r="CF358" s="14"/>
      <c r="CG358" s="14"/>
      <c r="CH358" s="14"/>
    </row>
    <row r="359" spans="1:86">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5"/>
      <c r="Z359" s="16"/>
      <c r="AA359" s="16"/>
      <c r="AB359" s="16"/>
      <c r="AC359" s="16"/>
      <c r="AD359" s="16"/>
      <c r="AE359" s="16"/>
      <c r="AF359" s="16"/>
      <c r="AG359" s="16"/>
      <c r="AH359" s="16"/>
      <c r="AI359" s="16"/>
      <c r="AJ359" s="16"/>
      <c r="AK359" s="16"/>
      <c r="AL359" s="16"/>
      <c r="AM359" s="14"/>
      <c r="AN359" s="14"/>
      <c r="AO359" s="14"/>
      <c r="AP359" s="14"/>
      <c r="AQ359" s="14"/>
      <c r="AR359" s="14"/>
      <c r="AS359" s="14"/>
      <c r="AT359" s="14"/>
      <c r="AU359" s="14"/>
      <c r="AV359" s="14"/>
      <c r="AW359" s="14"/>
      <c r="AX359" s="14"/>
      <c r="AY359" s="14"/>
      <c r="AZ359" s="14"/>
      <c r="BA359" s="14"/>
      <c r="BB359" s="14"/>
      <c r="BC359" s="14"/>
      <c r="BD359" s="14"/>
      <c r="BE359" s="14"/>
      <c r="BF359" s="14"/>
      <c r="BG359" s="14"/>
      <c r="BH359" s="14"/>
      <c r="BI359" s="14"/>
      <c r="BJ359" s="14"/>
      <c r="BK359" s="14"/>
      <c r="BL359" s="14"/>
      <c r="BM359" s="14"/>
      <c r="BN359" s="14"/>
      <c r="BO359" s="14"/>
      <c r="BP359" s="14"/>
      <c r="BQ359" s="14"/>
      <c r="BR359" s="14"/>
      <c r="BS359" s="14"/>
      <c r="BT359" s="14"/>
      <c r="BU359" s="14"/>
      <c r="BV359" s="14"/>
      <c r="BW359" s="14"/>
      <c r="BX359" s="14"/>
      <c r="BY359" s="14"/>
      <c r="BZ359" s="14"/>
      <c r="CA359" s="14"/>
      <c r="CB359" s="14"/>
      <c r="CC359" s="14"/>
      <c r="CD359" s="14"/>
      <c r="CE359" s="14"/>
      <c r="CF359" s="14"/>
      <c r="CG359" s="14"/>
      <c r="CH359" s="14"/>
    </row>
    <row r="360" spans="1:86">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5"/>
      <c r="Z360" s="16"/>
      <c r="AA360" s="16"/>
      <c r="AB360" s="16"/>
      <c r="AC360" s="16"/>
      <c r="AD360" s="16"/>
      <c r="AE360" s="16"/>
      <c r="AF360" s="16"/>
      <c r="AG360" s="16"/>
      <c r="AH360" s="16"/>
      <c r="AI360" s="16"/>
      <c r="AJ360" s="16"/>
      <c r="AK360" s="16"/>
      <c r="AL360" s="16"/>
      <c r="AM360" s="14"/>
      <c r="AN360" s="14"/>
      <c r="AO360" s="14"/>
      <c r="AP360" s="14"/>
      <c r="AQ360" s="14"/>
      <c r="AR360" s="14"/>
      <c r="AS360" s="14"/>
      <c r="AT360" s="14"/>
      <c r="AU360" s="14"/>
      <c r="AV360" s="14"/>
      <c r="AW360" s="14"/>
      <c r="AX360" s="14"/>
      <c r="AY360" s="14"/>
      <c r="AZ360" s="14"/>
      <c r="BA360" s="14"/>
      <c r="BB360" s="14"/>
      <c r="BC360" s="14"/>
      <c r="BD360" s="14"/>
      <c r="BE360" s="14"/>
      <c r="BF360" s="14"/>
      <c r="BG360" s="14"/>
      <c r="BH360" s="14"/>
      <c r="BI360" s="14"/>
      <c r="BJ360" s="14"/>
      <c r="BK360" s="14"/>
      <c r="BL360" s="14"/>
      <c r="BM360" s="14"/>
      <c r="BN360" s="14"/>
      <c r="BO360" s="14"/>
      <c r="BP360" s="14"/>
      <c r="BQ360" s="14"/>
      <c r="BR360" s="14"/>
      <c r="BS360" s="14"/>
      <c r="BT360" s="14"/>
      <c r="BU360" s="14"/>
      <c r="BV360" s="14"/>
      <c r="BW360" s="14"/>
      <c r="BX360" s="14"/>
      <c r="BY360" s="14"/>
      <c r="BZ360" s="14"/>
      <c r="CA360" s="14"/>
      <c r="CB360" s="14"/>
      <c r="CC360" s="14"/>
      <c r="CD360" s="14"/>
      <c r="CE360" s="14"/>
      <c r="CF360" s="14"/>
      <c r="CG360" s="14"/>
      <c r="CH360" s="14"/>
    </row>
    <row r="361" spans="1:86">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Z361" s="16"/>
      <c r="AA361" s="16"/>
      <c r="AB361" s="16"/>
      <c r="AC361" s="16"/>
      <c r="AD361" s="16"/>
      <c r="AE361" s="16"/>
      <c r="AF361" s="16"/>
      <c r="AG361" s="16"/>
      <c r="AH361" s="16"/>
      <c r="AI361" s="16"/>
      <c r="AJ361" s="16"/>
      <c r="AK361" s="16"/>
      <c r="AL361" s="16"/>
      <c r="AM361" s="14"/>
      <c r="AN361" s="14"/>
      <c r="AO361" s="14"/>
      <c r="AP361" s="14"/>
      <c r="AQ361" s="14"/>
      <c r="AR361" s="14"/>
      <c r="AS361" s="14"/>
      <c r="AT361" s="14"/>
      <c r="AU361" s="14"/>
      <c r="AV361" s="14"/>
      <c r="AW361" s="14"/>
      <c r="AX361" s="14"/>
      <c r="AY361" s="14"/>
      <c r="AZ361" s="14"/>
      <c r="BA361" s="14"/>
      <c r="BB361" s="14"/>
      <c r="BC361" s="14"/>
      <c r="BD361" s="14"/>
      <c r="BE361" s="14"/>
      <c r="BF361" s="14"/>
      <c r="BG361" s="14"/>
      <c r="BH361" s="14"/>
      <c r="BI361" s="14"/>
      <c r="BJ361" s="14"/>
      <c r="BK361" s="14"/>
      <c r="BL361" s="14"/>
      <c r="BM361" s="14"/>
      <c r="BN361" s="14"/>
      <c r="BO361" s="14"/>
      <c r="BP361" s="14"/>
      <c r="BQ361" s="14"/>
      <c r="BR361" s="14"/>
      <c r="BS361" s="14"/>
      <c r="BT361" s="14"/>
      <c r="BU361" s="14"/>
      <c r="BV361" s="14"/>
      <c r="BW361" s="14"/>
      <c r="BX361" s="14"/>
      <c r="BY361" s="14"/>
      <c r="BZ361" s="14"/>
      <c r="CA361" s="14"/>
      <c r="CB361" s="14"/>
      <c r="CC361" s="14"/>
      <c r="CD361" s="14"/>
      <c r="CE361" s="14"/>
      <c r="CF361" s="14"/>
      <c r="CG361" s="14"/>
      <c r="CH361" s="14"/>
    </row>
    <row r="362" spans="1:86">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Z362" s="16"/>
      <c r="AA362" s="16"/>
      <c r="AB362" s="16"/>
      <c r="AC362" s="16"/>
      <c r="AD362" s="16"/>
      <c r="AE362" s="16"/>
      <c r="AF362" s="16"/>
      <c r="AG362" s="16"/>
      <c r="AH362" s="16"/>
      <c r="AI362" s="16"/>
      <c r="AJ362" s="16"/>
      <c r="AK362" s="16"/>
      <c r="AL362" s="16"/>
      <c r="AM362" s="14"/>
      <c r="AN362" s="14"/>
      <c r="AO362" s="14"/>
      <c r="AP362" s="14"/>
      <c r="AQ362" s="14"/>
      <c r="AR362" s="14"/>
      <c r="AS362" s="14"/>
      <c r="AT362" s="14"/>
      <c r="AU362" s="14"/>
      <c r="AV362" s="14"/>
      <c r="AW362" s="14"/>
      <c r="AX362" s="14"/>
      <c r="AY362" s="14"/>
      <c r="AZ362" s="14"/>
      <c r="BA362" s="14"/>
      <c r="BB362" s="14"/>
      <c r="BC362" s="14"/>
      <c r="BD362" s="14"/>
      <c r="BE362" s="14"/>
      <c r="BF362" s="14"/>
      <c r="BG362" s="14"/>
      <c r="BH362" s="14"/>
      <c r="BI362" s="14"/>
      <c r="BJ362" s="14"/>
      <c r="BK362" s="14"/>
      <c r="BL362" s="14"/>
      <c r="BM362" s="14"/>
      <c r="BN362" s="14"/>
      <c r="BO362" s="14"/>
      <c r="BP362" s="14"/>
      <c r="BQ362" s="14"/>
      <c r="BR362" s="14"/>
      <c r="BS362" s="14"/>
      <c r="BT362" s="14"/>
      <c r="BU362" s="14"/>
      <c r="BV362" s="14"/>
      <c r="BW362" s="14"/>
      <c r="BX362" s="14"/>
      <c r="BY362" s="14"/>
      <c r="BZ362" s="14"/>
      <c r="CA362" s="14"/>
      <c r="CB362" s="14"/>
      <c r="CC362" s="14"/>
      <c r="CD362" s="14"/>
      <c r="CE362" s="14"/>
      <c r="CF362" s="14"/>
      <c r="CG362" s="14"/>
      <c r="CH362" s="14"/>
    </row>
    <row r="363" spans="1:86">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Z363" s="16"/>
      <c r="AA363" s="16"/>
      <c r="AB363" s="16"/>
      <c r="AC363" s="16"/>
      <c r="AD363" s="16"/>
      <c r="AE363" s="16"/>
      <c r="AF363" s="16"/>
      <c r="AG363" s="16"/>
      <c r="AH363" s="16"/>
      <c r="AI363" s="16"/>
      <c r="AJ363" s="16"/>
      <c r="AK363" s="16"/>
      <c r="AL363" s="16"/>
      <c r="AM363" s="14"/>
      <c r="AN363" s="14"/>
      <c r="AO363" s="14"/>
      <c r="AP363" s="14"/>
      <c r="AQ363" s="14"/>
      <c r="AR363" s="14"/>
      <c r="AS363" s="14"/>
      <c r="AT363" s="14"/>
      <c r="AU363" s="14"/>
      <c r="AV363" s="14"/>
      <c r="AW363" s="14"/>
      <c r="AX363" s="14"/>
      <c r="AY363" s="14"/>
      <c r="AZ363" s="14"/>
      <c r="BA363" s="14"/>
      <c r="BB363" s="14"/>
      <c r="BC363" s="14"/>
      <c r="BD363" s="14"/>
      <c r="BE363" s="14"/>
      <c r="BF363" s="14"/>
      <c r="BG363" s="14"/>
      <c r="BH363" s="14"/>
      <c r="BI363" s="14"/>
      <c r="BJ363" s="14"/>
      <c r="BK363" s="14"/>
      <c r="BL363" s="14"/>
      <c r="BM363" s="14"/>
      <c r="BN363" s="14"/>
      <c r="BO363" s="14"/>
      <c r="BP363" s="14"/>
      <c r="BQ363" s="14"/>
      <c r="BR363" s="14"/>
      <c r="BS363" s="14"/>
      <c r="BT363" s="14"/>
      <c r="BU363" s="14"/>
      <c r="BV363" s="14"/>
      <c r="BW363" s="14"/>
      <c r="BX363" s="14"/>
      <c r="BY363" s="14"/>
      <c r="BZ363" s="14"/>
      <c r="CA363" s="14"/>
      <c r="CB363" s="14"/>
      <c r="CC363" s="14"/>
      <c r="CD363" s="14"/>
      <c r="CE363" s="14"/>
      <c r="CF363" s="14"/>
      <c r="CG363" s="14"/>
      <c r="CH363" s="14"/>
    </row>
    <row r="364" spans="1:86">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Z364" s="16"/>
      <c r="AA364" s="16"/>
      <c r="AB364" s="16"/>
      <c r="AC364" s="16"/>
      <c r="AD364" s="16"/>
      <c r="AE364" s="16"/>
      <c r="AF364" s="16"/>
      <c r="AG364" s="16"/>
      <c r="AH364" s="16"/>
      <c r="AI364" s="16"/>
      <c r="AJ364" s="16"/>
      <c r="AK364" s="16"/>
      <c r="AL364" s="16"/>
      <c r="AM364" s="14"/>
      <c r="AN364" s="14"/>
      <c r="AO364" s="14"/>
      <c r="AP364" s="14"/>
      <c r="AQ364" s="14"/>
      <c r="AR364" s="14"/>
      <c r="AS364" s="14"/>
      <c r="AT364" s="14"/>
      <c r="AU364" s="14"/>
      <c r="AV364" s="14"/>
      <c r="AW364" s="14"/>
      <c r="AX364" s="14"/>
      <c r="AY364" s="14"/>
      <c r="AZ364" s="14"/>
      <c r="BA364" s="14"/>
      <c r="BB364" s="14"/>
      <c r="BC364" s="14"/>
      <c r="BD364" s="14"/>
      <c r="BE364" s="14"/>
      <c r="BF364" s="14"/>
      <c r="BG364" s="14"/>
      <c r="BH364" s="14"/>
      <c r="BI364" s="14"/>
      <c r="BJ364" s="14"/>
      <c r="BK364" s="14"/>
      <c r="BL364" s="14"/>
      <c r="BM364" s="14"/>
      <c r="BN364" s="14"/>
      <c r="BO364" s="14"/>
      <c r="BP364" s="14"/>
      <c r="BQ364" s="14"/>
      <c r="BR364" s="14"/>
      <c r="BS364" s="14"/>
      <c r="BT364" s="14"/>
      <c r="BU364" s="14"/>
      <c r="BV364" s="14"/>
      <c r="BW364" s="14"/>
      <c r="BX364" s="14"/>
      <c r="BY364" s="14"/>
      <c r="BZ364" s="14"/>
      <c r="CA364" s="14"/>
      <c r="CB364" s="14"/>
      <c r="CC364" s="14"/>
      <c r="CD364" s="14"/>
      <c r="CE364" s="14"/>
      <c r="CF364" s="14"/>
      <c r="CG364" s="14"/>
      <c r="CH364" s="14"/>
    </row>
    <row r="365" spans="1:86">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Z365" s="16"/>
      <c r="AA365" s="16"/>
      <c r="AB365" s="16"/>
      <c r="AC365" s="16"/>
      <c r="AD365" s="16"/>
      <c r="AE365" s="16"/>
      <c r="AF365" s="16"/>
      <c r="AG365" s="16"/>
      <c r="AH365" s="16"/>
      <c r="AI365" s="16"/>
      <c r="AJ365" s="16"/>
      <c r="AK365" s="16"/>
      <c r="AL365" s="16"/>
      <c r="AM365" s="14"/>
      <c r="AN365" s="14"/>
      <c r="AO365" s="14"/>
      <c r="AP365" s="14"/>
      <c r="AQ365" s="14"/>
      <c r="AR365" s="14"/>
      <c r="AS365" s="14"/>
      <c r="AT365" s="14"/>
      <c r="AU365" s="14"/>
      <c r="AV365" s="14"/>
      <c r="AW365" s="14"/>
      <c r="AX365" s="14"/>
      <c r="AY365" s="14"/>
      <c r="AZ365" s="14"/>
      <c r="BA365" s="14"/>
      <c r="BB365" s="14"/>
      <c r="BC365" s="14"/>
      <c r="BD365" s="14"/>
      <c r="BE365" s="14"/>
      <c r="BF365" s="14"/>
      <c r="BG365" s="14"/>
      <c r="BH365" s="14"/>
      <c r="BI365" s="14"/>
      <c r="BJ365" s="14"/>
      <c r="BK365" s="14"/>
      <c r="BL365" s="14"/>
      <c r="BM365" s="14"/>
      <c r="BN365" s="14"/>
      <c r="BO365" s="14"/>
      <c r="BP365" s="14"/>
      <c r="BQ365" s="14"/>
      <c r="BR365" s="14"/>
      <c r="BS365" s="14"/>
      <c r="BT365" s="14"/>
      <c r="BU365" s="14"/>
      <c r="BV365" s="14"/>
      <c r="BW365" s="14"/>
      <c r="BX365" s="14"/>
      <c r="BY365" s="14"/>
      <c r="BZ365" s="14"/>
      <c r="CA365" s="14"/>
      <c r="CB365" s="14"/>
      <c r="CC365" s="14"/>
      <c r="CD365" s="14"/>
      <c r="CE365" s="14"/>
      <c r="CF365" s="14"/>
      <c r="CG365" s="14"/>
      <c r="CH365" s="14"/>
    </row>
    <row r="366" spans="1:8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Z366" s="16"/>
      <c r="AA366" s="16"/>
      <c r="AB366" s="16"/>
      <c r="AC366" s="16"/>
      <c r="AD366" s="16"/>
      <c r="AE366" s="16"/>
      <c r="AF366" s="16"/>
      <c r="AG366" s="16"/>
      <c r="AH366" s="16"/>
      <c r="AI366" s="16"/>
      <c r="AJ366" s="16"/>
      <c r="AK366" s="16"/>
      <c r="AL366" s="16"/>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row>
    <row r="367" spans="1:86">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Z367" s="16"/>
      <c r="AA367" s="16"/>
      <c r="AB367" s="16"/>
      <c r="AC367" s="16"/>
      <c r="AD367" s="16"/>
      <c r="AE367" s="16"/>
      <c r="AF367" s="16"/>
      <c r="AG367" s="16"/>
      <c r="AH367" s="16"/>
      <c r="AI367" s="16"/>
      <c r="AJ367" s="16"/>
      <c r="AK367" s="16"/>
      <c r="AL367" s="16"/>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row>
    <row r="368" spans="1:86">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Z368" s="16"/>
      <c r="AA368" s="16"/>
      <c r="AB368" s="16"/>
      <c r="AC368" s="16"/>
      <c r="AD368" s="16"/>
      <c r="AE368" s="16"/>
      <c r="AF368" s="16"/>
      <c r="AG368" s="16"/>
      <c r="AH368" s="16"/>
      <c r="AI368" s="16"/>
      <c r="AJ368" s="16"/>
      <c r="AK368" s="16"/>
      <c r="AL368" s="16"/>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row>
    <row r="369" spans="1:86">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Z369" s="16"/>
      <c r="AA369" s="16"/>
      <c r="AB369" s="16"/>
      <c r="AC369" s="16"/>
      <c r="AD369" s="16"/>
      <c r="AE369" s="16"/>
      <c r="AF369" s="16"/>
      <c r="AG369" s="16"/>
      <c r="AH369" s="16"/>
      <c r="AI369" s="16"/>
      <c r="AJ369" s="16"/>
      <c r="AK369" s="16"/>
      <c r="AL369" s="16"/>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row>
    <row r="370" spans="1:86">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Z370" s="16"/>
      <c r="AA370" s="16"/>
      <c r="AB370" s="16"/>
      <c r="AC370" s="16"/>
      <c r="AD370" s="16"/>
      <c r="AE370" s="16"/>
      <c r="AF370" s="16"/>
      <c r="AG370" s="16"/>
      <c r="AH370" s="16"/>
      <c r="AI370" s="16"/>
      <c r="AJ370" s="16"/>
      <c r="AK370" s="16"/>
      <c r="AL370" s="16"/>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row>
    <row r="371" spans="1:86">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Z371" s="16"/>
      <c r="AA371" s="16"/>
      <c r="AB371" s="16"/>
      <c r="AC371" s="16"/>
      <c r="AD371" s="16"/>
      <c r="AE371" s="16"/>
      <c r="AF371" s="16"/>
      <c r="AG371" s="16"/>
      <c r="AH371" s="16"/>
      <c r="AI371" s="16"/>
      <c r="AJ371" s="16"/>
      <c r="AK371" s="16"/>
      <c r="AL371" s="16"/>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row>
    <row r="372" spans="1:86">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Z372" s="16"/>
      <c r="AA372" s="16"/>
      <c r="AB372" s="16"/>
      <c r="AC372" s="16"/>
      <c r="AD372" s="16"/>
      <c r="AE372" s="16"/>
      <c r="AF372" s="16"/>
      <c r="AG372" s="16"/>
      <c r="AH372" s="16"/>
      <c r="AI372" s="16"/>
      <c r="AJ372" s="16"/>
      <c r="AK372" s="16"/>
      <c r="AL372" s="16"/>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row>
    <row r="373" spans="1:86">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Z373" s="16"/>
      <c r="AA373" s="16"/>
      <c r="AB373" s="16"/>
      <c r="AC373" s="16"/>
      <c r="AD373" s="16"/>
      <c r="AE373" s="16"/>
      <c r="AF373" s="16"/>
      <c r="AG373" s="16"/>
      <c r="AH373" s="16"/>
      <c r="AI373" s="16"/>
      <c r="AJ373" s="16"/>
      <c r="AK373" s="16"/>
      <c r="AL373" s="16"/>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row>
    <row r="374" spans="1:86">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Z374" s="16"/>
      <c r="AA374" s="16"/>
      <c r="AB374" s="16"/>
      <c r="AC374" s="16"/>
      <c r="AD374" s="16"/>
      <c r="AE374" s="16"/>
      <c r="AF374" s="16"/>
      <c r="AG374" s="16"/>
      <c r="AH374" s="16"/>
      <c r="AI374" s="16"/>
      <c r="AJ374" s="16"/>
      <c r="AK374" s="16"/>
      <c r="AL374" s="16"/>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row>
    <row r="375" spans="1:86">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Z375" s="16"/>
      <c r="AA375" s="16"/>
      <c r="AB375" s="16"/>
      <c r="AC375" s="16"/>
      <c r="AD375" s="16"/>
      <c r="AE375" s="16"/>
      <c r="AF375" s="16"/>
      <c r="AG375" s="16"/>
      <c r="AH375" s="16"/>
      <c r="AI375" s="16"/>
      <c r="AJ375" s="16"/>
      <c r="AK375" s="16"/>
      <c r="AL375" s="16"/>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row>
    <row r="376" spans="1:8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Z376" s="16"/>
      <c r="AA376" s="16"/>
      <c r="AB376" s="16"/>
      <c r="AC376" s="16"/>
      <c r="AD376" s="16"/>
      <c r="AE376" s="16"/>
      <c r="AF376" s="16"/>
      <c r="AG376" s="16"/>
      <c r="AH376" s="16"/>
      <c r="AI376" s="16"/>
      <c r="AJ376" s="16"/>
      <c r="AK376" s="16"/>
      <c r="AL376" s="16"/>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row>
    <row r="377" spans="1:86">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Z377" s="16"/>
      <c r="AA377" s="16"/>
      <c r="AB377" s="16"/>
      <c r="AC377" s="16"/>
      <c r="AD377" s="16"/>
      <c r="AE377" s="16"/>
      <c r="AF377" s="16"/>
      <c r="AG377" s="16"/>
      <c r="AH377" s="16"/>
      <c r="AI377" s="16"/>
      <c r="AJ377" s="16"/>
      <c r="AK377" s="16"/>
      <c r="AL377" s="16"/>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row>
    <row r="378" spans="1:86">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Z378" s="16"/>
      <c r="AA378" s="16"/>
      <c r="AB378" s="16"/>
      <c r="AC378" s="16"/>
      <c r="AD378" s="16"/>
      <c r="AE378" s="16"/>
      <c r="AF378" s="16"/>
      <c r="AG378" s="16"/>
      <c r="AH378" s="16"/>
      <c r="AI378" s="16"/>
      <c r="AJ378" s="16"/>
      <c r="AK378" s="16"/>
      <c r="AL378" s="16"/>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row>
    <row r="379" spans="1:86">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Z379" s="16"/>
      <c r="AA379" s="16"/>
      <c r="AB379" s="16"/>
      <c r="AC379" s="16"/>
      <c r="AD379" s="16"/>
      <c r="AE379" s="16"/>
      <c r="AF379" s="16"/>
      <c r="AG379" s="16"/>
      <c r="AH379" s="16"/>
      <c r="AI379" s="16"/>
      <c r="AJ379" s="16"/>
      <c r="AK379" s="16"/>
      <c r="AL379" s="16"/>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row>
    <row r="380" spans="1:86">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Z380" s="16"/>
      <c r="AA380" s="16"/>
      <c r="AB380" s="16"/>
      <c r="AC380" s="16"/>
      <c r="AD380" s="16"/>
      <c r="AE380" s="16"/>
      <c r="AF380" s="16"/>
      <c r="AG380" s="16"/>
      <c r="AH380" s="16"/>
      <c r="AI380" s="16"/>
      <c r="AJ380" s="16"/>
      <c r="AK380" s="16"/>
      <c r="AL380" s="16"/>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row>
    <row r="381" spans="1:86">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Z381" s="16"/>
      <c r="AA381" s="16"/>
      <c r="AB381" s="16"/>
      <c r="AC381" s="16"/>
      <c r="AD381" s="16"/>
      <c r="AE381" s="16"/>
      <c r="AF381" s="16"/>
      <c r="AG381" s="16"/>
      <c r="AH381" s="16"/>
      <c r="AI381" s="16"/>
      <c r="AJ381" s="16"/>
      <c r="AK381" s="16"/>
      <c r="AL381" s="16"/>
      <c r="AM381" s="14"/>
      <c r="AN381" s="14"/>
      <c r="AO381" s="14"/>
      <c r="AP381" s="14"/>
      <c r="AQ381" s="14"/>
      <c r="AR381" s="14"/>
      <c r="AS381" s="14"/>
      <c r="AT381" s="14"/>
      <c r="AU381" s="14"/>
      <c r="AV381" s="14"/>
      <c r="AW381" s="14"/>
      <c r="AX381" s="14"/>
      <c r="AY381" s="14"/>
      <c r="AZ381" s="14"/>
      <c r="BA381" s="14"/>
      <c r="BB381" s="14"/>
      <c r="BC381" s="14"/>
      <c r="BD381" s="14"/>
      <c r="BE381" s="14"/>
      <c r="BF381" s="14"/>
      <c r="BG381" s="14"/>
      <c r="BH381" s="14"/>
      <c r="BI381" s="14"/>
      <c r="BJ381" s="14"/>
      <c r="BK381" s="14"/>
      <c r="BL381" s="14"/>
      <c r="BM381" s="14"/>
      <c r="BN381" s="14"/>
      <c r="BO381" s="14"/>
      <c r="BP381" s="14"/>
      <c r="BQ381" s="14"/>
      <c r="BR381" s="14"/>
      <c r="BS381" s="14"/>
      <c r="BT381" s="14"/>
      <c r="BU381" s="14"/>
      <c r="BV381" s="14"/>
      <c r="BW381" s="14"/>
      <c r="BX381" s="14"/>
      <c r="BY381" s="14"/>
      <c r="BZ381" s="14"/>
      <c r="CA381" s="14"/>
      <c r="CB381" s="14"/>
      <c r="CC381" s="14"/>
      <c r="CD381" s="14"/>
      <c r="CE381" s="14"/>
      <c r="CF381" s="14"/>
      <c r="CG381" s="14"/>
      <c r="CH381" s="14"/>
    </row>
    <row r="382" spans="1:86">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Z382" s="16"/>
      <c r="AA382" s="16"/>
      <c r="AB382" s="16"/>
      <c r="AC382" s="16"/>
      <c r="AD382" s="16"/>
      <c r="AE382" s="16"/>
      <c r="AF382" s="16"/>
      <c r="AG382" s="16"/>
      <c r="AH382" s="16"/>
      <c r="AI382" s="16"/>
      <c r="AJ382" s="16"/>
      <c r="AK382" s="16"/>
      <c r="AL382" s="16"/>
      <c r="AM382" s="14"/>
      <c r="AN382" s="14"/>
      <c r="AO382" s="14"/>
      <c r="AP382" s="14"/>
      <c r="AQ382" s="14"/>
      <c r="AR382" s="14"/>
      <c r="AS382" s="14"/>
      <c r="AT382" s="14"/>
      <c r="AU382" s="14"/>
      <c r="AV382" s="14"/>
      <c r="AW382" s="14"/>
      <c r="AX382" s="14"/>
      <c r="AY382" s="14"/>
      <c r="AZ382" s="14"/>
      <c r="BA382" s="14"/>
      <c r="BB382" s="14"/>
      <c r="BC382" s="14"/>
      <c r="BD382" s="14"/>
      <c r="BE382" s="14"/>
      <c r="BF382" s="14"/>
      <c r="BG382" s="14"/>
      <c r="BH382" s="14"/>
      <c r="BI382" s="14"/>
      <c r="BJ382" s="14"/>
      <c r="BK382" s="14"/>
      <c r="BL382" s="14"/>
      <c r="BM382" s="14"/>
      <c r="BN382" s="14"/>
      <c r="BO382" s="14"/>
      <c r="BP382" s="14"/>
      <c r="BQ382" s="14"/>
      <c r="BR382" s="14"/>
      <c r="BS382" s="14"/>
      <c r="BT382" s="14"/>
      <c r="BU382" s="14"/>
      <c r="BV382" s="14"/>
      <c r="BW382" s="14"/>
      <c r="BX382" s="14"/>
      <c r="BY382" s="14"/>
      <c r="BZ382" s="14"/>
      <c r="CA382" s="14"/>
      <c r="CB382" s="14"/>
      <c r="CC382" s="14"/>
      <c r="CD382" s="14"/>
      <c r="CE382" s="14"/>
      <c r="CF382" s="14"/>
      <c r="CG382" s="14"/>
      <c r="CH382" s="14"/>
    </row>
    <row r="383" spans="1:86">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Z383" s="16"/>
      <c r="AA383" s="16"/>
      <c r="AB383" s="16"/>
      <c r="AC383" s="16"/>
      <c r="AD383" s="16"/>
      <c r="AE383" s="16"/>
      <c r="AF383" s="16"/>
      <c r="AG383" s="16"/>
      <c r="AH383" s="16"/>
      <c r="AI383" s="16"/>
      <c r="AJ383" s="16"/>
      <c r="AK383" s="16"/>
      <c r="AL383" s="16"/>
      <c r="AM383" s="14"/>
      <c r="AN383" s="14"/>
      <c r="AO383" s="14"/>
      <c r="AP383" s="14"/>
      <c r="AQ383" s="14"/>
      <c r="AR383" s="14"/>
      <c r="AS383" s="14"/>
      <c r="AT383" s="14"/>
      <c r="AU383" s="14"/>
      <c r="AV383" s="14"/>
      <c r="AW383" s="14"/>
      <c r="AX383" s="14"/>
      <c r="AY383" s="14"/>
      <c r="AZ383" s="14"/>
      <c r="BA383" s="14"/>
      <c r="BB383" s="14"/>
      <c r="BC383" s="14"/>
      <c r="BD383" s="14"/>
      <c r="BE383" s="14"/>
      <c r="BF383" s="14"/>
      <c r="BG383" s="14"/>
      <c r="BH383" s="14"/>
      <c r="BI383" s="14"/>
      <c r="BJ383" s="14"/>
      <c r="BK383" s="14"/>
      <c r="BL383" s="14"/>
      <c r="BM383" s="14"/>
      <c r="BN383" s="14"/>
      <c r="BO383" s="14"/>
      <c r="BP383" s="14"/>
      <c r="BQ383" s="14"/>
      <c r="BR383" s="14"/>
      <c r="BS383" s="14"/>
      <c r="BT383" s="14"/>
      <c r="BU383" s="14"/>
      <c r="BV383" s="14"/>
      <c r="BW383" s="14"/>
      <c r="BX383" s="14"/>
      <c r="BY383" s="14"/>
      <c r="BZ383" s="14"/>
      <c r="CA383" s="14"/>
      <c r="CB383" s="14"/>
      <c r="CC383" s="14"/>
      <c r="CD383" s="14"/>
      <c r="CE383" s="14"/>
      <c r="CF383" s="14"/>
      <c r="CG383" s="14"/>
      <c r="CH383" s="14"/>
    </row>
    <row r="384" spans="1:86">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Z384" s="16"/>
      <c r="AA384" s="16"/>
      <c r="AB384" s="16"/>
      <c r="AC384" s="16"/>
      <c r="AD384" s="16"/>
      <c r="AE384" s="16"/>
      <c r="AF384" s="16"/>
      <c r="AG384" s="16"/>
      <c r="AH384" s="16"/>
      <c r="AI384" s="16"/>
      <c r="AJ384" s="16"/>
      <c r="AK384" s="16"/>
      <c r="AL384" s="16"/>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row>
    <row r="385" spans="1:86">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Z385" s="16"/>
      <c r="AA385" s="16"/>
      <c r="AB385" s="16"/>
      <c r="AC385" s="16"/>
      <c r="AD385" s="16"/>
      <c r="AE385" s="16"/>
      <c r="AF385" s="16"/>
      <c r="AG385" s="16"/>
      <c r="AH385" s="16"/>
      <c r="AI385" s="16"/>
      <c r="AJ385" s="16"/>
      <c r="AK385" s="16"/>
      <c r="AL385" s="16"/>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row>
    <row r="386" spans="1: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Z386" s="16"/>
      <c r="AA386" s="16"/>
      <c r="AB386" s="16"/>
      <c r="AC386" s="16"/>
      <c r="AD386" s="16"/>
      <c r="AE386" s="16"/>
      <c r="AF386" s="16"/>
      <c r="AG386" s="16"/>
      <c r="AH386" s="16"/>
      <c r="AI386" s="16"/>
      <c r="AJ386" s="16"/>
      <c r="AK386" s="16"/>
      <c r="AL386" s="16"/>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row>
    <row r="387" spans="1:86">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Z387" s="16"/>
      <c r="AA387" s="16"/>
      <c r="AB387" s="16"/>
      <c r="AC387" s="16"/>
      <c r="AD387" s="16"/>
      <c r="AE387" s="16"/>
      <c r="AF387" s="16"/>
      <c r="AG387" s="16"/>
      <c r="AH387" s="16"/>
      <c r="AI387" s="16"/>
      <c r="AJ387" s="16"/>
      <c r="AK387" s="16"/>
      <c r="AL387" s="16"/>
      <c r="AM387" s="14"/>
      <c r="AN387" s="14"/>
      <c r="AO387" s="14"/>
      <c r="AP387" s="14"/>
      <c r="AQ387" s="14"/>
      <c r="AR387" s="14"/>
      <c r="AS387" s="14"/>
      <c r="AT387" s="14"/>
      <c r="AU387" s="14"/>
      <c r="AV387" s="14"/>
      <c r="AW387" s="14"/>
      <c r="AX387" s="14"/>
      <c r="AY387" s="14"/>
      <c r="AZ387" s="14"/>
      <c r="BA387" s="14"/>
      <c r="BB387" s="14"/>
      <c r="BC387" s="14"/>
      <c r="BD387" s="14"/>
      <c r="BE387" s="14"/>
      <c r="BF387" s="14"/>
      <c r="BG387" s="14"/>
      <c r="BH387" s="14"/>
      <c r="BI387" s="14"/>
      <c r="BJ387" s="14"/>
      <c r="BK387" s="14"/>
      <c r="BL387" s="14"/>
      <c r="BM387" s="14"/>
      <c r="BN387" s="14"/>
      <c r="BO387" s="14"/>
      <c r="BP387" s="14"/>
      <c r="BQ387" s="14"/>
      <c r="BR387" s="14"/>
      <c r="BS387" s="14"/>
      <c r="BT387" s="14"/>
      <c r="BU387" s="14"/>
      <c r="BV387" s="14"/>
      <c r="BW387" s="14"/>
      <c r="BX387" s="14"/>
      <c r="BY387" s="14"/>
      <c r="BZ387" s="14"/>
      <c r="CA387" s="14"/>
      <c r="CB387" s="14"/>
      <c r="CC387" s="14"/>
      <c r="CD387" s="14"/>
      <c r="CE387" s="14"/>
      <c r="CF387" s="14"/>
      <c r="CG387" s="14"/>
      <c r="CH387" s="14"/>
    </row>
    <row r="388" spans="1:86">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Z388" s="16"/>
      <c r="AA388" s="16"/>
      <c r="AB388" s="16"/>
      <c r="AC388" s="16"/>
      <c r="AD388" s="16"/>
      <c r="AE388" s="16"/>
      <c r="AF388" s="16"/>
      <c r="AG388" s="16"/>
      <c r="AH388" s="16"/>
      <c r="AI388" s="16"/>
      <c r="AJ388" s="16"/>
      <c r="AK388" s="16"/>
      <c r="AL388" s="16"/>
      <c r="AM388" s="14"/>
      <c r="AN388" s="14"/>
      <c r="AO388" s="14"/>
      <c r="AP388" s="14"/>
      <c r="AQ388" s="14"/>
      <c r="AR388" s="14"/>
      <c r="AS388" s="14"/>
      <c r="AT388" s="14"/>
      <c r="AU388" s="14"/>
      <c r="AV388" s="14"/>
      <c r="AW388" s="14"/>
      <c r="AX388" s="14"/>
      <c r="AY388" s="14"/>
      <c r="AZ388" s="14"/>
      <c r="BA388" s="14"/>
      <c r="BB388" s="14"/>
      <c r="BC388" s="14"/>
      <c r="BD388" s="14"/>
      <c r="BE388" s="14"/>
      <c r="BF388" s="14"/>
      <c r="BG388" s="14"/>
      <c r="BH388" s="14"/>
      <c r="BI388" s="14"/>
      <c r="BJ388" s="14"/>
      <c r="BK388" s="14"/>
      <c r="BL388" s="14"/>
      <c r="BM388" s="14"/>
      <c r="BN388" s="14"/>
      <c r="BO388" s="14"/>
      <c r="BP388" s="14"/>
      <c r="BQ388" s="14"/>
      <c r="BR388" s="14"/>
      <c r="BS388" s="14"/>
      <c r="BT388" s="14"/>
      <c r="BU388" s="14"/>
      <c r="BV388" s="14"/>
      <c r="BW388" s="14"/>
      <c r="BX388" s="14"/>
      <c r="BY388" s="14"/>
      <c r="BZ388" s="14"/>
      <c r="CA388" s="14"/>
      <c r="CB388" s="14"/>
      <c r="CC388" s="14"/>
      <c r="CD388" s="14"/>
      <c r="CE388" s="14"/>
      <c r="CF388" s="14"/>
      <c r="CG388" s="14"/>
      <c r="CH388" s="14"/>
    </row>
    <row r="389" spans="1:86">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Z389" s="16"/>
      <c r="AA389" s="16"/>
      <c r="AB389" s="16"/>
      <c r="AC389" s="16"/>
      <c r="AD389" s="16"/>
      <c r="AE389" s="16"/>
      <c r="AF389" s="16"/>
      <c r="AG389" s="16"/>
      <c r="AH389" s="16"/>
      <c r="AI389" s="16"/>
      <c r="AJ389" s="16"/>
      <c r="AK389" s="16"/>
      <c r="AL389" s="16"/>
      <c r="AM389" s="14"/>
      <c r="AN389" s="14"/>
      <c r="AO389" s="14"/>
      <c r="AP389" s="14"/>
      <c r="AQ389" s="14"/>
      <c r="AR389" s="14"/>
      <c r="AS389" s="14"/>
      <c r="AT389" s="14"/>
      <c r="AU389" s="14"/>
      <c r="AV389" s="14"/>
      <c r="AW389" s="14"/>
      <c r="AX389" s="14"/>
      <c r="AY389" s="14"/>
      <c r="AZ389" s="14"/>
      <c r="BA389" s="14"/>
      <c r="BB389" s="14"/>
      <c r="BC389" s="14"/>
      <c r="BD389" s="14"/>
      <c r="BE389" s="14"/>
      <c r="BF389" s="14"/>
      <c r="BG389" s="14"/>
      <c r="BH389" s="14"/>
      <c r="BI389" s="14"/>
      <c r="BJ389" s="14"/>
      <c r="BK389" s="14"/>
      <c r="BL389" s="14"/>
      <c r="BM389" s="14"/>
      <c r="BN389" s="14"/>
      <c r="BO389" s="14"/>
      <c r="BP389" s="14"/>
      <c r="BQ389" s="14"/>
      <c r="BR389" s="14"/>
      <c r="BS389" s="14"/>
      <c r="BT389" s="14"/>
      <c r="BU389" s="14"/>
      <c r="BV389" s="14"/>
      <c r="BW389" s="14"/>
      <c r="BX389" s="14"/>
      <c r="BY389" s="14"/>
      <c r="BZ389" s="14"/>
      <c r="CA389" s="14"/>
      <c r="CB389" s="14"/>
      <c r="CC389" s="14"/>
      <c r="CD389" s="14"/>
      <c r="CE389" s="14"/>
      <c r="CF389" s="14"/>
      <c r="CG389" s="14"/>
      <c r="CH389" s="14"/>
    </row>
    <row r="390" spans="1:86">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Z390" s="16"/>
      <c r="AA390" s="16"/>
      <c r="AB390" s="16"/>
      <c r="AC390" s="16"/>
      <c r="AD390" s="16"/>
      <c r="AE390" s="16"/>
      <c r="AF390" s="16"/>
      <c r="AG390" s="16"/>
      <c r="AH390" s="16"/>
      <c r="AI390" s="16"/>
      <c r="AJ390" s="16"/>
      <c r="AK390" s="16"/>
      <c r="AL390" s="16"/>
      <c r="AM390" s="14"/>
      <c r="AN390" s="14"/>
      <c r="AO390" s="14"/>
      <c r="AP390" s="14"/>
      <c r="AQ390" s="14"/>
      <c r="AR390" s="14"/>
      <c r="AS390" s="14"/>
      <c r="AT390" s="14"/>
      <c r="AU390" s="14"/>
      <c r="AV390" s="14"/>
      <c r="AW390" s="14"/>
      <c r="AX390" s="14"/>
      <c r="AY390" s="14"/>
      <c r="AZ390" s="14"/>
      <c r="BA390" s="14"/>
      <c r="BB390" s="14"/>
      <c r="BC390" s="14"/>
      <c r="BD390" s="14"/>
      <c r="BE390" s="14"/>
      <c r="BF390" s="14"/>
      <c r="BG390" s="14"/>
      <c r="BH390" s="14"/>
      <c r="BI390" s="14"/>
      <c r="BJ390" s="14"/>
      <c r="BK390" s="14"/>
      <c r="BL390" s="14"/>
      <c r="BM390" s="14"/>
      <c r="BN390" s="14"/>
      <c r="BO390" s="14"/>
      <c r="BP390" s="14"/>
      <c r="BQ390" s="14"/>
      <c r="BR390" s="14"/>
      <c r="BS390" s="14"/>
      <c r="BT390" s="14"/>
      <c r="BU390" s="14"/>
      <c r="BV390" s="14"/>
      <c r="BW390" s="14"/>
      <c r="BX390" s="14"/>
      <c r="BY390" s="14"/>
      <c r="BZ390" s="14"/>
      <c r="CA390" s="14"/>
      <c r="CB390" s="14"/>
      <c r="CC390" s="14"/>
      <c r="CD390" s="14"/>
      <c r="CE390" s="14"/>
      <c r="CF390" s="14"/>
      <c r="CG390" s="14"/>
      <c r="CH390" s="14"/>
    </row>
    <row r="391" spans="1:86">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Z391" s="16"/>
      <c r="AA391" s="16"/>
      <c r="AB391" s="16"/>
      <c r="AC391" s="16"/>
      <c r="AD391" s="16"/>
      <c r="AE391" s="16"/>
      <c r="AF391" s="16"/>
      <c r="AG391" s="16"/>
      <c r="AH391" s="16"/>
      <c r="AI391" s="16"/>
      <c r="AJ391" s="16"/>
      <c r="AK391" s="16"/>
      <c r="AL391" s="16"/>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row>
    <row r="392" spans="1:86">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Z392" s="16"/>
      <c r="AA392" s="16"/>
      <c r="AB392" s="16"/>
      <c r="AC392" s="16"/>
      <c r="AD392" s="16"/>
      <c r="AE392" s="16"/>
      <c r="AF392" s="16"/>
      <c r="AG392" s="16"/>
      <c r="AH392" s="16"/>
      <c r="AI392" s="16"/>
      <c r="AJ392" s="16"/>
      <c r="AK392" s="16"/>
      <c r="AL392" s="16"/>
      <c r="AM392" s="14"/>
      <c r="AN392" s="14"/>
      <c r="AO392" s="14"/>
      <c r="AP392" s="14"/>
      <c r="AQ392" s="14"/>
      <c r="AR392" s="14"/>
      <c r="AS392" s="14"/>
      <c r="AT392" s="14"/>
      <c r="AU392" s="14"/>
      <c r="AV392" s="14"/>
      <c r="AW392" s="14"/>
      <c r="AX392" s="14"/>
      <c r="AY392" s="14"/>
      <c r="AZ392" s="14"/>
      <c r="BA392" s="14"/>
      <c r="BB392" s="14"/>
      <c r="BC392" s="14"/>
      <c r="BD392" s="14"/>
      <c r="BE392" s="14"/>
      <c r="BF392" s="14"/>
      <c r="BG392" s="14"/>
      <c r="BH392" s="14"/>
      <c r="BI392" s="14"/>
      <c r="BJ392" s="14"/>
      <c r="BK392" s="14"/>
      <c r="BL392" s="14"/>
      <c r="BM392" s="14"/>
      <c r="BN392" s="14"/>
      <c r="BO392" s="14"/>
      <c r="BP392" s="14"/>
      <c r="BQ392" s="14"/>
      <c r="BR392" s="14"/>
      <c r="BS392" s="14"/>
      <c r="BT392" s="14"/>
      <c r="BU392" s="14"/>
      <c r="BV392" s="14"/>
      <c r="BW392" s="14"/>
      <c r="BX392" s="14"/>
      <c r="BY392" s="14"/>
      <c r="BZ392" s="14"/>
      <c r="CA392" s="14"/>
      <c r="CB392" s="14"/>
      <c r="CC392" s="14"/>
      <c r="CD392" s="14"/>
      <c r="CE392" s="14"/>
      <c r="CF392" s="14"/>
      <c r="CG392" s="14"/>
      <c r="CH392" s="14"/>
    </row>
    <row r="393" spans="1:86">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Z393" s="16"/>
      <c r="AA393" s="16"/>
      <c r="AB393" s="16"/>
      <c r="AC393" s="16"/>
      <c r="AD393" s="16"/>
      <c r="AE393" s="16"/>
      <c r="AF393" s="16"/>
      <c r="AG393" s="16"/>
      <c r="AH393" s="16"/>
      <c r="AI393" s="16"/>
      <c r="AJ393" s="16"/>
      <c r="AK393" s="16"/>
      <c r="AL393" s="16"/>
      <c r="AM393" s="14"/>
      <c r="AN393" s="14"/>
      <c r="AO393" s="14"/>
      <c r="AP393" s="14"/>
      <c r="AQ393" s="14"/>
      <c r="AR393" s="14"/>
      <c r="AS393" s="14"/>
      <c r="AT393" s="14"/>
      <c r="AU393" s="14"/>
      <c r="AV393" s="14"/>
      <c r="AW393" s="14"/>
      <c r="AX393" s="14"/>
      <c r="AY393" s="14"/>
      <c r="AZ393" s="14"/>
      <c r="BA393" s="14"/>
      <c r="BB393" s="14"/>
      <c r="BC393" s="14"/>
      <c r="BD393" s="14"/>
      <c r="BE393" s="14"/>
      <c r="BF393" s="14"/>
      <c r="BG393" s="14"/>
      <c r="BH393" s="14"/>
      <c r="BI393" s="14"/>
      <c r="BJ393" s="14"/>
      <c r="BK393" s="14"/>
      <c r="BL393" s="14"/>
      <c r="BM393" s="14"/>
      <c r="BN393" s="14"/>
      <c r="BO393" s="14"/>
      <c r="BP393" s="14"/>
      <c r="BQ393" s="14"/>
      <c r="BR393" s="14"/>
      <c r="BS393" s="14"/>
      <c r="BT393" s="14"/>
      <c r="BU393" s="14"/>
      <c r="BV393" s="14"/>
      <c r="BW393" s="14"/>
      <c r="BX393" s="14"/>
      <c r="BY393" s="14"/>
      <c r="BZ393" s="14"/>
      <c r="CA393" s="14"/>
      <c r="CB393" s="14"/>
      <c r="CC393" s="14"/>
      <c r="CD393" s="14"/>
      <c r="CE393" s="14"/>
      <c r="CF393" s="14"/>
      <c r="CG393" s="14"/>
      <c r="CH393" s="14"/>
    </row>
    <row r="394" spans="1:86">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Z394" s="16"/>
      <c r="AA394" s="16"/>
      <c r="AB394" s="16"/>
      <c r="AC394" s="16"/>
      <c r="AD394" s="16"/>
      <c r="AE394" s="16"/>
      <c r="AF394" s="16"/>
      <c r="AG394" s="16"/>
      <c r="AH394" s="16"/>
      <c r="AI394" s="16"/>
      <c r="AJ394" s="16"/>
      <c r="AK394" s="16"/>
      <c r="AL394" s="16"/>
      <c r="AM394" s="14"/>
      <c r="AN394" s="14"/>
      <c r="AO394" s="14"/>
      <c r="AP394" s="14"/>
      <c r="AQ394" s="14"/>
      <c r="AR394" s="14"/>
      <c r="AS394" s="14"/>
      <c r="AT394" s="14"/>
      <c r="AU394" s="14"/>
      <c r="AV394" s="14"/>
      <c r="AW394" s="14"/>
      <c r="AX394" s="14"/>
      <c r="AY394" s="14"/>
      <c r="AZ394" s="14"/>
      <c r="BA394" s="14"/>
      <c r="BB394" s="14"/>
      <c r="BC394" s="14"/>
      <c r="BD394" s="14"/>
      <c r="BE394" s="14"/>
      <c r="BF394" s="14"/>
      <c r="BG394" s="14"/>
      <c r="BH394" s="14"/>
      <c r="BI394" s="14"/>
      <c r="BJ394" s="14"/>
      <c r="BK394" s="14"/>
      <c r="BL394" s="14"/>
      <c r="BM394" s="14"/>
      <c r="BN394" s="14"/>
      <c r="BO394" s="14"/>
      <c r="BP394" s="14"/>
      <c r="BQ394" s="14"/>
      <c r="BR394" s="14"/>
      <c r="BS394" s="14"/>
      <c r="BT394" s="14"/>
      <c r="BU394" s="14"/>
      <c r="BV394" s="14"/>
      <c r="BW394" s="14"/>
      <c r="BX394" s="14"/>
      <c r="BY394" s="14"/>
      <c r="BZ394" s="14"/>
      <c r="CA394" s="14"/>
      <c r="CB394" s="14"/>
      <c r="CC394" s="14"/>
      <c r="CD394" s="14"/>
      <c r="CE394" s="14"/>
      <c r="CF394" s="14"/>
      <c r="CG394" s="14"/>
      <c r="CH394" s="14"/>
    </row>
    <row r="395" spans="1:86">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Z395" s="16"/>
      <c r="AA395" s="16"/>
      <c r="AB395" s="16"/>
      <c r="AC395" s="16"/>
      <c r="AD395" s="16"/>
      <c r="AE395" s="16"/>
      <c r="AF395" s="16"/>
      <c r="AG395" s="16"/>
      <c r="AH395" s="16"/>
      <c r="AI395" s="16"/>
      <c r="AJ395" s="16"/>
      <c r="AK395" s="16"/>
      <c r="AL395" s="16"/>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row>
    <row r="396" spans="1:8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Z396" s="16"/>
      <c r="AA396" s="16"/>
      <c r="AB396" s="16"/>
      <c r="AC396" s="16"/>
      <c r="AD396" s="16"/>
      <c r="AE396" s="16"/>
      <c r="AF396" s="16"/>
      <c r="AG396" s="16"/>
      <c r="AH396" s="16"/>
      <c r="AI396" s="16"/>
      <c r="AJ396" s="16"/>
      <c r="AK396" s="16"/>
      <c r="AL396" s="16"/>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4"/>
      <c r="BY396" s="14"/>
      <c r="BZ396" s="14"/>
      <c r="CA396" s="14"/>
      <c r="CB396" s="14"/>
      <c r="CC396" s="14"/>
      <c r="CD396" s="14"/>
      <c r="CE396" s="14"/>
      <c r="CF396" s="14"/>
      <c r="CG396" s="14"/>
      <c r="CH396" s="14"/>
    </row>
    <row r="397" spans="1:86">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Z397" s="16"/>
      <c r="AA397" s="16"/>
      <c r="AB397" s="16"/>
      <c r="AC397" s="16"/>
      <c r="AD397" s="16"/>
      <c r="AE397" s="16"/>
      <c r="AF397" s="16"/>
      <c r="AG397" s="16"/>
      <c r="AH397" s="16"/>
      <c r="AI397" s="16"/>
      <c r="AJ397" s="16"/>
      <c r="AK397" s="16"/>
      <c r="AL397" s="16"/>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row>
    <row r="398" spans="1:86">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Z398" s="16"/>
      <c r="AA398" s="16"/>
      <c r="AB398" s="16"/>
      <c r="AC398" s="16"/>
      <c r="AD398" s="16"/>
      <c r="AE398" s="16"/>
      <c r="AF398" s="16"/>
      <c r="AG398" s="16"/>
      <c r="AH398" s="16"/>
      <c r="AI398" s="16"/>
      <c r="AJ398" s="16"/>
      <c r="AK398" s="16"/>
      <c r="AL398" s="16"/>
      <c r="AM398" s="14"/>
      <c r="AN398" s="14"/>
      <c r="AO398" s="14"/>
      <c r="AP398" s="14"/>
      <c r="AQ398" s="14"/>
      <c r="AR398" s="14"/>
      <c r="AS398" s="14"/>
      <c r="AT398" s="14"/>
      <c r="AU398" s="14"/>
      <c r="AV398" s="14"/>
      <c r="AW398" s="14"/>
      <c r="AX398" s="14"/>
      <c r="AY398" s="14"/>
      <c r="AZ398" s="14"/>
      <c r="BA398" s="14"/>
      <c r="BB398" s="14"/>
      <c r="BC398" s="14"/>
      <c r="BD398" s="14"/>
      <c r="BE398" s="14"/>
      <c r="BF398" s="14"/>
      <c r="BG398" s="14"/>
      <c r="BH398" s="14"/>
      <c r="BI398" s="14"/>
      <c r="BJ398" s="14"/>
      <c r="BK398" s="14"/>
      <c r="BL398" s="14"/>
      <c r="BM398" s="14"/>
      <c r="BN398" s="14"/>
      <c r="BO398" s="14"/>
      <c r="BP398" s="14"/>
      <c r="BQ398" s="14"/>
      <c r="BR398" s="14"/>
      <c r="BS398" s="14"/>
      <c r="BT398" s="14"/>
      <c r="BU398" s="14"/>
      <c r="BV398" s="14"/>
      <c r="BW398" s="14"/>
      <c r="BX398" s="14"/>
      <c r="BY398" s="14"/>
      <c r="BZ398" s="14"/>
      <c r="CA398" s="14"/>
      <c r="CB398" s="14"/>
      <c r="CC398" s="14"/>
      <c r="CD398" s="14"/>
      <c r="CE398" s="14"/>
      <c r="CF398" s="14"/>
      <c r="CG398" s="14"/>
      <c r="CH398" s="14"/>
    </row>
    <row r="399" spans="1:86">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Z399" s="16"/>
      <c r="AA399" s="16"/>
      <c r="AB399" s="16"/>
      <c r="AC399" s="16"/>
      <c r="AD399" s="16"/>
      <c r="AE399" s="16"/>
      <c r="AF399" s="16"/>
      <c r="AG399" s="16"/>
      <c r="AH399" s="16"/>
      <c r="AI399" s="16"/>
      <c r="AJ399" s="16"/>
      <c r="AK399" s="16"/>
      <c r="AL399" s="16"/>
      <c r="AM399" s="14"/>
      <c r="AN399" s="14"/>
      <c r="AO399" s="14"/>
      <c r="AP399" s="14"/>
      <c r="AQ399" s="14"/>
      <c r="AR399" s="14"/>
      <c r="AS399" s="14"/>
      <c r="AT399" s="14"/>
      <c r="AU399" s="14"/>
      <c r="AV399" s="14"/>
      <c r="AW399" s="14"/>
      <c r="AX399" s="14"/>
      <c r="AY399" s="14"/>
      <c r="AZ399" s="14"/>
      <c r="BA399" s="14"/>
      <c r="BB399" s="14"/>
      <c r="BC399" s="14"/>
      <c r="BD399" s="14"/>
      <c r="BE399" s="14"/>
      <c r="BF399" s="14"/>
      <c r="BG399" s="14"/>
      <c r="BH399" s="14"/>
      <c r="BI399" s="14"/>
      <c r="BJ399" s="14"/>
      <c r="BK399" s="14"/>
      <c r="BL399" s="14"/>
      <c r="BM399" s="14"/>
      <c r="BN399" s="14"/>
      <c r="BO399" s="14"/>
      <c r="BP399" s="14"/>
      <c r="BQ399" s="14"/>
      <c r="BR399" s="14"/>
      <c r="BS399" s="14"/>
      <c r="BT399" s="14"/>
      <c r="BU399" s="14"/>
      <c r="BV399" s="14"/>
      <c r="BW399" s="14"/>
      <c r="BX399" s="14"/>
      <c r="BY399" s="14"/>
      <c r="BZ399" s="14"/>
      <c r="CA399" s="14"/>
      <c r="CB399" s="14"/>
      <c r="CC399" s="14"/>
      <c r="CD399" s="14"/>
      <c r="CE399" s="14"/>
      <c r="CF399" s="14"/>
      <c r="CG399" s="14"/>
      <c r="CH399" s="14"/>
    </row>
    <row r="400" spans="1:86">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Z400" s="16"/>
      <c r="AA400" s="16"/>
      <c r="AB400" s="16"/>
      <c r="AC400" s="16"/>
      <c r="AD400" s="16"/>
      <c r="AE400" s="16"/>
      <c r="AF400" s="16"/>
      <c r="AG400" s="16"/>
      <c r="AH400" s="16"/>
      <c r="AI400" s="16"/>
      <c r="AJ400" s="16"/>
      <c r="AK400" s="16"/>
      <c r="AL400" s="16"/>
      <c r="AM400" s="14"/>
      <c r="AN400" s="14"/>
      <c r="AO400" s="14"/>
      <c r="AP400" s="14"/>
      <c r="AQ400" s="14"/>
      <c r="AR400" s="14"/>
      <c r="AS400" s="14"/>
      <c r="AT400" s="14"/>
      <c r="AU400" s="14"/>
      <c r="AV400" s="14"/>
      <c r="AW400" s="14"/>
      <c r="AX400" s="14"/>
      <c r="AY400" s="14"/>
      <c r="AZ400" s="14"/>
      <c r="BA400" s="14"/>
      <c r="BB400" s="14"/>
      <c r="BC400" s="14"/>
      <c r="BD400" s="14"/>
      <c r="BE400" s="14"/>
      <c r="BF400" s="14"/>
      <c r="BG400" s="14"/>
      <c r="BH400" s="14"/>
      <c r="BI400" s="14"/>
      <c r="BJ400" s="14"/>
      <c r="BK400" s="14"/>
      <c r="BL400" s="14"/>
      <c r="BM400" s="14"/>
      <c r="BN400" s="14"/>
      <c r="BO400" s="14"/>
      <c r="BP400" s="14"/>
      <c r="BQ400" s="14"/>
      <c r="BR400" s="14"/>
      <c r="BS400" s="14"/>
      <c r="BT400" s="14"/>
      <c r="BU400" s="14"/>
      <c r="BV400" s="14"/>
      <c r="BW400" s="14"/>
      <c r="BX400" s="14"/>
      <c r="BY400" s="14"/>
      <c r="BZ400" s="14"/>
      <c r="CA400" s="14"/>
      <c r="CB400" s="14"/>
      <c r="CC400" s="14"/>
      <c r="CD400" s="14"/>
      <c r="CE400" s="14"/>
      <c r="CF400" s="14"/>
      <c r="CG400" s="14"/>
      <c r="CH400" s="14"/>
    </row>
    <row r="401" spans="1:86">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Z401" s="16"/>
      <c r="AA401" s="16"/>
      <c r="AB401" s="16"/>
      <c r="AC401" s="16"/>
      <c r="AD401" s="16"/>
      <c r="AE401" s="16"/>
      <c r="AF401" s="16"/>
      <c r="AG401" s="16"/>
      <c r="AH401" s="16"/>
      <c r="AI401" s="16"/>
      <c r="AJ401" s="16"/>
      <c r="AK401" s="16"/>
      <c r="AL401" s="16"/>
      <c r="AM401" s="14"/>
      <c r="AN401" s="14"/>
      <c r="AO401" s="14"/>
      <c r="AP401" s="14"/>
      <c r="AQ401" s="14"/>
      <c r="AR401" s="14"/>
      <c r="AS401" s="14"/>
      <c r="AT401" s="14"/>
      <c r="AU401" s="14"/>
      <c r="AV401" s="14"/>
      <c r="AW401" s="14"/>
      <c r="AX401" s="14"/>
      <c r="AY401" s="14"/>
      <c r="AZ401" s="14"/>
      <c r="BA401" s="14"/>
      <c r="BB401" s="14"/>
      <c r="BC401" s="14"/>
      <c r="BD401" s="14"/>
      <c r="BE401" s="14"/>
      <c r="BF401" s="14"/>
      <c r="BG401" s="14"/>
      <c r="BH401" s="14"/>
      <c r="BI401" s="14"/>
      <c r="BJ401" s="14"/>
      <c r="BK401" s="14"/>
      <c r="BL401" s="14"/>
      <c r="BM401" s="14"/>
      <c r="BN401" s="14"/>
      <c r="BO401" s="14"/>
      <c r="BP401" s="14"/>
      <c r="BQ401" s="14"/>
      <c r="BR401" s="14"/>
      <c r="BS401" s="14"/>
      <c r="BT401" s="14"/>
      <c r="BU401" s="14"/>
      <c r="BV401" s="14"/>
      <c r="BW401" s="14"/>
      <c r="BX401" s="14"/>
      <c r="BY401" s="14"/>
      <c r="BZ401" s="14"/>
      <c r="CA401" s="14"/>
      <c r="CB401" s="14"/>
      <c r="CC401" s="14"/>
      <c r="CD401" s="14"/>
      <c r="CE401" s="14"/>
      <c r="CF401" s="14"/>
      <c r="CG401" s="14"/>
      <c r="CH401" s="14"/>
    </row>
    <row r="402" spans="1:86">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Z402" s="16"/>
      <c r="AA402" s="16"/>
      <c r="AB402" s="16"/>
      <c r="AC402" s="16"/>
      <c r="AD402" s="16"/>
      <c r="AE402" s="16"/>
      <c r="AF402" s="16"/>
      <c r="AG402" s="16"/>
      <c r="AH402" s="16"/>
      <c r="AI402" s="16"/>
      <c r="AJ402" s="16"/>
      <c r="AK402" s="16"/>
      <c r="AL402" s="16"/>
      <c r="AM402" s="14"/>
      <c r="AN402" s="14"/>
      <c r="AO402" s="14"/>
      <c r="AP402" s="14"/>
      <c r="AQ402" s="14"/>
      <c r="AR402" s="14"/>
      <c r="AS402" s="14"/>
      <c r="AT402" s="14"/>
      <c r="AU402" s="14"/>
      <c r="AV402" s="14"/>
      <c r="AW402" s="14"/>
      <c r="AX402" s="14"/>
      <c r="AY402" s="14"/>
      <c r="AZ402" s="14"/>
      <c r="BA402" s="14"/>
      <c r="BB402" s="14"/>
      <c r="BC402" s="14"/>
      <c r="BD402" s="14"/>
      <c r="BE402" s="14"/>
      <c r="BF402" s="14"/>
      <c r="BG402" s="14"/>
      <c r="BH402" s="14"/>
      <c r="BI402" s="14"/>
      <c r="BJ402" s="14"/>
      <c r="BK402" s="14"/>
      <c r="BL402" s="14"/>
      <c r="BM402" s="14"/>
      <c r="BN402" s="14"/>
      <c r="BO402" s="14"/>
      <c r="BP402" s="14"/>
      <c r="BQ402" s="14"/>
      <c r="BR402" s="14"/>
      <c r="BS402" s="14"/>
      <c r="BT402" s="14"/>
      <c r="BU402" s="14"/>
      <c r="BV402" s="14"/>
      <c r="BW402" s="14"/>
      <c r="BX402" s="14"/>
      <c r="BY402" s="14"/>
      <c r="BZ402" s="14"/>
      <c r="CA402" s="14"/>
      <c r="CB402" s="14"/>
      <c r="CC402" s="14"/>
      <c r="CD402" s="14"/>
      <c r="CE402" s="14"/>
      <c r="CF402" s="14"/>
      <c r="CG402" s="14"/>
      <c r="CH402" s="14"/>
    </row>
    <row r="403" spans="1:86">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Z403" s="16"/>
      <c r="AA403" s="16"/>
      <c r="AB403" s="16"/>
      <c r="AC403" s="16"/>
      <c r="AD403" s="16"/>
      <c r="AE403" s="16"/>
      <c r="AF403" s="16"/>
      <c r="AG403" s="16"/>
      <c r="AH403" s="16"/>
      <c r="AI403" s="16"/>
      <c r="AJ403" s="16"/>
      <c r="AK403" s="16"/>
      <c r="AL403" s="16"/>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row>
    <row r="404" spans="1:86">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Z404" s="16"/>
      <c r="AA404" s="16"/>
      <c r="AB404" s="16"/>
      <c r="AC404" s="16"/>
      <c r="AD404" s="16"/>
      <c r="AE404" s="16"/>
      <c r="AF404" s="16"/>
      <c r="AG404" s="16"/>
      <c r="AH404" s="16"/>
      <c r="AI404" s="16"/>
      <c r="AJ404" s="16"/>
      <c r="AK404" s="16"/>
      <c r="AL404" s="16"/>
      <c r="AM404" s="14"/>
      <c r="AN404" s="14"/>
      <c r="AO404" s="14"/>
      <c r="AP404" s="14"/>
      <c r="AQ404" s="14"/>
      <c r="AR404" s="14"/>
      <c r="AS404" s="14"/>
      <c r="AT404" s="14"/>
      <c r="AU404" s="14"/>
      <c r="AV404" s="14"/>
      <c r="AW404" s="14"/>
      <c r="AX404" s="14"/>
      <c r="AY404" s="14"/>
      <c r="AZ404" s="14"/>
      <c r="BA404" s="14"/>
      <c r="BB404" s="14"/>
      <c r="BC404" s="14"/>
      <c r="BD404" s="14"/>
      <c r="BE404" s="14"/>
      <c r="BF404" s="14"/>
      <c r="BG404" s="14"/>
      <c r="BH404" s="14"/>
      <c r="BI404" s="14"/>
      <c r="BJ404" s="14"/>
      <c r="BK404" s="14"/>
      <c r="BL404" s="14"/>
      <c r="BM404" s="14"/>
      <c r="BN404" s="14"/>
      <c r="BO404" s="14"/>
      <c r="BP404" s="14"/>
      <c r="BQ404" s="14"/>
      <c r="BR404" s="14"/>
      <c r="BS404" s="14"/>
      <c r="BT404" s="14"/>
      <c r="BU404" s="14"/>
      <c r="BV404" s="14"/>
      <c r="BW404" s="14"/>
      <c r="BX404" s="14"/>
      <c r="BY404" s="14"/>
      <c r="BZ404" s="14"/>
      <c r="CA404" s="14"/>
      <c r="CB404" s="14"/>
      <c r="CC404" s="14"/>
      <c r="CD404" s="14"/>
      <c r="CE404" s="14"/>
      <c r="CF404" s="14"/>
      <c r="CG404" s="14"/>
      <c r="CH404" s="14"/>
    </row>
    <row r="405" spans="1:86">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Z405" s="16"/>
      <c r="AA405" s="16"/>
      <c r="AB405" s="16"/>
      <c r="AC405" s="16"/>
      <c r="AD405" s="16"/>
      <c r="AE405" s="16"/>
      <c r="AF405" s="16"/>
      <c r="AG405" s="16"/>
      <c r="AH405" s="16"/>
      <c r="AI405" s="16"/>
      <c r="AJ405" s="16"/>
      <c r="AK405" s="16"/>
      <c r="AL405" s="16"/>
      <c r="AM405" s="14"/>
      <c r="AN405" s="14"/>
      <c r="AO405" s="14"/>
      <c r="AP405" s="14"/>
      <c r="AQ405" s="14"/>
      <c r="AR405" s="14"/>
      <c r="AS405" s="14"/>
      <c r="AT405" s="14"/>
      <c r="AU405" s="14"/>
      <c r="AV405" s="14"/>
      <c r="AW405" s="14"/>
      <c r="AX405" s="14"/>
      <c r="AY405" s="14"/>
      <c r="AZ405" s="14"/>
      <c r="BA405" s="14"/>
      <c r="BB405" s="14"/>
      <c r="BC405" s="14"/>
      <c r="BD405" s="14"/>
      <c r="BE405" s="14"/>
      <c r="BF405" s="14"/>
      <c r="BG405" s="14"/>
      <c r="BH405" s="14"/>
      <c r="BI405" s="14"/>
      <c r="BJ405" s="14"/>
      <c r="BK405" s="14"/>
      <c r="BL405" s="14"/>
      <c r="BM405" s="14"/>
      <c r="BN405" s="14"/>
      <c r="BO405" s="14"/>
      <c r="BP405" s="14"/>
      <c r="BQ405" s="14"/>
      <c r="BR405" s="14"/>
      <c r="BS405" s="14"/>
      <c r="BT405" s="14"/>
      <c r="BU405" s="14"/>
      <c r="BV405" s="14"/>
      <c r="BW405" s="14"/>
      <c r="BX405" s="14"/>
      <c r="BY405" s="14"/>
      <c r="BZ405" s="14"/>
      <c r="CA405" s="14"/>
      <c r="CB405" s="14"/>
      <c r="CC405" s="14"/>
      <c r="CD405" s="14"/>
      <c r="CE405" s="14"/>
      <c r="CF405" s="14"/>
      <c r="CG405" s="14"/>
      <c r="CH405" s="14"/>
    </row>
    <row r="406" spans="1:8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Z406" s="16"/>
      <c r="AA406" s="16"/>
      <c r="AB406" s="16"/>
      <c r="AC406" s="16"/>
      <c r="AD406" s="16"/>
      <c r="AE406" s="16"/>
      <c r="AF406" s="16"/>
      <c r="AG406" s="16"/>
      <c r="AH406" s="16"/>
      <c r="AI406" s="16"/>
      <c r="AJ406" s="16"/>
      <c r="AK406" s="16"/>
      <c r="AL406" s="16"/>
      <c r="AM406" s="14"/>
      <c r="AN406" s="14"/>
      <c r="AO406" s="14"/>
      <c r="AP406" s="14"/>
      <c r="AQ406" s="14"/>
      <c r="AR406" s="14"/>
      <c r="AS406" s="14"/>
      <c r="AT406" s="14"/>
      <c r="AU406" s="14"/>
      <c r="AV406" s="14"/>
      <c r="AW406" s="14"/>
      <c r="AX406" s="14"/>
      <c r="AY406" s="14"/>
      <c r="AZ406" s="14"/>
      <c r="BA406" s="14"/>
      <c r="BB406" s="14"/>
      <c r="BC406" s="14"/>
      <c r="BD406" s="14"/>
      <c r="BE406" s="14"/>
      <c r="BF406" s="14"/>
      <c r="BG406" s="14"/>
      <c r="BH406" s="14"/>
      <c r="BI406" s="14"/>
      <c r="BJ406" s="14"/>
      <c r="BK406" s="14"/>
      <c r="BL406" s="14"/>
      <c r="BM406" s="14"/>
      <c r="BN406" s="14"/>
      <c r="BO406" s="14"/>
      <c r="BP406" s="14"/>
      <c r="BQ406" s="14"/>
      <c r="BR406" s="14"/>
      <c r="BS406" s="14"/>
      <c r="BT406" s="14"/>
      <c r="BU406" s="14"/>
      <c r="BV406" s="14"/>
      <c r="BW406" s="14"/>
      <c r="BX406" s="14"/>
      <c r="BY406" s="14"/>
      <c r="BZ406" s="14"/>
      <c r="CA406" s="14"/>
      <c r="CB406" s="14"/>
      <c r="CC406" s="14"/>
      <c r="CD406" s="14"/>
      <c r="CE406" s="14"/>
      <c r="CF406" s="14"/>
      <c r="CG406" s="14"/>
      <c r="CH406" s="14"/>
    </row>
    <row r="407" spans="1:86">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Z407" s="16"/>
      <c r="AA407" s="16"/>
      <c r="AB407" s="16"/>
      <c r="AC407" s="16"/>
      <c r="AD407" s="16"/>
      <c r="AE407" s="16"/>
      <c r="AF407" s="16"/>
      <c r="AG407" s="16"/>
      <c r="AH407" s="16"/>
      <c r="AI407" s="16"/>
      <c r="AJ407" s="16"/>
      <c r="AK407" s="16"/>
      <c r="AL407" s="16"/>
      <c r="AM407" s="14"/>
      <c r="AN407" s="14"/>
      <c r="AO407" s="14"/>
      <c r="AP407" s="14"/>
      <c r="AQ407" s="14"/>
      <c r="AR407" s="14"/>
      <c r="AS407" s="14"/>
      <c r="AT407" s="14"/>
      <c r="AU407" s="14"/>
      <c r="AV407" s="14"/>
      <c r="AW407" s="14"/>
      <c r="AX407" s="14"/>
      <c r="AY407" s="14"/>
      <c r="AZ407" s="14"/>
      <c r="BA407" s="14"/>
      <c r="BB407" s="14"/>
      <c r="BC407" s="14"/>
      <c r="BD407" s="14"/>
      <c r="BE407" s="14"/>
      <c r="BF407" s="14"/>
      <c r="BG407" s="14"/>
      <c r="BH407" s="14"/>
      <c r="BI407" s="14"/>
      <c r="BJ407" s="14"/>
      <c r="BK407" s="14"/>
      <c r="BL407" s="14"/>
      <c r="BM407" s="14"/>
      <c r="BN407" s="14"/>
      <c r="BO407" s="14"/>
      <c r="BP407" s="14"/>
      <c r="BQ407" s="14"/>
      <c r="BR407" s="14"/>
      <c r="BS407" s="14"/>
      <c r="BT407" s="14"/>
      <c r="BU407" s="14"/>
      <c r="BV407" s="14"/>
      <c r="BW407" s="14"/>
      <c r="BX407" s="14"/>
      <c r="BY407" s="14"/>
      <c r="BZ407" s="14"/>
      <c r="CA407" s="14"/>
      <c r="CB407" s="14"/>
      <c r="CC407" s="14"/>
      <c r="CD407" s="14"/>
      <c r="CE407" s="14"/>
      <c r="CF407" s="14"/>
      <c r="CG407" s="14"/>
      <c r="CH407" s="14"/>
    </row>
    <row r="408" spans="1:86">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Z408" s="16"/>
      <c r="AA408" s="16"/>
      <c r="AB408" s="16"/>
      <c r="AC408" s="16"/>
      <c r="AD408" s="16"/>
      <c r="AE408" s="16"/>
      <c r="AF408" s="16"/>
      <c r="AG408" s="16"/>
      <c r="AH408" s="16"/>
      <c r="AI408" s="16"/>
      <c r="AJ408" s="16"/>
      <c r="AK408" s="16"/>
      <c r="AL408" s="16"/>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row>
    <row r="409" spans="1:86">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Z409" s="16"/>
      <c r="AA409" s="16"/>
      <c r="AB409" s="16"/>
      <c r="AC409" s="16"/>
      <c r="AD409" s="16"/>
      <c r="AE409" s="16"/>
      <c r="AF409" s="16"/>
      <c r="AG409" s="16"/>
      <c r="AH409" s="16"/>
      <c r="AI409" s="16"/>
      <c r="AJ409" s="16"/>
      <c r="AK409" s="16"/>
      <c r="AL409" s="16"/>
      <c r="AM409" s="14"/>
      <c r="AN409" s="14"/>
      <c r="AO409" s="14"/>
      <c r="AP409" s="14"/>
      <c r="AQ409" s="14"/>
      <c r="AR409" s="14"/>
      <c r="AS409" s="14"/>
      <c r="AT409" s="14"/>
      <c r="AU409" s="14"/>
      <c r="AV409" s="14"/>
      <c r="AW409" s="14"/>
      <c r="AX409" s="14"/>
      <c r="AY409" s="14"/>
      <c r="AZ409" s="14"/>
      <c r="BA409" s="14"/>
      <c r="BB409" s="14"/>
      <c r="BC409" s="14"/>
      <c r="BD409" s="14"/>
      <c r="BE409" s="14"/>
      <c r="BF409" s="14"/>
      <c r="BG409" s="14"/>
      <c r="BH409" s="14"/>
      <c r="BI409" s="14"/>
      <c r="BJ409" s="14"/>
      <c r="BK409" s="14"/>
      <c r="BL409" s="14"/>
      <c r="BM409" s="14"/>
      <c r="BN409" s="14"/>
      <c r="BO409" s="14"/>
      <c r="BP409" s="14"/>
      <c r="BQ409" s="14"/>
      <c r="BR409" s="14"/>
      <c r="BS409" s="14"/>
      <c r="BT409" s="14"/>
      <c r="BU409" s="14"/>
      <c r="BV409" s="14"/>
      <c r="BW409" s="14"/>
      <c r="BX409" s="14"/>
      <c r="BY409" s="14"/>
      <c r="BZ409" s="14"/>
      <c r="CA409" s="14"/>
      <c r="CB409" s="14"/>
      <c r="CC409" s="14"/>
      <c r="CD409" s="14"/>
      <c r="CE409" s="14"/>
      <c r="CF409" s="14"/>
      <c r="CG409" s="14"/>
      <c r="CH409" s="14"/>
    </row>
    <row r="410" spans="1:86">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Z410" s="16"/>
      <c r="AA410" s="16"/>
      <c r="AB410" s="16"/>
      <c r="AC410" s="16"/>
      <c r="AD410" s="16"/>
      <c r="AE410" s="16"/>
      <c r="AF410" s="16"/>
      <c r="AG410" s="16"/>
      <c r="AH410" s="16"/>
      <c r="AI410" s="16"/>
      <c r="AJ410" s="16"/>
      <c r="AK410" s="16"/>
      <c r="AL410" s="16"/>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c r="BS410" s="14"/>
      <c r="BT410" s="14"/>
      <c r="BU410" s="14"/>
      <c r="BV410" s="14"/>
      <c r="BW410" s="14"/>
      <c r="BX410" s="14"/>
      <c r="BY410" s="14"/>
      <c r="BZ410" s="14"/>
      <c r="CA410" s="14"/>
      <c r="CB410" s="14"/>
      <c r="CC410" s="14"/>
      <c r="CD410" s="14"/>
      <c r="CE410" s="14"/>
      <c r="CF410" s="14"/>
      <c r="CG410" s="14"/>
      <c r="CH410" s="14"/>
    </row>
    <row r="411" spans="1:86">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Z411" s="16"/>
      <c r="AA411" s="16"/>
      <c r="AB411" s="16"/>
      <c r="AC411" s="16"/>
      <c r="AD411" s="16"/>
      <c r="AE411" s="16"/>
      <c r="AF411" s="16"/>
      <c r="AG411" s="16"/>
      <c r="AH411" s="16"/>
      <c r="AI411" s="16"/>
      <c r="AJ411" s="16"/>
      <c r="AK411" s="16"/>
      <c r="AL411" s="16"/>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row>
    <row r="412" spans="1:86">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Z412" s="16"/>
      <c r="AA412" s="16"/>
      <c r="AB412" s="16"/>
      <c r="AC412" s="16"/>
      <c r="AD412" s="16"/>
      <c r="AE412" s="16"/>
      <c r="AF412" s="16"/>
      <c r="AG412" s="16"/>
      <c r="AH412" s="16"/>
      <c r="AI412" s="16"/>
      <c r="AJ412" s="16"/>
      <c r="AK412" s="16"/>
      <c r="AL412" s="16"/>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row>
    <row r="413" spans="1:86">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Z413" s="16"/>
      <c r="AA413" s="16"/>
      <c r="AB413" s="16"/>
      <c r="AC413" s="16"/>
      <c r="AD413" s="16"/>
      <c r="AE413" s="16"/>
      <c r="AF413" s="16"/>
      <c r="AG413" s="16"/>
      <c r="AH413" s="16"/>
      <c r="AI413" s="16"/>
      <c r="AJ413" s="16"/>
      <c r="AK413" s="16"/>
      <c r="AL413" s="16"/>
      <c r="AM413" s="14"/>
      <c r="AN413" s="14"/>
      <c r="AO413" s="14"/>
      <c r="AP413" s="14"/>
      <c r="AQ413" s="14"/>
      <c r="AR413" s="14"/>
      <c r="AS413" s="14"/>
      <c r="AT413" s="14"/>
      <c r="AU413" s="14"/>
      <c r="AV413" s="14"/>
      <c r="AW413" s="14"/>
      <c r="AX413" s="14"/>
      <c r="AY413" s="14"/>
      <c r="AZ413" s="14"/>
      <c r="BA413" s="14"/>
      <c r="BB413" s="14"/>
      <c r="BC413" s="14"/>
      <c r="BD413" s="14"/>
      <c r="BE413" s="14"/>
      <c r="BF413" s="14"/>
      <c r="BG413" s="14"/>
      <c r="BH413" s="14"/>
      <c r="BI413" s="14"/>
      <c r="BJ413" s="14"/>
      <c r="BK413" s="14"/>
      <c r="BL413" s="14"/>
      <c r="BM413" s="14"/>
      <c r="BN413" s="14"/>
      <c r="BO413" s="14"/>
      <c r="BP413" s="14"/>
      <c r="BQ413" s="14"/>
      <c r="BR413" s="14"/>
      <c r="BS413" s="14"/>
      <c r="BT413" s="14"/>
      <c r="BU413" s="14"/>
      <c r="BV413" s="14"/>
      <c r="BW413" s="14"/>
      <c r="BX413" s="14"/>
      <c r="BY413" s="14"/>
      <c r="BZ413" s="14"/>
      <c r="CA413" s="14"/>
      <c r="CB413" s="14"/>
      <c r="CC413" s="14"/>
      <c r="CD413" s="14"/>
      <c r="CE413" s="14"/>
      <c r="CF413" s="14"/>
      <c r="CG413" s="14"/>
      <c r="CH413" s="14"/>
    </row>
    <row r="414" spans="1:86">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Z414" s="16"/>
      <c r="AA414" s="16"/>
      <c r="AB414" s="16"/>
      <c r="AC414" s="16"/>
      <c r="AD414" s="16"/>
      <c r="AE414" s="16"/>
      <c r="AF414" s="16"/>
      <c r="AG414" s="16"/>
      <c r="AH414" s="16"/>
      <c r="AI414" s="16"/>
      <c r="AJ414" s="16"/>
      <c r="AK414" s="16"/>
      <c r="AL414" s="16"/>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row>
    <row r="415" spans="1:86">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Z415" s="16"/>
      <c r="AA415" s="16"/>
      <c r="AB415" s="16"/>
      <c r="AC415" s="16"/>
      <c r="AD415" s="16"/>
      <c r="AE415" s="16"/>
      <c r="AF415" s="16"/>
      <c r="AG415" s="16"/>
      <c r="AH415" s="16"/>
      <c r="AI415" s="16"/>
      <c r="AJ415" s="16"/>
      <c r="AK415" s="16"/>
      <c r="AL415" s="16"/>
      <c r="AM415" s="14"/>
      <c r="AN415" s="14"/>
      <c r="AO415" s="14"/>
      <c r="AP415" s="14"/>
      <c r="AQ415" s="14"/>
      <c r="AR415" s="14"/>
      <c r="AS415" s="14"/>
      <c r="AT415" s="14"/>
      <c r="AU415" s="14"/>
      <c r="AV415" s="14"/>
      <c r="AW415" s="14"/>
      <c r="AX415" s="14"/>
      <c r="AY415" s="14"/>
      <c r="AZ415" s="14"/>
      <c r="BA415" s="14"/>
      <c r="BB415" s="14"/>
      <c r="BC415" s="14"/>
      <c r="BD415" s="14"/>
      <c r="BE415" s="14"/>
      <c r="BF415" s="14"/>
      <c r="BG415" s="14"/>
      <c r="BH415" s="14"/>
      <c r="BI415" s="14"/>
      <c r="BJ415" s="14"/>
      <c r="BK415" s="14"/>
      <c r="BL415" s="14"/>
      <c r="BM415" s="14"/>
      <c r="BN415" s="14"/>
      <c r="BO415" s="14"/>
      <c r="BP415" s="14"/>
      <c r="BQ415" s="14"/>
      <c r="BR415" s="14"/>
      <c r="BS415" s="14"/>
      <c r="BT415" s="14"/>
      <c r="BU415" s="14"/>
      <c r="BV415" s="14"/>
      <c r="BW415" s="14"/>
      <c r="BX415" s="14"/>
      <c r="BY415" s="14"/>
      <c r="BZ415" s="14"/>
      <c r="CA415" s="14"/>
      <c r="CB415" s="14"/>
      <c r="CC415" s="14"/>
      <c r="CD415" s="14"/>
      <c r="CE415" s="14"/>
      <c r="CF415" s="14"/>
      <c r="CG415" s="14"/>
      <c r="CH415" s="14"/>
    </row>
    <row r="416" spans="1:8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Z416" s="16"/>
      <c r="AA416" s="16"/>
      <c r="AB416" s="16"/>
      <c r="AC416" s="16"/>
      <c r="AD416" s="16"/>
      <c r="AE416" s="16"/>
      <c r="AF416" s="16"/>
      <c r="AG416" s="16"/>
      <c r="AH416" s="16"/>
      <c r="AI416" s="16"/>
      <c r="AJ416" s="16"/>
      <c r="AK416" s="16"/>
      <c r="AL416" s="16"/>
      <c r="AM416" s="14"/>
      <c r="AN416" s="14"/>
      <c r="AO416" s="14"/>
      <c r="AP416" s="14"/>
      <c r="AQ416" s="14"/>
      <c r="AR416" s="14"/>
      <c r="AS416" s="14"/>
      <c r="AT416" s="14"/>
      <c r="AU416" s="14"/>
      <c r="AV416" s="14"/>
      <c r="AW416" s="14"/>
      <c r="AX416" s="14"/>
      <c r="AY416" s="14"/>
      <c r="AZ416" s="14"/>
      <c r="BA416" s="14"/>
      <c r="BB416" s="14"/>
      <c r="BC416" s="14"/>
      <c r="BD416" s="14"/>
      <c r="BE416" s="14"/>
      <c r="BF416" s="14"/>
      <c r="BG416" s="14"/>
      <c r="BH416" s="14"/>
      <c r="BI416" s="14"/>
      <c r="BJ416" s="14"/>
      <c r="BK416" s="14"/>
      <c r="BL416" s="14"/>
      <c r="BM416" s="14"/>
      <c r="BN416" s="14"/>
      <c r="BO416" s="14"/>
      <c r="BP416" s="14"/>
      <c r="BQ416" s="14"/>
      <c r="BR416" s="14"/>
      <c r="BS416" s="14"/>
      <c r="BT416" s="14"/>
      <c r="BU416" s="14"/>
      <c r="BV416" s="14"/>
      <c r="BW416" s="14"/>
      <c r="BX416" s="14"/>
      <c r="BY416" s="14"/>
      <c r="BZ416" s="14"/>
      <c r="CA416" s="14"/>
      <c r="CB416" s="14"/>
      <c r="CC416" s="14"/>
      <c r="CD416" s="14"/>
      <c r="CE416" s="14"/>
      <c r="CF416" s="14"/>
      <c r="CG416" s="14"/>
      <c r="CH416" s="14"/>
    </row>
    <row r="417" spans="1:86">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Z417" s="16"/>
      <c r="AA417" s="16"/>
      <c r="AB417" s="16"/>
      <c r="AC417" s="16"/>
      <c r="AD417" s="16"/>
      <c r="AE417" s="16"/>
      <c r="AF417" s="16"/>
      <c r="AG417" s="16"/>
      <c r="AH417" s="16"/>
      <c r="AI417" s="16"/>
      <c r="AJ417" s="16"/>
      <c r="AK417" s="16"/>
      <c r="AL417" s="16"/>
      <c r="AM417" s="14"/>
      <c r="AN417" s="14"/>
      <c r="AO417" s="14"/>
      <c r="AP417" s="14"/>
      <c r="AQ417" s="14"/>
      <c r="AR417" s="14"/>
      <c r="AS417" s="14"/>
      <c r="AT417" s="14"/>
      <c r="AU417" s="14"/>
      <c r="AV417" s="14"/>
      <c r="AW417" s="14"/>
      <c r="AX417" s="14"/>
      <c r="AY417" s="14"/>
      <c r="AZ417" s="14"/>
      <c r="BA417" s="14"/>
      <c r="BB417" s="14"/>
      <c r="BC417" s="14"/>
      <c r="BD417" s="14"/>
      <c r="BE417" s="14"/>
      <c r="BF417" s="14"/>
      <c r="BG417" s="14"/>
      <c r="BH417" s="14"/>
      <c r="BI417" s="14"/>
      <c r="BJ417" s="14"/>
      <c r="BK417" s="14"/>
      <c r="BL417" s="14"/>
      <c r="BM417" s="14"/>
      <c r="BN417" s="14"/>
      <c r="BO417" s="14"/>
      <c r="BP417" s="14"/>
      <c r="BQ417" s="14"/>
      <c r="BR417" s="14"/>
      <c r="BS417" s="14"/>
      <c r="BT417" s="14"/>
      <c r="BU417" s="14"/>
      <c r="BV417" s="14"/>
      <c r="BW417" s="14"/>
      <c r="BX417" s="14"/>
      <c r="BY417" s="14"/>
      <c r="BZ417" s="14"/>
      <c r="CA417" s="14"/>
      <c r="CB417" s="14"/>
      <c r="CC417" s="14"/>
      <c r="CD417" s="14"/>
      <c r="CE417" s="14"/>
      <c r="CF417" s="14"/>
      <c r="CG417" s="14"/>
      <c r="CH417" s="14"/>
    </row>
    <row r="418" spans="1:86">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Z418" s="16"/>
      <c r="AA418" s="16"/>
      <c r="AB418" s="16"/>
      <c r="AC418" s="16"/>
      <c r="AD418" s="16"/>
      <c r="AE418" s="16"/>
      <c r="AF418" s="16"/>
      <c r="AG418" s="16"/>
      <c r="AH418" s="16"/>
      <c r="AI418" s="16"/>
      <c r="AJ418" s="16"/>
      <c r="AK418" s="16"/>
      <c r="AL418" s="16"/>
      <c r="AM418" s="14"/>
      <c r="AN418" s="14"/>
      <c r="AO418" s="14"/>
      <c r="AP418" s="14"/>
      <c r="AQ418" s="14"/>
      <c r="AR418" s="14"/>
      <c r="AS418" s="14"/>
      <c r="AT418" s="14"/>
      <c r="AU418" s="14"/>
      <c r="AV418" s="14"/>
      <c r="AW418" s="14"/>
      <c r="AX418" s="14"/>
      <c r="AY418" s="14"/>
      <c r="AZ418" s="14"/>
      <c r="BA418" s="14"/>
      <c r="BB418" s="14"/>
      <c r="BC418" s="14"/>
      <c r="BD418" s="14"/>
      <c r="BE418" s="14"/>
      <c r="BF418" s="14"/>
      <c r="BG418" s="14"/>
      <c r="BH418" s="14"/>
      <c r="BI418" s="14"/>
      <c r="BJ418" s="14"/>
      <c r="BK418" s="14"/>
      <c r="BL418" s="14"/>
      <c r="BM418" s="14"/>
      <c r="BN418" s="14"/>
      <c r="BO418" s="14"/>
      <c r="BP418" s="14"/>
      <c r="BQ418" s="14"/>
      <c r="BR418" s="14"/>
      <c r="BS418" s="14"/>
      <c r="BT418" s="14"/>
      <c r="BU418" s="14"/>
      <c r="BV418" s="14"/>
      <c r="BW418" s="14"/>
      <c r="BX418" s="14"/>
      <c r="BY418" s="14"/>
      <c r="BZ418" s="14"/>
      <c r="CA418" s="14"/>
      <c r="CB418" s="14"/>
      <c r="CC418" s="14"/>
      <c r="CD418" s="14"/>
      <c r="CE418" s="14"/>
      <c r="CF418" s="14"/>
      <c r="CG418" s="14"/>
      <c r="CH418" s="14"/>
    </row>
    <row r="419" spans="1:86">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Z419" s="16"/>
      <c r="AA419" s="16"/>
      <c r="AB419" s="16"/>
      <c r="AC419" s="16"/>
      <c r="AD419" s="16"/>
      <c r="AE419" s="16"/>
      <c r="AF419" s="16"/>
      <c r="AG419" s="16"/>
      <c r="AH419" s="16"/>
      <c r="AI419" s="16"/>
      <c r="AJ419" s="16"/>
      <c r="AK419" s="16"/>
      <c r="AL419" s="16"/>
      <c r="AM419" s="14"/>
      <c r="AN419" s="14"/>
      <c r="AO419" s="14"/>
      <c r="AP419" s="14"/>
      <c r="AQ419" s="14"/>
      <c r="AR419" s="14"/>
      <c r="AS419" s="14"/>
      <c r="AT419" s="14"/>
      <c r="AU419" s="14"/>
      <c r="AV419" s="14"/>
      <c r="AW419" s="14"/>
      <c r="AX419" s="14"/>
      <c r="AY419" s="14"/>
      <c r="AZ419" s="14"/>
      <c r="BA419" s="14"/>
      <c r="BB419" s="14"/>
      <c r="BC419" s="14"/>
      <c r="BD419" s="14"/>
      <c r="BE419" s="14"/>
      <c r="BF419" s="14"/>
      <c r="BG419" s="14"/>
      <c r="BH419" s="14"/>
      <c r="BI419" s="14"/>
      <c r="BJ419" s="14"/>
      <c r="BK419" s="14"/>
      <c r="BL419" s="14"/>
      <c r="BM419" s="14"/>
      <c r="BN419" s="14"/>
      <c r="BO419" s="14"/>
      <c r="BP419" s="14"/>
      <c r="BQ419" s="14"/>
      <c r="BR419" s="14"/>
      <c r="BS419" s="14"/>
      <c r="BT419" s="14"/>
      <c r="BU419" s="14"/>
      <c r="BV419" s="14"/>
      <c r="BW419" s="14"/>
      <c r="BX419" s="14"/>
      <c r="BY419" s="14"/>
      <c r="BZ419" s="14"/>
      <c r="CA419" s="14"/>
      <c r="CB419" s="14"/>
      <c r="CC419" s="14"/>
      <c r="CD419" s="14"/>
      <c r="CE419" s="14"/>
      <c r="CF419" s="14"/>
      <c r="CG419" s="14"/>
      <c r="CH419" s="14"/>
    </row>
    <row r="420" spans="1:86">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Z420" s="16"/>
      <c r="AA420" s="16"/>
      <c r="AB420" s="16"/>
      <c r="AC420" s="16"/>
      <c r="AD420" s="16"/>
      <c r="AE420" s="16"/>
      <c r="AF420" s="16"/>
      <c r="AG420" s="16"/>
      <c r="AH420" s="16"/>
      <c r="AI420" s="16"/>
      <c r="AJ420" s="16"/>
      <c r="AK420" s="16"/>
      <c r="AL420" s="16"/>
      <c r="AM420" s="14"/>
      <c r="AN420" s="14"/>
      <c r="AO420" s="14"/>
      <c r="AP420" s="14"/>
      <c r="AQ420" s="14"/>
      <c r="AR420" s="14"/>
      <c r="AS420" s="14"/>
      <c r="AT420" s="14"/>
      <c r="AU420" s="14"/>
      <c r="AV420" s="14"/>
      <c r="AW420" s="14"/>
      <c r="AX420" s="14"/>
      <c r="AY420" s="14"/>
      <c r="AZ420" s="14"/>
      <c r="BA420" s="14"/>
      <c r="BB420" s="14"/>
      <c r="BC420" s="14"/>
      <c r="BD420" s="14"/>
      <c r="BE420" s="14"/>
      <c r="BF420" s="14"/>
      <c r="BG420" s="14"/>
      <c r="BH420" s="14"/>
      <c r="BI420" s="14"/>
      <c r="BJ420" s="14"/>
      <c r="BK420" s="14"/>
      <c r="BL420" s="14"/>
      <c r="BM420" s="14"/>
      <c r="BN420" s="14"/>
      <c r="BO420" s="14"/>
      <c r="BP420" s="14"/>
      <c r="BQ420" s="14"/>
      <c r="BR420" s="14"/>
      <c r="BS420" s="14"/>
      <c r="BT420" s="14"/>
      <c r="BU420" s="14"/>
      <c r="BV420" s="14"/>
      <c r="BW420" s="14"/>
      <c r="BX420" s="14"/>
      <c r="BY420" s="14"/>
      <c r="BZ420" s="14"/>
      <c r="CA420" s="14"/>
      <c r="CB420" s="14"/>
      <c r="CC420" s="14"/>
      <c r="CD420" s="14"/>
      <c r="CE420" s="14"/>
      <c r="CF420" s="14"/>
      <c r="CG420" s="14"/>
      <c r="CH420" s="14"/>
    </row>
    <row r="421" spans="1:86">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Z421" s="16"/>
      <c r="AA421" s="16"/>
      <c r="AB421" s="16"/>
      <c r="AC421" s="16"/>
      <c r="AD421" s="16"/>
      <c r="AE421" s="16"/>
      <c r="AF421" s="16"/>
      <c r="AG421" s="16"/>
      <c r="AH421" s="16"/>
      <c r="AI421" s="16"/>
      <c r="AJ421" s="16"/>
      <c r="AK421" s="16"/>
      <c r="AL421" s="16"/>
      <c r="AM421" s="14"/>
      <c r="AN421" s="14"/>
      <c r="AO421" s="14"/>
      <c r="AP421" s="14"/>
      <c r="AQ421" s="14"/>
      <c r="AR421" s="14"/>
      <c r="AS421" s="14"/>
      <c r="AT421" s="14"/>
      <c r="AU421" s="14"/>
      <c r="AV421" s="14"/>
      <c r="AW421" s="14"/>
      <c r="AX421" s="14"/>
      <c r="AY421" s="14"/>
      <c r="AZ421" s="14"/>
      <c r="BA421" s="14"/>
      <c r="BB421" s="14"/>
      <c r="BC421" s="14"/>
      <c r="BD421" s="14"/>
      <c r="BE421" s="14"/>
      <c r="BF421" s="14"/>
      <c r="BG421" s="14"/>
      <c r="BH421" s="14"/>
      <c r="BI421" s="14"/>
      <c r="BJ421" s="14"/>
      <c r="BK421" s="14"/>
      <c r="BL421" s="14"/>
      <c r="BM421" s="14"/>
      <c r="BN421" s="14"/>
      <c r="BO421" s="14"/>
      <c r="BP421" s="14"/>
      <c r="BQ421" s="14"/>
      <c r="BR421" s="14"/>
      <c r="BS421" s="14"/>
      <c r="BT421" s="14"/>
      <c r="BU421" s="14"/>
      <c r="BV421" s="14"/>
      <c r="BW421" s="14"/>
      <c r="BX421" s="14"/>
      <c r="BY421" s="14"/>
      <c r="BZ421" s="14"/>
      <c r="CA421" s="14"/>
      <c r="CB421" s="14"/>
      <c r="CC421" s="14"/>
      <c r="CD421" s="14"/>
      <c r="CE421" s="14"/>
      <c r="CF421" s="14"/>
      <c r="CG421" s="14"/>
      <c r="CH421" s="14"/>
    </row>
    <row r="422" spans="1:86">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Z422" s="16"/>
      <c r="AA422" s="16"/>
      <c r="AB422" s="16"/>
      <c r="AC422" s="16"/>
      <c r="AD422" s="16"/>
      <c r="AE422" s="16"/>
      <c r="AF422" s="16"/>
      <c r="AG422" s="16"/>
      <c r="AH422" s="16"/>
      <c r="AI422" s="16"/>
      <c r="AJ422" s="16"/>
      <c r="AK422" s="16"/>
      <c r="AL422" s="16"/>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14"/>
      <c r="BM422" s="14"/>
      <c r="BN422" s="14"/>
      <c r="BO422" s="14"/>
      <c r="BP422" s="14"/>
      <c r="BQ422" s="14"/>
      <c r="BR422" s="14"/>
      <c r="BS422" s="14"/>
      <c r="BT422" s="14"/>
      <c r="BU422" s="14"/>
      <c r="BV422" s="14"/>
      <c r="BW422" s="14"/>
      <c r="BX422" s="14"/>
      <c r="BY422" s="14"/>
      <c r="BZ422" s="14"/>
      <c r="CA422" s="14"/>
      <c r="CB422" s="14"/>
      <c r="CC422" s="14"/>
      <c r="CD422" s="14"/>
      <c r="CE422" s="14"/>
      <c r="CF422" s="14"/>
      <c r="CG422" s="14"/>
      <c r="CH422" s="14"/>
    </row>
    <row r="423" spans="1:86">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Z423" s="16"/>
      <c r="AA423" s="16"/>
      <c r="AB423" s="16"/>
      <c r="AC423" s="16"/>
      <c r="AD423" s="16"/>
      <c r="AE423" s="16"/>
      <c r="AF423" s="16"/>
      <c r="AG423" s="16"/>
      <c r="AH423" s="16"/>
      <c r="AI423" s="16"/>
      <c r="AJ423" s="16"/>
      <c r="AK423" s="16"/>
      <c r="AL423" s="16"/>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14"/>
      <c r="BM423" s="14"/>
      <c r="BN423" s="14"/>
      <c r="BO423" s="14"/>
      <c r="BP423" s="14"/>
      <c r="BQ423" s="14"/>
      <c r="BR423" s="14"/>
      <c r="BS423" s="14"/>
      <c r="BT423" s="14"/>
      <c r="BU423" s="14"/>
      <c r="BV423" s="14"/>
      <c r="BW423" s="14"/>
      <c r="BX423" s="14"/>
      <c r="BY423" s="14"/>
      <c r="BZ423" s="14"/>
      <c r="CA423" s="14"/>
      <c r="CB423" s="14"/>
      <c r="CC423" s="14"/>
      <c r="CD423" s="14"/>
      <c r="CE423" s="14"/>
      <c r="CF423" s="14"/>
      <c r="CG423" s="14"/>
      <c r="CH423" s="14"/>
    </row>
    <row r="424" spans="1:86">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Z424" s="16"/>
      <c r="AA424" s="16"/>
      <c r="AB424" s="16"/>
      <c r="AC424" s="16"/>
      <c r="AD424" s="16"/>
      <c r="AE424" s="16"/>
      <c r="AF424" s="16"/>
      <c r="AG424" s="16"/>
      <c r="AH424" s="16"/>
      <c r="AI424" s="16"/>
      <c r="AJ424" s="16"/>
      <c r="AK424" s="16"/>
      <c r="AL424" s="16"/>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c r="BX424" s="14"/>
      <c r="BY424" s="14"/>
      <c r="BZ424" s="14"/>
      <c r="CA424" s="14"/>
      <c r="CB424" s="14"/>
      <c r="CC424" s="14"/>
      <c r="CD424" s="14"/>
      <c r="CE424" s="14"/>
      <c r="CF424" s="14"/>
      <c r="CG424" s="14"/>
      <c r="CH424" s="14"/>
    </row>
    <row r="425" spans="1:86">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Z425" s="16"/>
      <c r="AA425" s="16"/>
      <c r="AB425" s="16"/>
      <c r="AC425" s="16"/>
      <c r="AD425" s="16"/>
      <c r="AE425" s="16"/>
      <c r="AF425" s="16"/>
      <c r="AG425" s="16"/>
      <c r="AH425" s="16"/>
      <c r="AI425" s="16"/>
      <c r="AJ425" s="16"/>
      <c r="AK425" s="16"/>
      <c r="AL425" s="16"/>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row>
    <row r="426" spans="1:8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Z426" s="16"/>
      <c r="AA426" s="16"/>
      <c r="AB426" s="16"/>
      <c r="AC426" s="16"/>
      <c r="AD426" s="16"/>
      <c r="AE426" s="16"/>
      <c r="AF426" s="16"/>
      <c r="AG426" s="16"/>
      <c r="AH426" s="16"/>
      <c r="AI426" s="16"/>
      <c r="AJ426" s="16"/>
      <c r="AK426" s="16"/>
      <c r="AL426" s="16"/>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row>
    <row r="427" spans="1:86">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Z427" s="16"/>
      <c r="AA427" s="16"/>
      <c r="AB427" s="16"/>
      <c r="AC427" s="16"/>
      <c r="AD427" s="16"/>
      <c r="AE427" s="16"/>
      <c r="AF427" s="16"/>
      <c r="AG427" s="16"/>
      <c r="AH427" s="16"/>
      <c r="AI427" s="16"/>
      <c r="AJ427" s="16"/>
      <c r="AK427" s="16"/>
      <c r="AL427" s="16"/>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row>
    <row r="428" spans="1:86">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Z428" s="16"/>
      <c r="AA428" s="16"/>
      <c r="AB428" s="16"/>
      <c r="AC428" s="16"/>
      <c r="AD428" s="16"/>
      <c r="AE428" s="16"/>
      <c r="AF428" s="16"/>
      <c r="AG428" s="16"/>
      <c r="AH428" s="16"/>
      <c r="AI428" s="16"/>
      <c r="AJ428" s="16"/>
      <c r="AK428" s="16"/>
      <c r="AL428" s="16"/>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row>
    <row r="429" spans="1:86">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Z429" s="16"/>
      <c r="AA429" s="16"/>
      <c r="AB429" s="16"/>
      <c r="AC429" s="16"/>
      <c r="AD429" s="16"/>
      <c r="AE429" s="16"/>
      <c r="AF429" s="16"/>
      <c r="AG429" s="16"/>
      <c r="AH429" s="16"/>
      <c r="AI429" s="16"/>
      <c r="AJ429" s="16"/>
      <c r="AK429" s="16"/>
      <c r="AL429" s="16"/>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row>
    <row r="430" spans="1:86">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Z430" s="16"/>
      <c r="AA430" s="16"/>
      <c r="AB430" s="16"/>
      <c r="AC430" s="16"/>
      <c r="AD430" s="16"/>
      <c r="AE430" s="16"/>
      <c r="AF430" s="16"/>
      <c r="AG430" s="16"/>
      <c r="AH430" s="16"/>
      <c r="AI430" s="16"/>
      <c r="AJ430" s="16"/>
      <c r="AK430" s="16"/>
      <c r="AL430" s="16"/>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row>
    <row r="431" spans="1:86">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Z431" s="16"/>
      <c r="AA431" s="16"/>
      <c r="AB431" s="16"/>
      <c r="AC431" s="16"/>
      <c r="AD431" s="16"/>
      <c r="AE431" s="16"/>
      <c r="AF431" s="16"/>
      <c r="AG431" s="16"/>
      <c r="AH431" s="16"/>
      <c r="AI431" s="16"/>
      <c r="AJ431" s="16"/>
      <c r="AK431" s="16"/>
      <c r="AL431" s="16"/>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row>
    <row r="432" spans="1:86">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Z432" s="16"/>
      <c r="AA432" s="16"/>
      <c r="AB432" s="16"/>
      <c r="AC432" s="16"/>
      <c r="AD432" s="16"/>
      <c r="AE432" s="16"/>
      <c r="AF432" s="16"/>
      <c r="AG432" s="16"/>
      <c r="AH432" s="16"/>
      <c r="AI432" s="16"/>
      <c r="AJ432" s="16"/>
      <c r="AK432" s="16"/>
      <c r="AL432" s="16"/>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row>
    <row r="433" spans="1:86">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Z433" s="16"/>
      <c r="AA433" s="16"/>
      <c r="AB433" s="16"/>
      <c r="AC433" s="16"/>
      <c r="AD433" s="16"/>
      <c r="AE433" s="16"/>
      <c r="AF433" s="16"/>
      <c r="AG433" s="16"/>
      <c r="AH433" s="16"/>
      <c r="AI433" s="16"/>
      <c r="AJ433" s="16"/>
      <c r="AK433" s="16"/>
      <c r="AL433" s="16"/>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14"/>
      <c r="BM433" s="14"/>
      <c r="BN433" s="14"/>
      <c r="BO433" s="14"/>
      <c r="BP433" s="14"/>
      <c r="BQ433" s="14"/>
      <c r="BR433" s="14"/>
      <c r="BS433" s="14"/>
      <c r="BT433" s="14"/>
      <c r="BU433" s="14"/>
      <c r="BV433" s="14"/>
      <c r="BW433" s="14"/>
      <c r="BX433" s="14"/>
      <c r="BY433" s="14"/>
      <c r="BZ433" s="14"/>
      <c r="CA433" s="14"/>
      <c r="CB433" s="14"/>
      <c r="CC433" s="14"/>
      <c r="CD433" s="14"/>
      <c r="CE433" s="14"/>
      <c r="CF433" s="14"/>
      <c r="CG433" s="14"/>
      <c r="CH433" s="14"/>
    </row>
    <row r="434" spans="1:86">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Z434" s="16"/>
      <c r="AA434" s="16"/>
      <c r="AB434" s="16"/>
      <c r="AC434" s="16"/>
      <c r="AD434" s="16"/>
      <c r="AE434" s="16"/>
      <c r="AF434" s="16"/>
      <c r="AG434" s="16"/>
      <c r="AH434" s="16"/>
      <c r="AI434" s="16"/>
      <c r="AJ434" s="16"/>
      <c r="AK434" s="16"/>
      <c r="AL434" s="16"/>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row>
    <row r="435" spans="1:86">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Z435" s="16"/>
      <c r="AA435" s="16"/>
      <c r="AB435" s="16"/>
      <c r="AC435" s="16"/>
      <c r="AD435" s="16"/>
      <c r="AE435" s="16"/>
      <c r="AF435" s="16"/>
      <c r="AG435" s="16"/>
      <c r="AH435" s="16"/>
      <c r="AI435" s="16"/>
      <c r="AJ435" s="16"/>
      <c r="AK435" s="16"/>
      <c r="AL435" s="16"/>
      <c r="AM435" s="14"/>
      <c r="AN435" s="14"/>
      <c r="AO435" s="14"/>
      <c r="AP435" s="14"/>
      <c r="AQ435" s="14"/>
      <c r="AR435" s="14"/>
      <c r="AS435" s="14"/>
      <c r="AT435" s="14"/>
      <c r="AU435" s="14"/>
      <c r="AV435" s="14"/>
      <c r="AW435" s="14"/>
      <c r="AX435" s="14"/>
      <c r="AY435" s="14"/>
      <c r="AZ435" s="14"/>
      <c r="BA435" s="14"/>
      <c r="BB435" s="14"/>
      <c r="BC435" s="14"/>
      <c r="BD435" s="14"/>
      <c r="BE435" s="14"/>
      <c r="BF435" s="14"/>
      <c r="BG435" s="14"/>
      <c r="BH435" s="14"/>
      <c r="BI435" s="14"/>
      <c r="BJ435" s="14"/>
      <c r="BK435" s="14"/>
      <c r="BL435" s="14"/>
      <c r="BM435" s="14"/>
      <c r="BN435" s="14"/>
      <c r="BO435" s="14"/>
      <c r="BP435" s="14"/>
      <c r="BQ435" s="14"/>
      <c r="BR435" s="14"/>
      <c r="BS435" s="14"/>
      <c r="BT435" s="14"/>
      <c r="BU435" s="14"/>
      <c r="BV435" s="14"/>
      <c r="BW435" s="14"/>
      <c r="BX435" s="14"/>
      <c r="BY435" s="14"/>
      <c r="BZ435" s="14"/>
      <c r="CA435" s="14"/>
      <c r="CB435" s="14"/>
      <c r="CC435" s="14"/>
      <c r="CD435" s="14"/>
      <c r="CE435" s="14"/>
      <c r="CF435" s="14"/>
      <c r="CG435" s="14"/>
      <c r="CH435" s="14"/>
    </row>
    <row r="436" spans="1:8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Z436" s="16"/>
      <c r="AA436" s="16"/>
      <c r="AB436" s="16"/>
      <c r="AC436" s="16"/>
      <c r="AD436" s="16"/>
      <c r="AE436" s="16"/>
      <c r="AF436" s="16"/>
      <c r="AG436" s="16"/>
      <c r="AH436" s="16"/>
      <c r="AI436" s="16"/>
      <c r="AJ436" s="16"/>
      <c r="AK436" s="16"/>
      <c r="AL436" s="16"/>
      <c r="AM436" s="14"/>
      <c r="AN436" s="14"/>
      <c r="AO436" s="14"/>
      <c r="AP436" s="14"/>
      <c r="AQ436" s="14"/>
      <c r="AR436" s="14"/>
      <c r="AS436" s="14"/>
      <c r="AT436" s="14"/>
      <c r="AU436" s="14"/>
      <c r="AV436" s="14"/>
      <c r="AW436" s="14"/>
      <c r="AX436" s="14"/>
      <c r="AY436" s="14"/>
      <c r="AZ436" s="14"/>
      <c r="BA436" s="14"/>
      <c r="BB436" s="14"/>
      <c r="BC436" s="14"/>
      <c r="BD436" s="14"/>
      <c r="BE436" s="14"/>
      <c r="BF436" s="14"/>
      <c r="BG436" s="14"/>
      <c r="BH436" s="14"/>
      <c r="BI436" s="14"/>
      <c r="BJ436" s="14"/>
      <c r="BK436" s="14"/>
      <c r="BL436" s="14"/>
      <c r="BM436" s="14"/>
      <c r="BN436" s="14"/>
      <c r="BO436" s="14"/>
      <c r="BP436" s="14"/>
      <c r="BQ436" s="14"/>
      <c r="BR436" s="14"/>
      <c r="BS436" s="14"/>
      <c r="BT436" s="14"/>
      <c r="BU436" s="14"/>
      <c r="BV436" s="14"/>
      <c r="BW436" s="14"/>
      <c r="BX436" s="14"/>
      <c r="BY436" s="14"/>
      <c r="BZ436" s="14"/>
      <c r="CA436" s="14"/>
      <c r="CB436" s="14"/>
      <c r="CC436" s="14"/>
      <c r="CD436" s="14"/>
      <c r="CE436" s="14"/>
      <c r="CF436" s="14"/>
      <c r="CG436" s="14"/>
      <c r="CH436" s="14"/>
    </row>
    <row r="437" spans="1:86">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Z437" s="16"/>
      <c r="AA437" s="16"/>
      <c r="AB437" s="16"/>
      <c r="AC437" s="16"/>
      <c r="AD437" s="16"/>
      <c r="AE437" s="16"/>
      <c r="AF437" s="16"/>
      <c r="AG437" s="16"/>
      <c r="AH437" s="16"/>
      <c r="AI437" s="16"/>
      <c r="AJ437" s="16"/>
      <c r="AK437" s="16"/>
      <c r="AL437" s="16"/>
      <c r="AM437" s="14"/>
      <c r="AN437" s="14"/>
      <c r="AO437" s="14"/>
      <c r="AP437" s="14"/>
      <c r="AQ437" s="14"/>
      <c r="AR437" s="14"/>
      <c r="AS437" s="14"/>
      <c r="AT437" s="14"/>
      <c r="AU437" s="14"/>
      <c r="AV437" s="14"/>
      <c r="AW437" s="14"/>
      <c r="AX437" s="14"/>
      <c r="AY437" s="14"/>
      <c r="AZ437" s="14"/>
      <c r="BA437" s="14"/>
      <c r="BB437" s="14"/>
      <c r="BC437" s="14"/>
      <c r="BD437" s="14"/>
      <c r="BE437" s="14"/>
      <c r="BF437" s="14"/>
      <c r="BG437" s="14"/>
      <c r="BH437" s="14"/>
      <c r="BI437" s="14"/>
      <c r="BJ437" s="14"/>
      <c r="BK437" s="14"/>
      <c r="BL437" s="14"/>
      <c r="BM437" s="14"/>
      <c r="BN437" s="14"/>
      <c r="BO437" s="14"/>
      <c r="BP437" s="14"/>
      <c r="BQ437" s="14"/>
      <c r="BR437" s="14"/>
      <c r="BS437" s="14"/>
      <c r="BT437" s="14"/>
      <c r="BU437" s="14"/>
      <c r="BV437" s="14"/>
      <c r="BW437" s="14"/>
      <c r="BX437" s="14"/>
      <c r="BY437" s="14"/>
      <c r="BZ437" s="14"/>
      <c r="CA437" s="14"/>
      <c r="CB437" s="14"/>
      <c r="CC437" s="14"/>
      <c r="CD437" s="14"/>
      <c r="CE437" s="14"/>
      <c r="CF437" s="14"/>
      <c r="CG437" s="14"/>
      <c r="CH437" s="14"/>
    </row>
    <row r="438" spans="1:86">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Z438" s="16"/>
      <c r="AA438" s="16"/>
      <c r="AB438" s="16"/>
      <c r="AC438" s="16"/>
      <c r="AD438" s="16"/>
      <c r="AE438" s="16"/>
      <c r="AF438" s="16"/>
      <c r="AG438" s="16"/>
      <c r="AH438" s="16"/>
      <c r="AI438" s="16"/>
      <c r="AJ438" s="16"/>
      <c r="AK438" s="16"/>
      <c r="AL438" s="16"/>
      <c r="AM438" s="14"/>
      <c r="AN438" s="14"/>
      <c r="AO438" s="14"/>
      <c r="AP438" s="14"/>
      <c r="AQ438" s="14"/>
      <c r="AR438" s="14"/>
      <c r="AS438" s="14"/>
      <c r="AT438" s="14"/>
      <c r="AU438" s="14"/>
      <c r="AV438" s="14"/>
      <c r="AW438" s="14"/>
      <c r="AX438" s="14"/>
      <c r="AY438" s="14"/>
      <c r="AZ438" s="14"/>
      <c r="BA438" s="14"/>
      <c r="BB438" s="14"/>
      <c r="BC438" s="14"/>
      <c r="BD438" s="14"/>
      <c r="BE438" s="14"/>
      <c r="BF438" s="14"/>
      <c r="BG438" s="14"/>
      <c r="BH438" s="14"/>
      <c r="BI438" s="14"/>
      <c r="BJ438" s="14"/>
      <c r="BK438" s="14"/>
      <c r="BL438" s="14"/>
      <c r="BM438" s="14"/>
      <c r="BN438" s="14"/>
      <c r="BO438" s="14"/>
      <c r="BP438" s="14"/>
      <c r="BQ438" s="14"/>
      <c r="BR438" s="14"/>
      <c r="BS438" s="14"/>
      <c r="BT438" s="14"/>
      <c r="BU438" s="14"/>
      <c r="BV438" s="14"/>
      <c r="BW438" s="14"/>
      <c r="BX438" s="14"/>
      <c r="BY438" s="14"/>
      <c r="BZ438" s="14"/>
      <c r="CA438" s="14"/>
      <c r="CB438" s="14"/>
      <c r="CC438" s="14"/>
      <c r="CD438" s="14"/>
      <c r="CE438" s="14"/>
      <c r="CF438" s="14"/>
      <c r="CG438" s="14"/>
      <c r="CH438" s="14"/>
    </row>
    <row r="439" spans="1:86">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Z439" s="16"/>
      <c r="AA439" s="16"/>
      <c r="AB439" s="16"/>
      <c r="AC439" s="16"/>
      <c r="AD439" s="16"/>
      <c r="AE439" s="16"/>
      <c r="AF439" s="16"/>
      <c r="AG439" s="16"/>
      <c r="AH439" s="16"/>
      <c r="AI439" s="16"/>
      <c r="AJ439" s="16"/>
      <c r="AK439" s="16"/>
      <c r="AL439" s="16"/>
      <c r="AM439" s="14"/>
      <c r="AN439" s="14"/>
      <c r="AO439" s="14"/>
      <c r="AP439" s="14"/>
      <c r="AQ439" s="14"/>
      <c r="AR439" s="14"/>
      <c r="AS439" s="14"/>
      <c r="AT439" s="14"/>
      <c r="AU439" s="14"/>
      <c r="AV439" s="14"/>
      <c r="AW439" s="14"/>
      <c r="AX439" s="14"/>
      <c r="AY439" s="14"/>
      <c r="AZ439" s="14"/>
      <c r="BA439" s="14"/>
      <c r="BB439" s="14"/>
      <c r="BC439" s="14"/>
      <c r="BD439" s="14"/>
      <c r="BE439" s="14"/>
      <c r="BF439" s="14"/>
      <c r="BG439" s="14"/>
      <c r="BH439" s="14"/>
      <c r="BI439" s="14"/>
      <c r="BJ439" s="14"/>
      <c r="BK439" s="14"/>
      <c r="BL439" s="14"/>
      <c r="BM439" s="14"/>
      <c r="BN439" s="14"/>
      <c r="BO439" s="14"/>
      <c r="BP439" s="14"/>
      <c r="BQ439" s="14"/>
      <c r="BR439" s="14"/>
      <c r="BS439" s="14"/>
      <c r="BT439" s="14"/>
      <c r="BU439" s="14"/>
      <c r="BV439" s="14"/>
      <c r="BW439" s="14"/>
      <c r="BX439" s="14"/>
      <c r="BY439" s="14"/>
      <c r="BZ439" s="14"/>
      <c r="CA439" s="14"/>
      <c r="CB439" s="14"/>
      <c r="CC439" s="14"/>
      <c r="CD439" s="14"/>
      <c r="CE439" s="14"/>
      <c r="CF439" s="14"/>
      <c r="CG439" s="14"/>
      <c r="CH439" s="14"/>
    </row>
    <row r="440" spans="1:86">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Z440" s="16"/>
      <c r="AA440" s="16"/>
      <c r="AB440" s="16"/>
      <c r="AC440" s="16"/>
      <c r="AD440" s="16"/>
      <c r="AE440" s="16"/>
      <c r="AF440" s="16"/>
      <c r="AG440" s="16"/>
      <c r="AH440" s="16"/>
      <c r="AI440" s="16"/>
      <c r="AJ440" s="16"/>
      <c r="AK440" s="16"/>
      <c r="AL440" s="16"/>
      <c r="AM440" s="14"/>
      <c r="AN440" s="14"/>
      <c r="AO440" s="14"/>
      <c r="AP440" s="14"/>
      <c r="AQ440" s="14"/>
      <c r="AR440" s="14"/>
      <c r="AS440" s="14"/>
      <c r="AT440" s="14"/>
      <c r="AU440" s="14"/>
      <c r="AV440" s="14"/>
      <c r="AW440" s="14"/>
      <c r="AX440" s="14"/>
      <c r="AY440" s="14"/>
      <c r="AZ440" s="14"/>
      <c r="BA440" s="14"/>
      <c r="BB440" s="14"/>
      <c r="BC440" s="14"/>
      <c r="BD440" s="14"/>
      <c r="BE440" s="14"/>
      <c r="BF440" s="14"/>
      <c r="BG440" s="14"/>
      <c r="BH440" s="14"/>
      <c r="BI440" s="14"/>
      <c r="BJ440" s="14"/>
      <c r="BK440" s="14"/>
      <c r="BL440" s="14"/>
      <c r="BM440" s="14"/>
      <c r="BN440" s="14"/>
      <c r="BO440" s="14"/>
      <c r="BP440" s="14"/>
      <c r="BQ440" s="14"/>
      <c r="BR440" s="14"/>
      <c r="BS440" s="14"/>
      <c r="BT440" s="14"/>
      <c r="BU440" s="14"/>
      <c r="BV440" s="14"/>
      <c r="BW440" s="14"/>
      <c r="BX440" s="14"/>
      <c r="BY440" s="14"/>
      <c r="BZ440" s="14"/>
      <c r="CA440" s="14"/>
      <c r="CB440" s="14"/>
      <c r="CC440" s="14"/>
      <c r="CD440" s="14"/>
      <c r="CE440" s="14"/>
      <c r="CF440" s="14"/>
      <c r="CG440" s="14"/>
      <c r="CH440" s="14"/>
    </row>
    <row r="441" spans="1:86">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Z441" s="16"/>
      <c r="AA441" s="16"/>
      <c r="AB441" s="16"/>
      <c r="AC441" s="16"/>
      <c r="AD441" s="16"/>
      <c r="AE441" s="16"/>
      <c r="AF441" s="16"/>
      <c r="AG441" s="16"/>
      <c r="AH441" s="16"/>
      <c r="AI441" s="16"/>
      <c r="AJ441" s="16"/>
      <c r="AK441" s="16"/>
      <c r="AL441" s="16"/>
      <c r="AM441" s="14"/>
      <c r="AN441" s="14"/>
      <c r="AO441" s="14"/>
      <c r="AP441" s="14"/>
      <c r="AQ441" s="14"/>
      <c r="AR441" s="14"/>
      <c r="AS441" s="14"/>
      <c r="AT441" s="14"/>
      <c r="AU441" s="14"/>
      <c r="AV441" s="14"/>
      <c r="AW441" s="14"/>
      <c r="AX441" s="14"/>
      <c r="AY441" s="14"/>
      <c r="AZ441" s="14"/>
      <c r="BA441" s="14"/>
      <c r="BB441" s="14"/>
      <c r="BC441" s="14"/>
      <c r="BD441" s="14"/>
      <c r="BE441" s="14"/>
      <c r="BF441" s="14"/>
      <c r="BG441" s="14"/>
      <c r="BH441" s="14"/>
      <c r="BI441" s="14"/>
      <c r="BJ441" s="14"/>
      <c r="BK441" s="14"/>
      <c r="BL441" s="14"/>
      <c r="BM441" s="14"/>
      <c r="BN441" s="14"/>
      <c r="BO441" s="14"/>
      <c r="BP441" s="14"/>
      <c r="BQ441" s="14"/>
      <c r="BR441" s="14"/>
      <c r="BS441" s="14"/>
      <c r="BT441" s="14"/>
      <c r="BU441" s="14"/>
      <c r="BV441" s="14"/>
      <c r="BW441" s="14"/>
      <c r="BX441" s="14"/>
      <c r="BY441" s="14"/>
      <c r="BZ441" s="14"/>
      <c r="CA441" s="14"/>
      <c r="CB441" s="14"/>
      <c r="CC441" s="14"/>
      <c r="CD441" s="14"/>
      <c r="CE441" s="14"/>
      <c r="CF441" s="14"/>
      <c r="CG441" s="14"/>
      <c r="CH441" s="14"/>
    </row>
    <row r="442" spans="1:86">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Z442" s="16"/>
      <c r="AA442" s="16"/>
      <c r="AB442" s="16"/>
      <c r="AC442" s="16"/>
      <c r="AD442" s="16"/>
      <c r="AE442" s="16"/>
      <c r="AF442" s="16"/>
      <c r="AG442" s="16"/>
      <c r="AH442" s="16"/>
      <c r="AI442" s="16"/>
      <c r="AJ442" s="16"/>
      <c r="AK442" s="16"/>
      <c r="AL442" s="16"/>
      <c r="AM442" s="14"/>
      <c r="AN442" s="14"/>
      <c r="AO442" s="14"/>
      <c r="AP442" s="14"/>
      <c r="AQ442" s="14"/>
      <c r="AR442" s="14"/>
      <c r="AS442" s="14"/>
      <c r="AT442" s="14"/>
      <c r="AU442" s="14"/>
      <c r="AV442" s="14"/>
      <c r="AW442" s="14"/>
      <c r="AX442" s="14"/>
      <c r="AY442" s="14"/>
      <c r="AZ442" s="14"/>
      <c r="BA442" s="14"/>
      <c r="BB442" s="14"/>
      <c r="BC442" s="14"/>
      <c r="BD442" s="14"/>
      <c r="BE442" s="14"/>
      <c r="BF442" s="14"/>
      <c r="BG442" s="14"/>
      <c r="BH442" s="14"/>
      <c r="BI442" s="14"/>
      <c r="BJ442" s="14"/>
      <c r="BK442" s="14"/>
      <c r="BL442" s="14"/>
      <c r="BM442" s="14"/>
      <c r="BN442" s="14"/>
      <c r="BO442" s="14"/>
      <c r="BP442" s="14"/>
      <c r="BQ442" s="14"/>
      <c r="BR442" s="14"/>
      <c r="BS442" s="14"/>
      <c r="BT442" s="14"/>
      <c r="BU442" s="14"/>
      <c r="BV442" s="14"/>
      <c r="BW442" s="14"/>
      <c r="BX442" s="14"/>
      <c r="BY442" s="14"/>
      <c r="BZ442" s="14"/>
      <c r="CA442" s="14"/>
      <c r="CB442" s="14"/>
      <c r="CC442" s="14"/>
      <c r="CD442" s="14"/>
      <c r="CE442" s="14"/>
      <c r="CF442" s="14"/>
      <c r="CG442" s="14"/>
      <c r="CH442" s="14"/>
    </row>
    <row r="443" spans="1:86">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Z443" s="16"/>
      <c r="AA443" s="16"/>
      <c r="AB443" s="16"/>
      <c r="AC443" s="16"/>
      <c r="AD443" s="16"/>
      <c r="AE443" s="16"/>
      <c r="AF443" s="16"/>
      <c r="AG443" s="16"/>
      <c r="AH443" s="16"/>
      <c r="AI443" s="16"/>
      <c r="AJ443" s="16"/>
      <c r="AK443" s="16"/>
      <c r="AL443" s="16"/>
      <c r="AM443" s="14"/>
      <c r="AN443" s="14"/>
      <c r="AO443" s="14"/>
      <c r="AP443" s="14"/>
      <c r="AQ443" s="14"/>
      <c r="AR443" s="14"/>
      <c r="AS443" s="14"/>
      <c r="AT443" s="14"/>
      <c r="AU443" s="14"/>
      <c r="AV443" s="14"/>
      <c r="AW443" s="14"/>
      <c r="AX443" s="14"/>
      <c r="AY443" s="14"/>
      <c r="AZ443" s="14"/>
      <c r="BA443" s="14"/>
      <c r="BB443" s="14"/>
      <c r="BC443" s="14"/>
      <c r="BD443" s="14"/>
      <c r="BE443" s="14"/>
      <c r="BF443" s="14"/>
      <c r="BG443" s="14"/>
      <c r="BH443" s="14"/>
      <c r="BI443" s="14"/>
      <c r="BJ443" s="14"/>
      <c r="BK443" s="14"/>
      <c r="BL443" s="14"/>
      <c r="BM443" s="14"/>
      <c r="BN443" s="14"/>
      <c r="BO443" s="14"/>
      <c r="BP443" s="14"/>
      <c r="BQ443" s="14"/>
      <c r="BR443" s="14"/>
      <c r="BS443" s="14"/>
      <c r="BT443" s="14"/>
      <c r="BU443" s="14"/>
      <c r="BV443" s="14"/>
      <c r="BW443" s="14"/>
      <c r="BX443" s="14"/>
      <c r="BY443" s="14"/>
      <c r="BZ443" s="14"/>
      <c r="CA443" s="14"/>
      <c r="CB443" s="14"/>
      <c r="CC443" s="14"/>
      <c r="CD443" s="14"/>
      <c r="CE443" s="14"/>
      <c r="CF443" s="14"/>
      <c r="CG443" s="14"/>
      <c r="CH443" s="14"/>
    </row>
    <row r="444" spans="1:86">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Z444" s="16"/>
      <c r="AA444" s="16"/>
      <c r="AB444" s="16"/>
      <c r="AC444" s="16"/>
      <c r="AD444" s="16"/>
      <c r="AE444" s="16"/>
      <c r="AF444" s="16"/>
      <c r="AG444" s="16"/>
      <c r="AH444" s="16"/>
      <c r="AI444" s="16"/>
      <c r="AJ444" s="16"/>
      <c r="AK444" s="16"/>
      <c r="AL444" s="16"/>
      <c r="AM444" s="14"/>
      <c r="AN444" s="14"/>
      <c r="AO444" s="14"/>
      <c r="AP444" s="14"/>
      <c r="AQ444" s="14"/>
      <c r="AR444" s="14"/>
      <c r="AS444" s="14"/>
      <c r="AT444" s="14"/>
      <c r="AU444" s="14"/>
      <c r="AV444" s="14"/>
      <c r="AW444" s="14"/>
      <c r="AX444" s="14"/>
      <c r="AY444" s="14"/>
      <c r="AZ444" s="14"/>
      <c r="BA444" s="14"/>
      <c r="BB444" s="14"/>
      <c r="BC444" s="14"/>
      <c r="BD444" s="14"/>
      <c r="BE444" s="14"/>
      <c r="BF444" s="14"/>
      <c r="BG444" s="14"/>
      <c r="BH444" s="14"/>
      <c r="BI444" s="14"/>
      <c r="BJ444" s="14"/>
      <c r="BK444" s="14"/>
      <c r="BL444" s="14"/>
      <c r="BM444" s="14"/>
      <c r="BN444" s="14"/>
      <c r="BO444" s="14"/>
      <c r="BP444" s="14"/>
      <c r="BQ444" s="14"/>
      <c r="BR444" s="14"/>
      <c r="BS444" s="14"/>
      <c r="BT444" s="14"/>
      <c r="BU444" s="14"/>
      <c r="BV444" s="14"/>
      <c r="BW444" s="14"/>
      <c r="BX444" s="14"/>
      <c r="BY444" s="14"/>
      <c r="BZ444" s="14"/>
      <c r="CA444" s="14"/>
      <c r="CB444" s="14"/>
      <c r="CC444" s="14"/>
      <c r="CD444" s="14"/>
      <c r="CE444" s="14"/>
      <c r="CF444" s="14"/>
      <c r="CG444" s="14"/>
      <c r="CH444" s="14"/>
    </row>
    <row r="445" spans="1:86">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Z445" s="16"/>
      <c r="AA445" s="16"/>
      <c r="AB445" s="16"/>
      <c r="AC445" s="16"/>
      <c r="AD445" s="16"/>
      <c r="AE445" s="16"/>
      <c r="AF445" s="16"/>
      <c r="AG445" s="16"/>
      <c r="AH445" s="16"/>
      <c r="AI445" s="16"/>
      <c r="AJ445" s="16"/>
      <c r="AK445" s="16"/>
      <c r="AL445" s="16"/>
      <c r="AM445" s="14"/>
      <c r="AN445" s="14"/>
      <c r="AO445" s="14"/>
      <c r="AP445" s="14"/>
      <c r="AQ445" s="14"/>
      <c r="AR445" s="14"/>
      <c r="AS445" s="14"/>
      <c r="AT445" s="14"/>
      <c r="AU445" s="14"/>
      <c r="AV445" s="14"/>
      <c r="AW445" s="14"/>
      <c r="AX445" s="14"/>
      <c r="AY445" s="14"/>
      <c r="AZ445" s="14"/>
      <c r="BA445" s="14"/>
      <c r="BB445" s="14"/>
      <c r="BC445" s="14"/>
      <c r="BD445" s="14"/>
      <c r="BE445" s="14"/>
      <c r="BF445" s="14"/>
      <c r="BG445" s="14"/>
      <c r="BH445" s="14"/>
      <c r="BI445" s="14"/>
      <c r="BJ445" s="14"/>
      <c r="BK445" s="14"/>
      <c r="BL445" s="14"/>
      <c r="BM445" s="14"/>
      <c r="BN445" s="14"/>
      <c r="BO445" s="14"/>
      <c r="BP445" s="14"/>
      <c r="BQ445" s="14"/>
      <c r="BR445" s="14"/>
      <c r="BS445" s="14"/>
      <c r="BT445" s="14"/>
      <c r="BU445" s="14"/>
      <c r="BV445" s="14"/>
      <c r="BW445" s="14"/>
      <c r="BX445" s="14"/>
      <c r="BY445" s="14"/>
      <c r="BZ445" s="14"/>
      <c r="CA445" s="14"/>
      <c r="CB445" s="14"/>
      <c r="CC445" s="14"/>
      <c r="CD445" s="14"/>
      <c r="CE445" s="14"/>
      <c r="CF445" s="14"/>
      <c r="CG445" s="14"/>
      <c r="CH445" s="14"/>
    </row>
    <row r="446" spans="1:8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Z446" s="16"/>
      <c r="AA446" s="16"/>
      <c r="AB446" s="16"/>
      <c r="AC446" s="16"/>
      <c r="AD446" s="16"/>
      <c r="AE446" s="16"/>
      <c r="AF446" s="16"/>
      <c r="AG446" s="16"/>
      <c r="AH446" s="16"/>
      <c r="AI446" s="16"/>
      <c r="AJ446" s="16"/>
      <c r="AK446" s="16"/>
      <c r="AL446" s="16"/>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row>
    <row r="447" spans="1:86">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Z447" s="16"/>
      <c r="AA447" s="16"/>
      <c r="AB447" s="16"/>
      <c r="AC447" s="16"/>
      <c r="AD447" s="16"/>
      <c r="AE447" s="16"/>
      <c r="AF447" s="16"/>
      <c r="AG447" s="16"/>
      <c r="AH447" s="16"/>
      <c r="AI447" s="16"/>
      <c r="AJ447" s="16"/>
      <c r="AK447" s="16"/>
      <c r="AL447" s="16"/>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row>
    <row r="448" spans="1:86">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Z448" s="16"/>
      <c r="AA448" s="16"/>
      <c r="AB448" s="16"/>
      <c r="AC448" s="16"/>
      <c r="AD448" s="16"/>
      <c r="AE448" s="16"/>
      <c r="AF448" s="16"/>
      <c r="AG448" s="16"/>
      <c r="AH448" s="16"/>
      <c r="AI448" s="16"/>
      <c r="AJ448" s="16"/>
      <c r="AK448" s="16"/>
      <c r="AL448" s="16"/>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row>
    <row r="449" spans="1:86">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Z449" s="16"/>
      <c r="AA449" s="16"/>
      <c r="AB449" s="16"/>
      <c r="AC449" s="16"/>
      <c r="AD449" s="16"/>
      <c r="AE449" s="16"/>
      <c r="AF449" s="16"/>
      <c r="AG449" s="16"/>
      <c r="AH449" s="16"/>
      <c r="AI449" s="16"/>
      <c r="AJ449" s="16"/>
      <c r="AK449" s="16"/>
      <c r="AL449" s="16"/>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row>
    <row r="450" spans="1:86">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Z450" s="16"/>
      <c r="AA450" s="16"/>
      <c r="AB450" s="16"/>
      <c r="AC450" s="16"/>
      <c r="AD450" s="16"/>
      <c r="AE450" s="16"/>
      <c r="AF450" s="16"/>
      <c r="AG450" s="16"/>
      <c r="AH450" s="16"/>
      <c r="AI450" s="16"/>
      <c r="AJ450" s="16"/>
      <c r="AK450" s="16"/>
      <c r="AL450" s="16"/>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row>
    <row r="451" spans="1:86">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Z451" s="16"/>
      <c r="AA451" s="16"/>
      <c r="AB451" s="16"/>
      <c r="AC451" s="16"/>
      <c r="AD451" s="16"/>
      <c r="AE451" s="16"/>
      <c r="AF451" s="16"/>
      <c r="AG451" s="16"/>
      <c r="AH451" s="16"/>
      <c r="AI451" s="16"/>
      <c r="AJ451" s="16"/>
      <c r="AK451" s="16"/>
      <c r="AL451" s="16"/>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row>
    <row r="452" spans="1:86">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Z452" s="16"/>
      <c r="AA452" s="16"/>
      <c r="AB452" s="16"/>
      <c r="AC452" s="16"/>
      <c r="AD452" s="16"/>
      <c r="AE452" s="16"/>
      <c r="AF452" s="16"/>
      <c r="AG452" s="16"/>
      <c r="AH452" s="16"/>
      <c r="AI452" s="16"/>
      <c r="AJ452" s="16"/>
      <c r="AK452" s="16"/>
      <c r="AL452" s="16"/>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row>
    <row r="453" spans="1:86">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Z453" s="16"/>
      <c r="AA453" s="16"/>
      <c r="AB453" s="16"/>
      <c r="AC453" s="16"/>
      <c r="AD453" s="16"/>
      <c r="AE453" s="16"/>
      <c r="AF453" s="16"/>
      <c r="AG453" s="16"/>
      <c r="AH453" s="16"/>
      <c r="AI453" s="16"/>
      <c r="AJ453" s="16"/>
      <c r="AK453" s="16"/>
      <c r="AL453" s="16"/>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row>
    <row r="454" spans="1:86">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Z454" s="16"/>
      <c r="AA454" s="16"/>
      <c r="AB454" s="16"/>
      <c r="AC454" s="16"/>
      <c r="AD454" s="16"/>
      <c r="AE454" s="16"/>
      <c r="AF454" s="16"/>
      <c r="AG454" s="16"/>
      <c r="AH454" s="16"/>
      <c r="AI454" s="16"/>
      <c r="AJ454" s="16"/>
      <c r="AK454" s="16"/>
      <c r="AL454" s="16"/>
      <c r="AM454" s="14"/>
      <c r="AN454" s="14"/>
      <c r="AO454" s="14"/>
      <c r="AP454" s="14"/>
      <c r="AQ454" s="14"/>
      <c r="AR454" s="14"/>
      <c r="AS454" s="14"/>
      <c r="AT454" s="14"/>
      <c r="AU454" s="14"/>
      <c r="AV454" s="14"/>
      <c r="AW454" s="14"/>
      <c r="AX454" s="14"/>
      <c r="AY454" s="14"/>
      <c r="AZ454" s="14"/>
      <c r="BA454" s="14"/>
      <c r="BB454" s="14"/>
      <c r="BC454" s="14"/>
      <c r="BD454" s="14"/>
      <c r="BE454" s="14"/>
      <c r="BF454" s="14"/>
      <c r="BG454" s="14"/>
      <c r="BH454" s="14"/>
      <c r="BI454" s="14"/>
      <c r="BJ454" s="14"/>
      <c r="BK454" s="14"/>
      <c r="BL454" s="14"/>
      <c r="BM454" s="14"/>
      <c r="BN454" s="14"/>
      <c r="BO454" s="14"/>
      <c r="BP454" s="14"/>
      <c r="BQ454" s="14"/>
      <c r="BR454" s="14"/>
      <c r="BS454" s="14"/>
      <c r="BT454" s="14"/>
      <c r="BU454" s="14"/>
      <c r="BV454" s="14"/>
      <c r="BW454" s="14"/>
      <c r="BX454" s="14"/>
      <c r="BY454" s="14"/>
      <c r="BZ454" s="14"/>
      <c r="CA454" s="14"/>
      <c r="CB454" s="14"/>
      <c r="CC454" s="14"/>
      <c r="CD454" s="14"/>
      <c r="CE454" s="14"/>
      <c r="CF454" s="14"/>
      <c r="CG454" s="14"/>
      <c r="CH454" s="14"/>
    </row>
    <row r="455" spans="1:86">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Z455" s="16"/>
      <c r="AA455" s="16"/>
      <c r="AB455" s="16"/>
      <c r="AC455" s="16"/>
      <c r="AD455" s="16"/>
      <c r="AE455" s="16"/>
      <c r="AF455" s="16"/>
      <c r="AG455" s="16"/>
      <c r="AH455" s="16"/>
      <c r="AI455" s="16"/>
      <c r="AJ455" s="16"/>
      <c r="AK455" s="16"/>
      <c r="AL455" s="16"/>
      <c r="AM455" s="14"/>
      <c r="AN455" s="14"/>
      <c r="AO455" s="14"/>
      <c r="AP455" s="14"/>
      <c r="AQ455" s="14"/>
      <c r="AR455" s="14"/>
      <c r="AS455" s="14"/>
      <c r="AT455" s="14"/>
      <c r="AU455" s="14"/>
      <c r="AV455" s="14"/>
      <c r="AW455" s="14"/>
      <c r="AX455" s="14"/>
      <c r="AY455" s="14"/>
      <c r="AZ455" s="14"/>
      <c r="BA455" s="14"/>
      <c r="BB455" s="14"/>
      <c r="BC455" s="14"/>
      <c r="BD455" s="14"/>
      <c r="BE455" s="14"/>
      <c r="BF455" s="14"/>
      <c r="BG455" s="14"/>
      <c r="BH455" s="14"/>
      <c r="BI455" s="14"/>
      <c r="BJ455" s="14"/>
      <c r="BK455" s="14"/>
      <c r="BL455" s="14"/>
      <c r="BM455" s="14"/>
      <c r="BN455" s="14"/>
      <c r="BO455" s="14"/>
      <c r="BP455" s="14"/>
      <c r="BQ455" s="14"/>
      <c r="BR455" s="14"/>
      <c r="BS455" s="14"/>
      <c r="BT455" s="14"/>
      <c r="BU455" s="14"/>
      <c r="BV455" s="14"/>
      <c r="BW455" s="14"/>
      <c r="BX455" s="14"/>
      <c r="BY455" s="14"/>
      <c r="BZ455" s="14"/>
      <c r="CA455" s="14"/>
      <c r="CB455" s="14"/>
      <c r="CC455" s="14"/>
      <c r="CD455" s="14"/>
      <c r="CE455" s="14"/>
      <c r="CF455" s="14"/>
      <c r="CG455" s="14"/>
      <c r="CH455" s="14"/>
    </row>
    <row r="456" spans="1:8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Z456" s="16"/>
      <c r="AA456" s="16"/>
      <c r="AB456" s="16"/>
      <c r="AC456" s="16"/>
      <c r="AD456" s="16"/>
      <c r="AE456" s="16"/>
      <c r="AF456" s="16"/>
      <c r="AG456" s="16"/>
      <c r="AH456" s="16"/>
      <c r="AI456" s="16"/>
      <c r="AJ456" s="16"/>
      <c r="AK456" s="16"/>
      <c r="AL456" s="16"/>
      <c r="AM456" s="14"/>
      <c r="AN456" s="14"/>
      <c r="AO456" s="14"/>
      <c r="AP456" s="14"/>
      <c r="AQ456" s="14"/>
      <c r="AR456" s="14"/>
      <c r="AS456" s="14"/>
      <c r="AT456" s="14"/>
      <c r="AU456" s="14"/>
      <c r="AV456" s="14"/>
      <c r="AW456" s="14"/>
      <c r="AX456" s="14"/>
      <c r="AY456" s="14"/>
      <c r="AZ456" s="14"/>
      <c r="BA456" s="14"/>
      <c r="BB456" s="14"/>
      <c r="BC456" s="14"/>
      <c r="BD456" s="14"/>
      <c r="BE456" s="14"/>
      <c r="BF456" s="14"/>
      <c r="BG456" s="14"/>
      <c r="BH456" s="14"/>
      <c r="BI456" s="14"/>
      <c r="BJ456" s="14"/>
      <c r="BK456" s="14"/>
      <c r="BL456" s="14"/>
      <c r="BM456" s="14"/>
      <c r="BN456" s="14"/>
      <c r="BO456" s="14"/>
      <c r="BP456" s="14"/>
      <c r="BQ456" s="14"/>
      <c r="BR456" s="14"/>
      <c r="BS456" s="14"/>
      <c r="BT456" s="14"/>
      <c r="BU456" s="14"/>
      <c r="BV456" s="14"/>
      <c r="BW456" s="14"/>
      <c r="BX456" s="14"/>
      <c r="BY456" s="14"/>
      <c r="BZ456" s="14"/>
      <c r="CA456" s="14"/>
      <c r="CB456" s="14"/>
      <c r="CC456" s="14"/>
      <c r="CD456" s="14"/>
      <c r="CE456" s="14"/>
      <c r="CF456" s="14"/>
      <c r="CG456" s="14"/>
      <c r="CH456" s="14"/>
    </row>
    <row r="457" spans="1:86">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Z457" s="16"/>
      <c r="AA457" s="16"/>
      <c r="AB457" s="16"/>
      <c r="AC457" s="16"/>
      <c r="AD457" s="16"/>
      <c r="AE457" s="16"/>
      <c r="AF457" s="16"/>
      <c r="AG457" s="16"/>
      <c r="AH457" s="16"/>
      <c r="AI457" s="16"/>
      <c r="AJ457" s="16"/>
      <c r="AK457" s="16"/>
      <c r="AL457" s="16"/>
      <c r="AM457" s="14"/>
      <c r="AN457" s="14"/>
      <c r="AO457" s="14"/>
      <c r="AP457" s="14"/>
      <c r="AQ457" s="14"/>
      <c r="AR457" s="14"/>
      <c r="AS457" s="14"/>
      <c r="AT457" s="14"/>
      <c r="AU457" s="14"/>
      <c r="AV457" s="14"/>
      <c r="AW457" s="14"/>
      <c r="AX457" s="14"/>
      <c r="AY457" s="14"/>
      <c r="AZ457" s="14"/>
      <c r="BA457" s="14"/>
      <c r="BB457" s="14"/>
      <c r="BC457" s="14"/>
      <c r="BD457" s="14"/>
      <c r="BE457" s="14"/>
      <c r="BF457" s="14"/>
      <c r="BG457" s="14"/>
      <c r="BH457" s="14"/>
      <c r="BI457" s="14"/>
      <c r="BJ457" s="14"/>
      <c r="BK457" s="14"/>
      <c r="BL457" s="14"/>
      <c r="BM457" s="14"/>
      <c r="BN457" s="14"/>
      <c r="BO457" s="14"/>
      <c r="BP457" s="14"/>
      <c r="BQ457" s="14"/>
      <c r="BR457" s="14"/>
      <c r="BS457" s="14"/>
      <c r="BT457" s="14"/>
      <c r="BU457" s="14"/>
      <c r="BV457" s="14"/>
      <c r="BW457" s="14"/>
      <c r="BX457" s="14"/>
      <c r="BY457" s="14"/>
      <c r="BZ457" s="14"/>
      <c r="CA457" s="14"/>
      <c r="CB457" s="14"/>
      <c r="CC457" s="14"/>
      <c r="CD457" s="14"/>
      <c r="CE457" s="14"/>
      <c r="CF457" s="14"/>
      <c r="CG457" s="14"/>
      <c r="CH457" s="14"/>
    </row>
    <row r="458" spans="1:86">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Z458" s="16"/>
      <c r="AA458" s="16"/>
      <c r="AB458" s="16"/>
      <c r="AC458" s="16"/>
      <c r="AD458" s="16"/>
      <c r="AE458" s="16"/>
      <c r="AF458" s="16"/>
      <c r="AG458" s="16"/>
      <c r="AH458" s="16"/>
      <c r="AI458" s="16"/>
      <c r="AJ458" s="16"/>
      <c r="AK458" s="16"/>
      <c r="AL458" s="16"/>
      <c r="AM458" s="14"/>
      <c r="AN458" s="14"/>
      <c r="AO458" s="14"/>
      <c r="AP458" s="14"/>
      <c r="AQ458" s="14"/>
      <c r="AR458" s="14"/>
      <c r="AS458" s="14"/>
      <c r="AT458" s="14"/>
      <c r="AU458" s="14"/>
      <c r="AV458" s="14"/>
      <c r="AW458" s="14"/>
      <c r="AX458" s="14"/>
      <c r="AY458" s="14"/>
      <c r="AZ458" s="14"/>
      <c r="BA458" s="14"/>
      <c r="BB458" s="14"/>
      <c r="BC458" s="14"/>
      <c r="BD458" s="14"/>
      <c r="BE458" s="14"/>
      <c r="BF458" s="14"/>
      <c r="BG458" s="14"/>
      <c r="BH458" s="14"/>
      <c r="BI458" s="14"/>
      <c r="BJ458" s="14"/>
      <c r="BK458" s="14"/>
      <c r="BL458" s="14"/>
      <c r="BM458" s="14"/>
      <c r="BN458" s="14"/>
      <c r="BO458" s="14"/>
      <c r="BP458" s="14"/>
      <c r="BQ458" s="14"/>
      <c r="BR458" s="14"/>
      <c r="BS458" s="14"/>
      <c r="BT458" s="14"/>
      <c r="BU458" s="14"/>
      <c r="BV458" s="14"/>
      <c r="BW458" s="14"/>
      <c r="BX458" s="14"/>
      <c r="BY458" s="14"/>
      <c r="BZ458" s="14"/>
      <c r="CA458" s="14"/>
      <c r="CB458" s="14"/>
      <c r="CC458" s="14"/>
      <c r="CD458" s="14"/>
      <c r="CE458" s="14"/>
      <c r="CF458" s="14"/>
      <c r="CG458" s="14"/>
      <c r="CH458" s="14"/>
    </row>
    <row r="459" spans="1:86">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Z459" s="16"/>
      <c r="AA459" s="16"/>
      <c r="AB459" s="16"/>
      <c r="AC459" s="16"/>
      <c r="AD459" s="16"/>
      <c r="AE459" s="16"/>
      <c r="AF459" s="16"/>
      <c r="AG459" s="16"/>
      <c r="AH459" s="16"/>
      <c r="AI459" s="16"/>
      <c r="AJ459" s="16"/>
      <c r="AK459" s="16"/>
      <c r="AL459" s="16"/>
      <c r="AM459" s="14"/>
      <c r="AN459" s="14"/>
      <c r="AO459" s="14"/>
      <c r="AP459" s="14"/>
      <c r="AQ459" s="14"/>
      <c r="AR459" s="14"/>
      <c r="AS459" s="14"/>
      <c r="AT459" s="14"/>
      <c r="AU459" s="14"/>
      <c r="AV459" s="14"/>
      <c r="AW459" s="14"/>
      <c r="AX459" s="14"/>
      <c r="AY459" s="14"/>
      <c r="AZ459" s="14"/>
      <c r="BA459" s="14"/>
      <c r="BB459" s="14"/>
      <c r="BC459" s="14"/>
      <c r="BD459" s="14"/>
      <c r="BE459" s="14"/>
      <c r="BF459" s="14"/>
      <c r="BG459" s="14"/>
      <c r="BH459" s="14"/>
      <c r="BI459" s="14"/>
      <c r="BJ459" s="14"/>
      <c r="BK459" s="14"/>
      <c r="BL459" s="14"/>
      <c r="BM459" s="14"/>
      <c r="BN459" s="14"/>
      <c r="BO459" s="14"/>
      <c r="BP459" s="14"/>
      <c r="BQ459" s="14"/>
      <c r="BR459" s="14"/>
      <c r="BS459" s="14"/>
      <c r="BT459" s="14"/>
      <c r="BU459" s="14"/>
      <c r="BV459" s="14"/>
      <c r="BW459" s="14"/>
      <c r="BX459" s="14"/>
      <c r="BY459" s="14"/>
      <c r="BZ459" s="14"/>
      <c r="CA459" s="14"/>
      <c r="CB459" s="14"/>
      <c r="CC459" s="14"/>
      <c r="CD459" s="14"/>
      <c r="CE459" s="14"/>
      <c r="CF459" s="14"/>
      <c r="CG459" s="14"/>
      <c r="CH459" s="14"/>
    </row>
    <row r="460" spans="1:86">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Z460" s="16"/>
      <c r="AA460" s="16"/>
      <c r="AB460" s="16"/>
      <c r="AC460" s="16"/>
      <c r="AD460" s="16"/>
      <c r="AE460" s="16"/>
      <c r="AF460" s="16"/>
      <c r="AG460" s="16"/>
      <c r="AH460" s="16"/>
      <c r="AI460" s="16"/>
      <c r="AJ460" s="16"/>
      <c r="AK460" s="16"/>
      <c r="AL460" s="16"/>
      <c r="AM460" s="14"/>
      <c r="AN460" s="14"/>
      <c r="AO460" s="14"/>
      <c r="AP460" s="14"/>
      <c r="AQ460" s="14"/>
      <c r="AR460" s="14"/>
      <c r="AS460" s="14"/>
      <c r="AT460" s="14"/>
      <c r="AU460" s="14"/>
      <c r="AV460" s="14"/>
      <c r="AW460" s="14"/>
      <c r="AX460" s="14"/>
      <c r="AY460" s="14"/>
      <c r="AZ460" s="14"/>
      <c r="BA460" s="14"/>
      <c r="BB460" s="14"/>
      <c r="BC460" s="14"/>
      <c r="BD460" s="14"/>
      <c r="BE460" s="14"/>
      <c r="BF460" s="14"/>
      <c r="BG460" s="14"/>
      <c r="BH460" s="14"/>
      <c r="BI460" s="14"/>
      <c r="BJ460" s="14"/>
      <c r="BK460" s="14"/>
      <c r="BL460" s="14"/>
      <c r="BM460" s="14"/>
      <c r="BN460" s="14"/>
      <c r="BO460" s="14"/>
      <c r="BP460" s="14"/>
      <c r="BQ460" s="14"/>
      <c r="BR460" s="14"/>
      <c r="BS460" s="14"/>
      <c r="BT460" s="14"/>
      <c r="BU460" s="14"/>
      <c r="BV460" s="14"/>
      <c r="BW460" s="14"/>
      <c r="BX460" s="14"/>
      <c r="BY460" s="14"/>
      <c r="BZ460" s="14"/>
      <c r="CA460" s="14"/>
      <c r="CB460" s="14"/>
      <c r="CC460" s="14"/>
      <c r="CD460" s="14"/>
      <c r="CE460" s="14"/>
      <c r="CF460" s="14"/>
      <c r="CG460" s="14"/>
      <c r="CH460" s="14"/>
    </row>
    <row r="461" spans="1:86">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Z461" s="16"/>
      <c r="AA461" s="16"/>
      <c r="AB461" s="16"/>
      <c r="AC461" s="16"/>
      <c r="AD461" s="16"/>
      <c r="AE461" s="16"/>
      <c r="AF461" s="16"/>
      <c r="AG461" s="16"/>
      <c r="AH461" s="16"/>
      <c r="AI461" s="16"/>
      <c r="AJ461" s="16"/>
      <c r="AK461" s="16"/>
      <c r="AL461" s="16"/>
      <c r="AM461" s="14"/>
      <c r="AN461" s="14"/>
      <c r="AO461" s="14"/>
      <c r="AP461" s="14"/>
      <c r="AQ461" s="14"/>
      <c r="AR461" s="14"/>
      <c r="AS461" s="14"/>
      <c r="AT461" s="14"/>
      <c r="AU461" s="14"/>
      <c r="AV461" s="14"/>
      <c r="AW461" s="14"/>
      <c r="AX461" s="14"/>
      <c r="AY461" s="14"/>
      <c r="AZ461" s="14"/>
      <c r="BA461" s="14"/>
      <c r="BB461" s="14"/>
      <c r="BC461" s="14"/>
      <c r="BD461" s="14"/>
      <c r="BE461" s="14"/>
      <c r="BF461" s="14"/>
      <c r="BG461" s="14"/>
      <c r="BH461" s="14"/>
      <c r="BI461" s="14"/>
      <c r="BJ461" s="14"/>
      <c r="BK461" s="14"/>
      <c r="BL461" s="14"/>
      <c r="BM461" s="14"/>
      <c r="BN461" s="14"/>
      <c r="BO461" s="14"/>
      <c r="BP461" s="14"/>
      <c r="BQ461" s="14"/>
      <c r="BR461" s="14"/>
      <c r="BS461" s="14"/>
      <c r="BT461" s="14"/>
      <c r="BU461" s="14"/>
      <c r="BV461" s="14"/>
      <c r="BW461" s="14"/>
      <c r="BX461" s="14"/>
      <c r="BY461" s="14"/>
      <c r="BZ461" s="14"/>
      <c r="CA461" s="14"/>
      <c r="CB461" s="14"/>
      <c r="CC461" s="14"/>
      <c r="CD461" s="14"/>
      <c r="CE461" s="14"/>
      <c r="CF461" s="14"/>
      <c r="CG461" s="14"/>
      <c r="CH461" s="14"/>
    </row>
    <row r="462" spans="1:86">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Z462" s="16"/>
      <c r="AA462" s="16"/>
      <c r="AB462" s="16"/>
      <c r="AC462" s="16"/>
      <c r="AD462" s="16"/>
      <c r="AE462" s="16"/>
      <c r="AF462" s="16"/>
      <c r="AG462" s="16"/>
      <c r="AH462" s="16"/>
      <c r="AI462" s="16"/>
      <c r="AJ462" s="16"/>
      <c r="AK462" s="16"/>
      <c r="AL462" s="16"/>
      <c r="AM462" s="14"/>
      <c r="AN462" s="14"/>
      <c r="AO462" s="14"/>
      <c r="AP462" s="14"/>
      <c r="AQ462" s="14"/>
      <c r="AR462" s="14"/>
      <c r="AS462" s="14"/>
      <c r="AT462" s="14"/>
      <c r="AU462" s="14"/>
      <c r="AV462" s="14"/>
      <c r="AW462" s="14"/>
      <c r="AX462" s="14"/>
      <c r="AY462" s="14"/>
      <c r="AZ462" s="14"/>
      <c r="BA462" s="14"/>
      <c r="BB462" s="14"/>
      <c r="BC462" s="14"/>
      <c r="BD462" s="14"/>
      <c r="BE462" s="14"/>
      <c r="BF462" s="14"/>
      <c r="BG462" s="14"/>
      <c r="BH462" s="14"/>
      <c r="BI462" s="14"/>
      <c r="BJ462" s="14"/>
      <c r="BK462" s="14"/>
      <c r="BL462" s="14"/>
      <c r="BM462" s="14"/>
      <c r="BN462" s="14"/>
      <c r="BO462" s="14"/>
      <c r="BP462" s="14"/>
      <c r="BQ462" s="14"/>
      <c r="BR462" s="14"/>
      <c r="BS462" s="14"/>
      <c r="BT462" s="14"/>
      <c r="BU462" s="14"/>
      <c r="BV462" s="14"/>
      <c r="BW462" s="14"/>
      <c r="BX462" s="14"/>
      <c r="BY462" s="14"/>
      <c r="BZ462" s="14"/>
      <c r="CA462" s="14"/>
      <c r="CB462" s="14"/>
      <c r="CC462" s="14"/>
      <c r="CD462" s="14"/>
      <c r="CE462" s="14"/>
      <c r="CF462" s="14"/>
      <c r="CG462" s="14"/>
      <c r="CH462" s="14"/>
    </row>
    <row r="463" spans="1:86">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Z463" s="16"/>
      <c r="AA463" s="16"/>
      <c r="AB463" s="16"/>
      <c r="AC463" s="16"/>
      <c r="AD463" s="16"/>
      <c r="AE463" s="16"/>
      <c r="AF463" s="16"/>
      <c r="AG463" s="16"/>
      <c r="AH463" s="16"/>
      <c r="AI463" s="16"/>
      <c r="AJ463" s="16"/>
      <c r="AK463" s="16"/>
      <c r="AL463" s="16"/>
      <c r="AM463" s="14"/>
      <c r="AN463" s="14"/>
      <c r="AO463" s="14"/>
      <c r="AP463" s="14"/>
      <c r="AQ463" s="14"/>
      <c r="AR463" s="14"/>
      <c r="AS463" s="14"/>
      <c r="AT463" s="14"/>
      <c r="AU463" s="14"/>
      <c r="AV463" s="14"/>
      <c r="AW463" s="14"/>
      <c r="AX463" s="14"/>
      <c r="AY463" s="14"/>
      <c r="AZ463" s="14"/>
      <c r="BA463" s="14"/>
      <c r="BB463" s="14"/>
      <c r="BC463" s="14"/>
      <c r="BD463" s="14"/>
      <c r="BE463" s="14"/>
      <c r="BF463" s="14"/>
      <c r="BG463" s="14"/>
      <c r="BH463" s="14"/>
      <c r="BI463" s="14"/>
      <c r="BJ463" s="14"/>
      <c r="BK463" s="14"/>
      <c r="BL463" s="14"/>
      <c r="BM463" s="14"/>
      <c r="BN463" s="14"/>
      <c r="BO463" s="14"/>
      <c r="BP463" s="14"/>
      <c r="BQ463" s="14"/>
      <c r="BR463" s="14"/>
      <c r="BS463" s="14"/>
      <c r="BT463" s="14"/>
      <c r="BU463" s="14"/>
      <c r="BV463" s="14"/>
      <c r="BW463" s="14"/>
      <c r="BX463" s="14"/>
      <c r="BY463" s="14"/>
      <c r="BZ463" s="14"/>
      <c r="CA463" s="14"/>
      <c r="CB463" s="14"/>
      <c r="CC463" s="14"/>
      <c r="CD463" s="14"/>
      <c r="CE463" s="14"/>
      <c r="CF463" s="14"/>
      <c r="CG463" s="14"/>
      <c r="CH463" s="14"/>
    </row>
    <row r="464" spans="1:86">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Z464" s="16"/>
      <c r="AA464" s="16"/>
      <c r="AB464" s="16"/>
      <c r="AC464" s="16"/>
      <c r="AD464" s="16"/>
      <c r="AE464" s="16"/>
      <c r="AF464" s="16"/>
      <c r="AG464" s="16"/>
      <c r="AH464" s="16"/>
      <c r="AI464" s="16"/>
      <c r="AJ464" s="16"/>
      <c r="AK464" s="16"/>
      <c r="AL464" s="16"/>
      <c r="AM464" s="14"/>
      <c r="AN464" s="14"/>
      <c r="AO464" s="14"/>
      <c r="AP464" s="14"/>
      <c r="AQ464" s="14"/>
      <c r="AR464" s="14"/>
      <c r="AS464" s="14"/>
      <c r="AT464" s="14"/>
      <c r="AU464" s="14"/>
      <c r="AV464" s="14"/>
      <c r="AW464" s="14"/>
      <c r="AX464" s="14"/>
      <c r="AY464" s="14"/>
      <c r="AZ464" s="14"/>
      <c r="BA464" s="14"/>
      <c r="BB464" s="14"/>
      <c r="BC464" s="14"/>
      <c r="BD464" s="14"/>
      <c r="BE464" s="14"/>
      <c r="BF464" s="14"/>
      <c r="BG464" s="14"/>
      <c r="BH464" s="14"/>
      <c r="BI464" s="14"/>
      <c r="BJ464" s="14"/>
      <c r="BK464" s="14"/>
      <c r="BL464" s="14"/>
      <c r="BM464" s="14"/>
      <c r="BN464" s="14"/>
      <c r="BO464" s="14"/>
      <c r="BP464" s="14"/>
      <c r="BQ464" s="14"/>
      <c r="BR464" s="14"/>
      <c r="BS464" s="14"/>
      <c r="BT464" s="14"/>
      <c r="BU464" s="14"/>
      <c r="BV464" s="14"/>
      <c r="BW464" s="14"/>
      <c r="BX464" s="14"/>
      <c r="BY464" s="14"/>
      <c r="BZ464" s="14"/>
      <c r="CA464" s="14"/>
      <c r="CB464" s="14"/>
      <c r="CC464" s="14"/>
      <c r="CD464" s="14"/>
      <c r="CE464" s="14"/>
      <c r="CF464" s="14"/>
      <c r="CG464" s="14"/>
      <c r="CH464" s="14"/>
    </row>
    <row r="465" spans="1:86">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Z465" s="16"/>
      <c r="AA465" s="16"/>
      <c r="AB465" s="16"/>
      <c r="AC465" s="16"/>
      <c r="AD465" s="16"/>
      <c r="AE465" s="16"/>
      <c r="AF465" s="16"/>
      <c r="AG465" s="16"/>
      <c r="AH465" s="16"/>
      <c r="AI465" s="16"/>
      <c r="AJ465" s="16"/>
      <c r="AK465" s="16"/>
      <c r="AL465" s="16"/>
      <c r="AM465" s="14"/>
      <c r="AN465" s="14"/>
      <c r="AO465" s="14"/>
      <c r="AP465" s="14"/>
      <c r="AQ465" s="14"/>
      <c r="AR465" s="14"/>
      <c r="AS465" s="14"/>
      <c r="AT465" s="14"/>
      <c r="AU465" s="14"/>
      <c r="AV465" s="14"/>
      <c r="AW465" s="14"/>
      <c r="AX465" s="14"/>
      <c r="AY465" s="14"/>
      <c r="AZ465" s="14"/>
      <c r="BA465" s="14"/>
      <c r="BB465" s="14"/>
      <c r="BC465" s="14"/>
      <c r="BD465" s="14"/>
      <c r="BE465" s="14"/>
      <c r="BF465" s="14"/>
      <c r="BG465" s="14"/>
      <c r="BH465" s="14"/>
      <c r="BI465" s="14"/>
      <c r="BJ465" s="14"/>
      <c r="BK465" s="14"/>
      <c r="BL465" s="14"/>
      <c r="BM465" s="14"/>
      <c r="BN465" s="14"/>
      <c r="BO465" s="14"/>
      <c r="BP465" s="14"/>
      <c r="BQ465" s="14"/>
      <c r="BR465" s="14"/>
      <c r="BS465" s="14"/>
      <c r="BT465" s="14"/>
      <c r="BU465" s="14"/>
      <c r="BV465" s="14"/>
      <c r="BW465" s="14"/>
      <c r="BX465" s="14"/>
      <c r="BY465" s="14"/>
      <c r="BZ465" s="14"/>
      <c r="CA465" s="14"/>
      <c r="CB465" s="14"/>
      <c r="CC465" s="14"/>
      <c r="CD465" s="14"/>
      <c r="CE465" s="14"/>
      <c r="CF465" s="14"/>
      <c r="CG465" s="14"/>
      <c r="CH465" s="14"/>
    </row>
    <row r="466" spans="1:8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Z466" s="16"/>
      <c r="AA466" s="16"/>
      <c r="AB466" s="16"/>
      <c r="AC466" s="16"/>
      <c r="AD466" s="16"/>
      <c r="AE466" s="16"/>
      <c r="AF466" s="16"/>
      <c r="AG466" s="16"/>
      <c r="AH466" s="16"/>
      <c r="AI466" s="16"/>
      <c r="AJ466" s="16"/>
      <c r="AK466" s="16"/>
      <c r="AL466" s="16"/>
      <c r="AM466" s="14"/>
      <c r="AN466" s="14"/>
      <c r="AO466" s="14"/>
      <c r="AP466" s="14"/>
      <c r="AQ466" s="14"/>
      <c r="AR466" s="14"/>
      <c r="AS466" s="14"/>
      <c r="AT466" s="14"/>
      <c r="AU466" s="14"/>
      <c r="AV466" s="14"/>
      <c r="AW466" s="14"/>
      <c r="AX466" s="14"/>
      <c r="AY466" s="14"/>
      <c r="AZ466" s="14"/>
      <c r="BA466" s="14"/>
      <c r="BB466" s="14"/>
      <c r="BC466" s="14"/>
      <c r="BD466" s="14"/>
      <c r="BE466" s="14"/>
      <c r="BF466" s="14"/>
      <c r="BG466" s="14"/>
      <c r="BH466" s="14"/>
      <c r="BI466" s="14"/>
      <c r="BJ466" s="14"/>
      <c r="BK466" s="14"/>
      <c r="BL466" s="14"/>
      <c r="BM466" s="14"/>
      <c r="BN466" s="14"/>
      <c r="BO466" s="14"/>
      <c r="BP466" s="14"/>
      <c r="BQ466" s="14"/>
      <c r="BR466" s="14"/>
      <c r="BS466" s="14"/>
      <c r="BT466" s="14"/>
      <c r="BU466" s="14"/>
      <c r="BV466" s="14"/>
      <c r="BW466" s="14"/>
      <c r="BX466" s="14"/>
      <c r="BY466" s="14"/>
      <c r="BZ466" s="14"/>
      <c r="CA466" s="14"/>
      <c r="CB466" s="14"/>
      <c r="CC466" s="14"/>
      <c r="CD466" s="14"/>
      <c r="CE466" s="14"/>
      <c r="CF466" s="14"/>
      <c r="CG466" s="14"/>
      <c r="CH466" s="14"/>
    </row>
    <row r="467" spans="1:86">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Z467" s="16"/>
      <c r="AA467" s="16"/>
      <c r="AB467" s="16"/>
      <c r="AC467" s="16"/>
      <c r="AD467" s="16"/>
      <c r="AE467" s="16"/>
      <c r="AF467" s="16"/>
      <c r="AG467" s="16"/>
      <c r="AH467" s="16"/>
      <c r="AI467" s="16"/>
      <c r="AJ467" s="16"/>
      <c r="AK467" s="16"/>
      <c r="AL467" s="16"/>
      <c r="AM467" s="14"/>
      <c r="AN467" s="14"/>
      <c r="AO467" s="14"/>
      <c r="AP467" s="14"/>
      <c r="AQ467" s="14"/>
      <c r="AR467" s="14"/>
      <c r="AS467" s="14"/>
      <c r="AT467" s="14"/>
      <c r="AU467" s="14"/>
      <c r="AV467" s="14"/>
      <c r="AW467" s="14"/>
      <c r="AX467" s="14"/>
      <c r="AY467" s="14"/>
      <c r="AZ467" s="14"/>
      <c r="BA467" s="14"/>
      <c r="BB467" s="14"/>
      <c r="BC467" s="14"/>
      <c r="BD467" s="14"/>
      <c r="BE467" s="14"/>
      <c r="BF467" s="14"/>
      <c r="BG467" s="14"/>
      <c r="BH467" s="14"/>
      <c r="BI467" s="14"/>
      <c r="BJ467" s="14"/>
      <c r="BK467" s="14"/>
      <c r="BL467" s="14"/>
      <c r="BM467" s="14"/>
      <c r="BN467" s="14"/>
      <c r="BO467" s="14"/>
      <c r="BP467" s="14"/>
      <c r="BQ467" s="14"/>
      <c r="BR467" s="14"/>
      <c r="BS467" s="14"/>
      <c r="BT467" s="14"/>
      <c r="BU467" s="14"/>
      <c r="BV467" s="14"/>
      <c r="BW467" s="14"/>
      <c r="BX467" s="14"/>
      <c r="BY467" s="14"/>
      <c r="BZ467" s="14"/>
      <c r="CA467" s="14"/>
      <c r="CB467" s="14"/>
      <c r="CC467" s="14"/>
      <c r="CD467" s="14"/>
      <c r="CE467" s="14"/>
      <c r="CF467" s="14"/>
      <c r="CG467" s="14"/>
      <c r="CH467" s="14"/>
    </row>
    <row r="468" spans="1:86">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Z468" s="16"/>
      <c r="AA468" s="16"/>
      <c r="AB468" s="16"/>
      <c r="AC468" s="16"/>
      <c r="AD468" s="16"/>
      <c r="AE468" s="16"/>
      <c r="AF468" s="16"/>
      <c r="AG468" s="16"/>
      <c r="AH468" s="16"/>
      <c r="AI468" s="16"/>
      <c r="AJ468" s="16"/>
      <c r="AK468" s="16"/>
      <c r="AL468" s="16"/>
      <c r="AM468" s="14"/>
      <c r="AN468" s="14"/>
      <c r="AO468" s="14"/>
      <c r="AP468" s="14"/>
      <c r="AQ468" s="14"/>
      <c r="AR468" s="14"/>
      <c r="AS468" s="14"/>
      <c r="AT468" s="14"/>
      <c r="AU468" s="14"/>
      <c r="AV468" s="14"/>
      <c r="AW468" s="14"/>
      <c r="AX468" s="14"/>
      <c r="AY468" s="14"/>
      <c r="AZ468" s="14"/>
      <c r="BA468" s="14"/>
      <c r="BB468" s="14"/>
      <c r="BC468" s="14"/>
      <c r="BD468" s="14"/>
      <c r="BE468" s="14"/>
      <c r="BF468" s="14"/>
      <c r="BG468" s="14"/>
      <c r="BH468" s="14"/>
      <c r="BI468" s="14"/>
      <c r="BJ468" s="14"/>
      <c r="BK468" s="14"/>
      <c r="BL468" s="14"/>
      <c r="BM468" s="14"/>
      <c r="BN468" s="14"/>
      <c r="BO468" s="14"/>
      <c r="BP468" s="14"/>
      <c r="BQ468" s="14"/>
      <c r="BR468" s="14"/>
      <c r="BS468" s="14"/>
      <c r="BT468" s="14"/>
      <c r="BU468" s="14"/>
      <c r="BV468" s="14"/>
      <c r="BW468" s="14"/>
      <c r="BX468" s="14"/>
      <c r="BY468" s="14"/>
      <c r="BZ468" s="14"/>
      <c r="CA468" s="14"/>
      <c r="CB468" s="14"/>
      <c r="CC468" s="14"/>
      <c r="CD468" s="14"/>
      <c r="CE468" s="14"/>
      <c r="CF468" s="14"/>
      <c r="CG468" s="14"/>
      <c r="CH468" s="14"/>
    </row>
    <row r="469" spans="1:86">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Z469" s="16"/>
      <c r="AA469" s="16"/>
      <c r="AB469" s="16"/>
      <c r="AC469" s="16"/>
      <c r="AD469" s="16"/>
      <c r="AE469" s="16"/>
      <c r="AF469" s="16"/>
      <c r="AG469" s="16"/>
      <c r="AH469" s="16"/>
      <c r="AI469" s="16"/>
      <c r="AJ469" s="16"/>
      <c r="AK469" s="16"/>
      <c r="AL469" s="16"/>
      <c r="AM469" s="14"/>
      <c r="AN469" s="14"/>
      <c r="AO469" s="14"/>
      <c r="AP469" s="14"/>
      <c r="AQ469" s="14"/>
      <c r="AR469" s="14"/>
      <c r="AS469" s="14"/>
      <c r="AT469" s="14"/>
      <c r="AU469" s="14"/>
      <c r="AV469" s="14"/>
      <c r="AW469" s="14"/>
      <c r="AX469" s="14"/>
      <c r="AY469" s="14"/>
      <c r="AZ469" s="14"/>
      <c r="BA469" s="14"/>
      <c r="BB469" s="14"/>
      <c r="BC469" s="14"/>
      <c r="BD469" s="14"/>
      <c r="BE469" s="14"/>
      <c r="BF469" s="14"/>
      <c r="BG469" s="14"/>
      <c r="BH469" s="14"/>
      <c r="BI469" s="14"/>
      <c r="BJ469" s="14"/>
      <c r="BK469" s="14"/>
      <c r="BL469" s="14"/>
      <c r="BM469" s="14"/>
      <c r="BN469" s="14"/>
      <c r="BO469" s="14"/>
      <c r="BP469" s="14"/>
      <c r="BQ469" s="14"/>
      <c r="BR469" s="14"/>
      <c r="BS469" s="14"/>
      <c r="BT469" s="14"/>
      <c r="BU469" s="14"/>
      <c r="BV469" s="14"/>
      <c r="BW469" s="14"/>
      <c r="BX469" s="14"/>
      <c r="BY469" s="14"/>
      <c r="BZ469" s="14"/>
      <c r="CA469" s="14"/>
      <c r="CB469" s="14"/>
      <c r="CC469" s="14"/>
      <c r="CD469" s="14"/>
      <c r="CE469" s="14"/>
      <c r="CF469" s="14"/>
      <c r="CG469" s="14"/>
      <c r="CH469" s="14"/>
    </row>
    <row r="470" spans="1:86">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Z470" s="16"/>
      <c r="AA470" s="16"/>
      <c r="AB470" s="16"/>
      <c r="AC470" s="16"/>
      <c r="AD470" s="16"/>
      <c r="AE470" s="16"/>
      <c r="AF470" s="16"/>
      <c r="AG470" s="16"/>
      <c r="AH470" s="16"/>
      <c r="AI470" s="16"/>
      <c r="AJ470" s="16"/>
      <c r="AK470" s="16"/>
      <c r="AL470" s="16"/>
      <c r="AM470" s="14"/>
      <c r="AN470" s="14"/>
      <c r="AO470" s="14"/>
      <c r="AP470" s="14"/>
      <c r="AQ470" s="14"/>
      <c r="AR470" s="14"/>
      <c r="AS470" s="14"/>
      <c r="AT470" s="14"/>
      <c r="AU470" s="14"/>
      <c r="AV470" s="14"/>
      <c r="AW470" s="14"/>
      <c r="AX470" s="14"/>
      <c r="AY470" s="14"/>
      <c r="AZ470" s="14"/>
      <c r="BA470" s="14"/>
      <c r="BB470" s="14"/>
      <c r="BC470" s="14"/>
      <c r="BD470" s="14"/>
      <c r="BE470" s="14"/>
      <c r="BF470" s="14"/>
      <c r="BG470" s="14"/>
      <c r="BH470" s="14"/>
      <c r="BI470" s="14"/>
      <c r="BJ470" s="14"/>
      <c r="BK470" s="14"/>
      <c r="BL470" s="14"/>
      <c r="BM470" s="14"/>
      <c r="BN470" s="14"/>
      <c r="BO470" s="14"/>
      <c r="BP470" s="14"/>
      <c r="BQ470" s="14"/>
      <c r="BR470" s="14"/>
      <c r="BS470" s="14"/>
      <c r="BT470" s="14"/>
      <c r="BU470" s="14"/>
      <c r="BV470" s="14"/>
      <c r="BW470" s="14"/>
      <c r="BX470" s="14"/>
      <c r="BY470" s="14"/>
      <c r="BZ470" s="14"/>
      <c r="CA470" s="14"/>
      <c r="CB470" s="14"/>
      <c r="CC470" s="14"/>
      <c r="CD470" s="14"/>
      <c r="CE470" s="14"/>
      <c r="CF470" s="14"/>
      <c r="CG470" s="14"/>
      <c r="CH470" s="14"/>
    </row>
    <row r="471" spans="1:86">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Z471" s="16"/>
      <c r="AA471" s="16"/>
      <c r="AB471" s="16"/>
      <c r="AC471" s="16"/>
      <c r="AD471" s="16"/>
      <c r="AE471" s="16"/>
      <c r="AF471" s="16"/>
      <c r="AG471" s="16"/>
      <c r="AH471" s="16"/>
      <c r="AI471" s="16"/>
      <c r="AJ471" s="16"/>
      <c r="AK471" s="16"/>
      <c r="AL471" s="16"/>
      <c r="AM471" s="14"/>
      <c r="AN471" s="14"/>
      <c r="AO471" s="14"/>
      <c r="AP471" s="14"/>
      <c r="AQ471" s="14"/>
      <c r="AR471" s="14"/>
      <c r="AS471" s="14"/>
      <c r="AT471" s="14"/>
      <c r="AU471" s="14"/>
      <c r="AV471" s="14"/>
      <c r="AW471" s="14"/>
      <c r="AX471" s="14"/>
      <c r="AY471" s="14"/>
      <c r="AZ471" s="14"/>
      <c r="BA471" s="14"/>
      <c r="BB471" s="14"/>
      <c r="BC471" s="14"/>
      <c r="BD471" s="14"/>
      <c r="BE471" s="14"/>
      <c r="BF471" s="14"/>
      <c r="BG471" s="14"/>
      <c r="BH471" s="14"/>
      <c r="BI471" s="14"/>
      <c r="BJ471" s="14"/>
      <c r="BK471" s="14"/>
      <c r="BL471" s="14"/>
      <c r="BM471" s="14"/>
      <c r="BN471" s="14"/>
      <c r="BO471" s="14"/>
      <c r="BP471" s="14"/>
      <c r="BQ471" s="14"/>
      <c r="BR471" s="14"/>
      <c r="BS471" s="14"/>
      <c r="BT471" s="14"/>
      <c r="BU471" s="14"/>
      <c r="BV471" s="14"/>
      <c r="BW471" s="14"/>
      <c r="BX471" s="14"/>
      <c r="BY471" s="14"/>
      <c r="BZ471" s="14"/>
      <c r="CA471" s="14"/>
      <c r="CB471" s="14"/>
      <c r="CC471" s="14"/>
      <c r="CD471" s="14"/>
      <c r="CE471" s="14"/>
      <c r="CF471" s="14"/>
      <c r="CG471" s="14"/>
      <c r="CH471" s="14"/>
    </row>
    <row r="472" spans="1:86">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Z472" s="16"/>
      <c r="AA472" s="16"/>
      <c r="AB472" s="16"/>
      <c r="AC472" s="16"/>
      <c r="AD472" s="16"/>
      <c r="AE472" s="16"/>
      <c r="AF472" s="16"/>
      <c r="AG472" s="16"/>
      <c r="AH472" s="16"/>
      <c r="AI472" s="16"/>
      <c r="AJ472" s="16"/>
      <c r="AK472" s="16"/>
      <c r="AL472" s="16"/>
      <c r="AM472" s="14"/>
      <c r="AN472" s="14"/>
      <c r="AO472" s="14"/>
      <c r="AP472" s="14"/>
      <c r="AQ472" s="14"/>
      <c r="AR472" s="14"/>
      <c r="AS472" s="14"/>
      <c r="AT472" s="14"/>
      <c r="AU472" s="14"/>
      <c r="AV472" s="14"/>
      <c r="AW472" s="14"/>
      <c r="AX472" s="14"/>
      <c r="AY472" s="14"/>
      <c r="AZ472" s="14"/>
      <c r="BA472" s="14"/>
      <c r="BB472" s="14"/>
      <c r="BC472" s="14"/>
      <c r="BD472" s="14"/>
      <c r="BE472" s="14"/>
      <c r="BF472" s="14"/>
      <c r="BG472" s="14"/>
      <c r="BH472" s="14"/>
      <c r="BI472" s="14"/>
      <c r="BJ472" s="14"/>
      <c r="BK472" s="14"/>
      <c r="BL472" s="14"/>
      <c r="BM472" s="14"/>
      <c r="BN472" s="14"/>
      <c r="BO472" s="14"/>
      <c r="BP472" s="14"/>
      <c r="BQ472" s="14"/>
      <c r="BR472" s="14"/>
      <c r="BS472" s="14"/>
      <c r="BT472" s="14"/>
      <c r="BU472" s="14"/>
      <c r="BV472" s="14"/>
      <c r="BW472" s="14"/>
      <c r="BX472" s="14"/>
      <c r="BY472" s="14"/>
      <c r="BZ472" s="14"/>
      <c r="CA472" s="14"/>
      <c r="CB472" s="14"/>
      <c r="CC472" s="14"/>
      <c r="CD472" s="14"/>
      <c r="CE472" s="14"/>
      <c r="CF472" s="14"/>
      <c r="CG472" s="14"/>
      <c r="CH472" s="14"/>
    </row>
    <row r="473" spans="1:86">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Z473" s="16"/>
      <c r="AA473" s="16"/>
      <c r="AB473" s="16"/>
      <c r="AC473" s="16"/>
      <c r="AD473" s="16"/>
      <c r="AE473" s="16"/>
      <c r="AF473" s="16"/>
      <c r="AG473" s="16"/>
      <c r="AH473" s="16"/>
      <c r="AI473" s="16"/>
      <c r="AJ473" s="16"/>
      <c r="AK473" s="16"/>
      <c r="AL473" s="16"/>
      <c r="AM473" s="14"/>
      <c r="AN473" s="14"/>
      <c r="AO473" s="14"/>
      <c r="AP473" s="14"/>
      <c r="AQ473" s="14"/>
      <c r="AR473" s="14"/>
      <c r="AS473" s="14"/>
      <c r="AT473" s="14"/>
      <c r="AU473" s="14"/>
      <c r="AV473" s="14"/>
      <c r="AW473" s="14"/>
      <c r="AX473" s="14"/>
      <c r="AY473" s="14"/>
      <c r="AZ473" s="14"/>
      <c r="BA473" s="14"/>
      <c r="BB473" s="14"/>
      <c r="BC473" s="14"/>
      <c r="BD473" s="14"/>
      <c r="BE473" s="14"/>
      <c r="BF473" s="14"/>
      <c r="BG473" s="14"/>
      <c r="BH473" s="14"/>
      <c r="BI473" s="14"/>
      <c r="BJ473" s="14"/>
      <c r="BK473" s="14"/>
      <c r="BL473" s="14"/>
      <c r="BM473" s="14"/>
      <c r="BN473" s="14"/>
      <c r="BO473" s="14"/>
      <c r="BP473" s="14"/>
      <c r="BQ473" s="14"/>
      <c r="BR473" s="14"/>
      <c r="BS473" s="14"/>
      <c r="BT473" s="14"/>
      <c r="BU473" s="14"/>
      <c r="BV473" s="14"/>
      <c r="BW473" s="14"/>
      <c r="BX473" s="14"/>
      <c r="BY473" s="14"/>
      <c r="BZ473" s="14"/>
      <c r="CA473" s="14"/>
      <c r="CB473" s="14"/>
      <c r="CC473" s="14"/>
      <c r="CD473" s="14"/>
      <c r="CE473" s="14"/>
      <c r="CF473" s="14"/>
      <c r="CG473" s="14"/>
      <c r="CH473" s="14"/>
    </row>
    <row r="474" spans="1:86">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Z474" s="16"/>
      <c r="AA474" s="16"/>
      <c r="AB474" s="16"/>
      <c r="AC474" s="16"/>
      <c r="AD474" s="16"/>
      <c r="AE474" s="16"/>
      <c r="AF474" s="16"/>
      <c r="AG474" s="16"/>
      <c r="AH474" s="16"/>
      <c r="AI474" s="16"/>
      <c r="AJ474" s="16"/>
      <c r="AK474" s="16"/>
      <c r="AL474" s="16"/>
      <c r="AM474" s="14"/>
      <c r="AN474" s="14"/>
      <c r="AO474" s="14"/>
      <c r="AP474" s="14"/>
      <c r="AQ474" s="14"/>
      <c r="AR474" s="14"/>
      <c r="AS474" s="14"/>
      <c r="AT474" s="14"/>
      <c r="AU474" s="14"/>
      <c r="AV474" s="14"/>
      <c r="AW474" s="14"/>
      <c r="AX474" s="14"/>
      <c r="AY474" s="14"/>
      <c r="AZ474" s="14"/>
      <c r="BA474" s="14"/>
      <c r="BB474" s="14"/>
      <c r="BC474" s="14"/>
      <c r="BD474" s="14"/>
      <c r="BE474" s="14"/>
      <c r="BF474" s="14"/>
      <c r="BG474" s="14"/>
      <c r="BH474" s="14"/>
      <c r="BI474" s="14"/>
      <c r="BJ474" s="14"/>
      <c r="BK474" s="14"/>
      <c r="BL474" s="14"/>
      <c r="BM474" s="14"/>
      <c r="BN474" s="14"/>
      <c r="BO474" s="14"/>
      <c r="BP474" s="14"/>
      <c r="BQ474" s="14"/>
      <c r="BR474" s="14"/>
      <c r="BS474" s="14"/>
      <c r="BT474" s="14"/>
      <c r="BU474" s="14"/>
      <c r="BV474" s="14"/>
      <c r="BW474" s="14"/>
      <c r="BX474" s="14"/>
      <c r="BY474" s="14"/>
      <c r="BZ474" s="14"/>
      <c r="CA474" s="14"/>
      <c r="CB474" s="14"/>
      <c r="CC474" s="14"/>
      <c r="CD474" s="14"/>
      <c r="CE474" s="14"/>
      <c r="CF474" s="14"/>
      <c r="CG474" s="14"/>
      <c r="CH474" s="14"/>
    </row>
    <row r="475" spans="1:86">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Z475" s="16"/>
      <c r="AA475" s="16"/>
      <c r="AB475" s="16"/>
      <c r="AC475" s="16"/>
      <c r="AD475" s="16"/>
      <c r="AE475" s="16"/>
      <c r="AF475" s="16"/>
      <c r="AG475" s="16"/>
      <c r="AH475" s="16"/>
      <c r="AI475" s="16"/>
      <c r="AJ475" s="16"/>
      <c r="AK475" s="16"/>
      <c r="AL475" s="16"/>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row>
    <row r="476" spans="1:8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Z476" s="16"/>
      <c r="AA476" s="16"/>
      <c r="AB476" s="16"/>
      <c r="AC476" s="16"/>
      <c r="AD476" s="16"/>
      <c r="AE476" s="16"/>
      <c r="AF476" s="16"/>
      <c r="AG476" s="16"/>
      <c r="AH476" s="16"/>
      <c r="AI476" s="16"/>
      <c r="AJ476" s="16"/>
      <c r="AK476" s="16"/>
      <c r="AL476" s="16"/>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row>
    <row r="477" spans="1:86">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Z477" s="16"/>
      <c r="AA477" s="16"/>
      <c r="AB477" s="16"/>
      <c r="AC477" s="16"/>
      <c r="AD477" s="16"/>
      <c r="AE477" s="16"/>
      <c r="AF477" s="16"/>
      <c r="AG477" s="16"/>
      <c r="AH477" s="16"/>
      <c r="AI477" s="16"/>
      <c r="AJ477" s="16"/>
      <c r="AK477" s="16"/>
      <c r="AL477" s="16"/>
      <c r="AM477" s="14"/>
      <c r="AN477" s="14"/>
      <c r="AO477" s="14"/>
      <c r="AP477" s="14"/>
      <c r="AQ477" s="14"/>
      <c r="AR477" s="14"/>
      <c r="AS477" s="14"/>
      <c r="AT477" s="14"/>
      <c r="AU477" s="14"/>
      <c r="AV477" s="14"/>
      <c r="AW477" s="14"/>
      <c r="AX477" s="14"/>
      <c r="AY477" s="14"/>
      <c r="AZ477" s="14"/>
      <c r="BA477" s="14"/>
      <c r="BB477" s="14"/>
      <c r="BC477" s="14"/>
      <c r="BD477" s="14"/>
      <c r="BE477" s="14"/>
      <c r="BF477" s="14"/>
      <c r="BG477" s="14"/>
      <c r="BH477" s="14"/>
      <c r="BI477" s="14"/>
      <c r="BJ477" s="14"/>
      <c r="BK477" s="14"/>
      <c r="BL477" s="14"/>
      <c r="BM477" s="14"/>
      <c r="BN477" s="14"/>
      <c r="BO477" s="14"/>
      <c r="BP477" s="14"/>
      <c r="BQ477" s="14"/>
      <c r="BR477" s="14"/>
      <c r="BS477" s="14"/>
      <c r="BT477" s="14"/>
      <c r="BU477" s="14"/>
      <c r="BV477" s="14"/>
      <c r="BW477" s="14"/>
      <c r="BX477" s="14"/>
      <c r="BY477" s="14"/>
      <c r="BZ477" s="14"/>
      <c r="CA477" s="14"/>
      <c r="CB477" s="14"/>
      <c r="CC477" s="14"/>
      <c r="CD477" s="14"/>
      <c r="CE477" s="14"/>
      <c r="CF477" s="14"/>
      <c r="CG477" s="14"/>
      <c r="CH477" s="14"/>
    </row>
    <row r="478" spans="1:86">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Z478" s="16"/>
      <c r="AA478" s="16"/>
      <c r="AB478" s="16"/>
      <c r="AC478" s="16"/>
      <c r="AD478" s="16"/>
      <c r="AE478" s="16"/>
      <c r="AF478" s="16"/>
      <c r="AG478" s="16"/>
      <c r="AH478" s="16"/>
      <c r="AI478" s="16"/>
      <c r="AJ478" s="16"/>
      <c r="AK478" s="16"/>
      <c r="AL478" s="16"/>
      <c r="AM478" s="14"/>
      <c r="AN478" s="14"/>
      <c r="AO478" s="14"/>
      <c r="AP478" s="14"/>
      <c r="AQ478" s="14"/>
      <c r="AR478" s="14"/>
      <c r="AS478" s="14"/>
      <c r="AT478" s="14"/>
      <c r="AU478" s="14"/>
      <c r="AV478" s="14"/>
      <c r="AW478" s="14"/>
      <c r="AX478" s="14"/>
      <c r="AY478" s="14"/>
      <c r="AZ478" s="14"/>
      <c r="BA478" s="14"/>
      <c r="BB478" s="14"/>
      <c r="BC478" s="14"/>
      <c r="BD478" s="14"/>
      <c r="BE478" s="14"/>
      <c r="BF478" s="14"/>
      <c r="BG478" s="14"/>
      <c r="BH478" s="14"/>
      <c r="BI478" s="14"/>
      <c r="BJ478" s="14"/>
      <c r="BK478" s="14"/>
      <c r="BL478" s="14"/>
      <c r="BM478" s="14"/>
      <c r="BN478" s="14"/>
      <c r="BO478" s="14"/>
      <c r="BP478" s="14"/>
      <c r="BQ478" s="14"/>
      <c r="BR478" s="14"/>
      <c r="BS478" s="14"/>
      <c r="BT478" s="14"/>
      <c r="BU478" s="14"/>
      <c r="BV478" s="14"/>
      <c r="BW478" s="14"/>
      <c r="BX478" s="14"/>
      <c r="BY478" s="14"/>
      <c r="BZ478" s="14"/>
      <c r="CA478" s="14"/>
      <c r="CB478" s="14"/>
      <c r="CC478" s="14"/>
      <c r="CD478" s="14"/>
      <c r="CE478" s="14"/>
      <c r="CF478" s="14"/>
      <c r="CG478" s="14"/>
      <c r="CH478" s="14"/>
    </row>
    <row r="479" spans="1:86">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Z479" s="16"/>
      <c r="AA479" s="16"/>
      <c r="AB479" s="16"/>
      <c r="AC479" s="16"/>
      <c r="AD479" s="16"/>
      <c r="AE479" s="16"/>
      <c r="AF479" s="16"/>
      <c r="AG479" s="16"/>
      <c r="AH479" s="16"/>
      <c r="AI479" s="16"/>
      <c r="AJ479" s="16"/>
      <c r="AK479" s="16"/>
      <c r="AL479" s="16"/>
      <c r="AM479" s="14"/>
      <c r="AN479" s="14"/>
      <c r="AO479" s="14"/>
      <c r="AP479" s="14"/>
      <c r="AQ479" s="14"/>
      <c r="AR479" s="14"/>
      <c r="AS479" s="14"/>
      <c r="AT479" s="14"/>
      <c r="AU479" s="14"/>
      <c r="AV479" s="14"/>
      <c r="AW479" s="14"/>
      <c r="AX479" s="14"/>
      <c r="AY479" s="14"/>
      <c r="AZ479" s="14"/>
      <c r="BA479" s="14"/>
      <c r="BB479" s="14"/>
      <c r="BC479" s="14"/>
      <c r="BD479" s="14"/>
      <c r="BE479" s="14"/>
      <c r="BF479" s="14"/>
      <c r="BG479" s="14"/>
      <c r="BH479" s="14"/>
      <c r="BI479" s="14"/>
      <c r="BJ479" s="14"/>
      <c r="BK479" s="14"/>
      <c r="BL479" s="14"/>
      <c r="BM479" s="14"/>
      <c r="BN479" s="14"/>
      <c r="BO479" s="14"/>
      <c r="BP479" s="14"/>
      <c r="BQ479" s="14"/>
      <c r="BR479" s="14"/>
      <c r="BS479" s="14"/>
      <c r="BT479" s="14"/>
      <c r="BU479" s="14"/>
      <c r="BV479" s="14"/>
      <c r="BW479" s="14"/>
      <c r="BX479" s="14"/>
      <c r="BY479" s="14"/>
      <c r="BZ479" s="14"/>
      <c r="CA479" s="14"/>
      <c r="CB479" s="14"/>
      <c r="CC479" s="14"/>
      <c r="CD479" s="14"/>
      <c r="CE479" s="14"/>
      <c r="CF479" s="14"/>
      <c r="CG479" s="14"/>
      <c r="CH479" s="14"/>
    </row>
    <row r="480" spans="1:86">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Z480" s="16"/>
      <c r="AA480" s="16"/>
      <c r="AB480" s="16"/>
      <c r="AC480" s="16"/>
      <c r="AD480" s="16"/>
      <c r="AE480" s="16"/>
      <c r="AF480" s="16"/>
      <c r="AG480" s="16"/>
      <c r="AH480" s="16"/>
      <c r="AI480" s="16"/>
      <c r="AJ480" s="16"/>
      <c r="AK480" s="16"/>
      <c r="AL480" s="16"/>
      <c r="AM480" s="14"/>
      <c r="AN480" s="14"/>
      <c r="AO480" s="14"/>
      <c r="AP480" s="14"/>
      <c r="AQ480" s="14"/>
      <c r="AR480" s="14"/>
      <c r="AS480" s="14"/>
      <c r="AT480" s="14"/>
      <c r="AU480" s="14"/>
      <c r="AV480" s="14"/>
      <c r="AW480" s="14"/>
      <c r="AX480" s="14"/>
      <c r="AY480" s="14"/>
      <c r="AZ480" s="14"/>
      <c r="BA480" s="14"/>
      <c r="BB480" s="14"/>
      <c r="BC480" s="14"/>
      <c r="BD480" s="14"/>
      <c r="BE480" s="14"/>
      <c r="BF480" s="14"/>
      <c r="BG480" s="14"/>
      <c r="BH480" s="14"/>
      <c r="BI480" s="14"/>
      <c r="BJ480" s="14"/>
      <c r="BK480" s="14"/>
      <c r="BL480" s="14"/>
      <c r="BM480" s="14"/>
      <c r="BN480" s="14"/>
      <c r="BO480" s="14"/>
      <c r="BP480" s="14"/>
      <c r="BQ480" s="14"/>
      <c r="BR480" s="14"/>
      <c r="BS480" s="14"/>
      <c r="BT480" s="14"/>
      <c r="BU480" s="14"/>
      <c r="BV480" s="14"/>
      <c r="BW480" s="14"/>
      <c r="BX480" s="14"/>
      <c r="BY480" s="14"/>
      <c r="BZ480" s="14"/>
      <c r="CA480" s="14"/>
      <c r="CB480" s="14"/>
      <c r="CC480" s="14"/>
      <c r="CD480" s="14"/>
      <c r="CE480" s="14"/>
      <c r="CF480" s="14"/>
      <c r="CG480" s="14"/>
      <c r="CH480" s="14"/>
    </row>
    <row r="481" spans="1:86">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Z481" s="16"/>
      <c r="AA481" s="16"/>
      <c r="AB481" s="16"/>
      <c r="AC481" s="16"/>
      <c r="AD481" s="16"/>
      <c r="AE481" s="16"/>
      <c r="AF481" s="16"/>
      <c r="AG481" s="16"/>
      <c r="AH481" s="16"/>
      <c r="AI481" s="16"/>
      <c r="AJ481" s="16"/>
      <c r="AK481" s="16"/>
      <c r="AL481" s="16"/>
      <c r="AM481" s="14"/>
      <c r="AN481" s="14"/>
      <c r="AO481" s="14"/>
      <c r="AP481" s="14"/>
      <c r="AQ481" s="14"/>
      <c r="AR481" s="14"/>
      <c r="AS481" s="14"/>
      <c r="AT481" s="14"/>
      <c r="AU481" s="14"/>
      <c r="AV481" s="14"/>
      <c r="AW481" s="14"/>
      <c r="AX481" s="14"/>
      <c r="AY481" s="14"/>
      <c r="AZ481" s="14"/>
      <c r="BA481" s="14"/>
      <c r="BB481" s="14"/>
      <c r="BC481" s="14"/>
      <c r="BD481" s="14"/>
      <c r="BE481" s="14"/>
      <c r="BF481" s="14"/>
      <c r="BG481" s="14"/>
      <c r="BH481" s="14"/>
      <c r="BI481" s="14"/>
      <c r="BJ481" s="14"/>
      <c r="BK481" s="14"/>
      <c r="BL481" s="14"/>
      <c r="BM481" s="14"/>
      <c r="BN481" s="14"/>
      <c r="BO481" s="14"/>
      <c r="BP481" s="14"/>
      <c r="BQ481" s="14"/>
      <c r="BR481" s="14"/>
      <c r="BS481" s="14"/>
      <c r="BT481" s="14"/>
      <c r="BU481" s="14"/>
      <c r="BV481" s="14"/>
      <c r="BW481" s="14"/>
      <c r="BX481" s="14"/>
      <c r="BY481" s="14"/>
      <c r="BZ481" s="14"/>
      <c r="CA481" s="14"/>
      <c r="CB481" s="14"/>
      <c r="CC481" s="14"/>
      <c r="CD481" s="14"/>
      <c r="CE481" s="14"/>
      <c r="CF481" s="14"/>
      <c r="CG481" s="14"/>
      <c r="CH481" s="14"/>
    </row>
    <row r="482" spans="1:86">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Z482" s="16"/>
      <c r="AA482" s="16"/>
      <c r="AB482" s="16"/>
      <c r="AC482" s="16"/>
      <c r="AD482" s="16"/>
      <c r="AE482" s="16"/>
      <c r="AF482" s="16"/>
      <c r="AG482" s="16"/>
      <c r="AH482" s="16"/>
      <c r="AI482" s="16"/>
      <c r="AJ482" s="16"/>
      <c r="AK482" s="16"/>
      <c r="AL482" s="16"/>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row>
    <row r="483" spans="1:86">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Z483" s="16"/>
      <c r="AA483" s="16"/>
      <c r="AB483" s="16"/>
      <c r="AC483" s="16"/>
      <c r="AD483" s="16"/>
      <c r="AE483" s="16"/>
      <c r="AF483" s="16"/>
      <c r="AG483" s="16"/>
      <c r="AH483" s="16"/>
      <c r="AI483" s="16"/>
      <c r="AJ483" s="16"/>
      <c r="AK483" s="16"/>
      <c r="AL483" s="16"/>
      <c r="AM483" s="14"/>
      <c r="AN483" s="14"/>
      <c r="AO483" s="14"/>
      <c r="AP483" s="14"/>
      <c r="AQ483" s="14"/>
      <c r="AR483" s="14"/>
      <c r="AS483" s="14"/>
      <c r="AT483" s="14"/>
      <c r="AU483" s="14"/>
      <c r="AV483" s="14"/>
      <c r="AW483" s="14"/>
      <c r="AX483" s="14"/>
      <c r="AY483" s="14"/>
      <c r="AZ483" s="14"/>
      <c r="BA483" s="14"/>
      <c r="BB483" s="14"/>
      <c r="BC483" s="14"/>
      <c r="BD483" s="14"/>
      <c r="BE483" s="14"/>
      <c r="BF483" s="14"/>
      <c r="BG483" s="14"/>
      <c r="BH483" s="14"/>
      <c r="BI483" s="14"/>
      <c r="BJ483" s="14"/>
      <c r="BK483" s="14"/>
      <c r="BL483" s="14"/>
      <c r="BM483" s="14"/>
      <c r="BN483" s="14"/>
      <c r="BO483" s="14"/>
      <c r="BP483" s="14"/>
      <c r="BQ483" s="14"/>
      <c r="BR483" s="14"/>
      <c r="BS483" s="14"/>
      <c r="BT483" s="14"/>
      <c r="BU483" s="14"/>
      <c r="BV483" s="14"/>
      <c r="BW483" s="14"/>
      <c r="BX483" s="14"/>
      <c r="BY483" s="14"/>
      <c r="BZ483" s="14"/>
      <c r="CA483" s="14"/>
      <c r="CB483" s="14"/>
      <c r="CC483" s="14"/>
      <c r="CD483" s="14"/>
      <c r="CE483" s="14"/>
      <c r="CF483" s="14"/>
      <c r="CG483" s="14"/>
      <c r="CH483" s="14"/>
    </row>
    <row r="484" spans="1:86">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Z484" s="16"/>
      <c r="AA484" s="16"/>
      <c r="AB484" s="16"/>
      <c r="AC484" s="16"/>
      <c r="AD484" s="16"/>
      <c r="AE484" s="16"/>
      <c r="AF484" s="16"/>
      <c r="AG484" s="16"/>
      <c r="AH484" s="16"/>
      <c r="AI484" s="16"/>
      <c r="AJ484" s="16"/>
      <c r="AK484" s="16"/>
      <c r="AL484" s="16"/>
      <c r="AM484" s="14"/>
      <c r="AN484" s="14"/>
      <c r="AO484" s="14"/>
      <c r="AP484" s="14"/>
      <c r="AQ484" s="14"/>
      <c r="AR484" s="14"/>
      <c r="AS484" s="14"/>
      <c r="AT484" s="14"/>
      <c r="AU484" s="14"/>
      <c r="AV484" s="14"/>
      <c r="AW484" s="14"/>
      <c r="AX484" s="14"/>
      <c r="AY484" s="14"/>
      <c r="AZ484" s="14"/>
      <c r="BA484" s="14"/>
      <c r="BB484" s="14"/>
      <c r="BC484" s="14"/>
      <c r="BD484" s="14"/>
      <c r="BE484" s="14"/>
      <c r="BF484" s="14"/>
      <c r="BG484" s="14"/>
      <c r="BH484" s="14"/>
      <c r="BI484" s="14"/>
      <c r="BJ484" s="14"/>
      <c r="BK484" s="14"/>
      <c r="BL484" s="14"/>
      <c r="BM484" s="14"/>
      <c r="BN484" s="14"/>
      <c r="BO484" s="14"/>
      <c r="BP484" s="14"/>
      <c r="BQ484" s="14"/>
      <c r="BR484" s="14"/>
      <c r="BS484" s="14"/>
      <c r="BT484" s="14"/>
      <c r="BU484" s="14"/>
      <c r="BV484" s="14"/>
      <c r="BW484" s="14"/>
      <c r="BX484" s="14"/>
      <c r="BY484" s="14"/>
      <c r="BZ484" s="14"/>
      <c r="CA484" s="14"/>
      <c r="CB484" s="14"/>
      <c r="CC484" s="14"/>
      <c r="CD484" s="14"/>
      <c r="CE484" s="14"/>
      <c r="CF484" s="14"/>
      <c r="CG484" s="14"/>
      <c r="CH484" s="14"/>
    </row>
    <row r="485" spans="1:86">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Z485" s="16"/>
      <c r="AA485" s="16"/>
      <c r="AB485" s="16"/>
      <c r="AC485" s="16"/>
      <c r="AD485" s="16"/>
      <c r="AE485" s="16"/>
      <c r="AF485" s="16"/>
      <c r="AG485" s="16"/>
      <c r="AH485" s="16"/>
      <c r="AI485" s="16"/>
      <c r="AJ485" s="16"/>
      <c r="AK485" s="16"/>
      <c r="AL485" s="16"/>
      <c r="AM485" s="14"/>
      <c r="AN485" s="14"/>
      <c r="AO485" s="14"/>
      <c r="AP485" s="14"/>
      <c r="AQ485" s="14"/>
      <c r="AR485" s="14"/>
      <c r="AS485" s="14"/>
      <c r="AT485" s="14"/>
      <c r="AU485" s="14"/>
      <c r="AV485" s="14"/>
      <c r="AW485" s="14"/>
      <c r="AX485" s="14"/>
      <c r="AY485" s="14"/>
      <c r="AZ485" s="14"/>
      <c r="BA485" s="14"/>
      <c r="BB485" s="14"/>
      <c r="BC485" s="14"/>
      <c r="BD485" s="14"/>
      <c r="BE485" s="14"/>
      <c r="BF485" s="14"/>
      <c r="BG485" s="14"/>
      <c r="BH485" s="14"/>
      <c r="BI485" s="14"/>
      <c r="BJ485" s="14"/>
      <c r="BK485" s="14"/>
      <c r="BL485" s="14"/>
      <c r="BM485" s="14"/>
      <c r="BN485" s="14"/>
      <c r="BO485" s="14"/>
      <c r="BP485" s="14"/>
      <c r="BQ485" s="14"/>
      <c r="BR485" s="14"/>
      <c r="BS485" s="14"/>
      <c r="BT485" s="14"/>
      <c r="BU485" s="14"/>
      <c r="BV485" s="14"/>
      <c r="BW485" s="14"/>
      <c r="BX485" s="14"/>
      <c r="BY485" s="14"/>
      <c r="BZ485" s="14"/>
      <c r="CA485" s="14"/>
      <c r="CB485" s="14"/>
      <c r="CC485" s="14"/>
      <c r="CD485" s="14"/>
      <c r="CE485" s="14"/>
      <c r="CF485" s="14"/>
      <c r="CG485" s="14"/>
      <c r="CH485" s="14"/>
    </row>
    <row r="486" spans="1: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Z486" s="16"/>
      <c r="AA486" s="16"/>
      <c r="AB486" s="16"/>
      <c r="AC486" s="16"/>
      <c r="AD486" s="16"/>
      <c r="AE486" s="16"/>
      <c r="AF486" s="16"/>
      <c r="AG486" s="16"/>
      <c r="AH486" s="16"/>
      <c r="AI486" s="16"/>
      <c r="AJ486" s="16"/>
      <c r="AK486" s="16"/>
      <c r="AL486" s="16"/>
      <c r="AM486" s="14"/>
      <c r="AN486" s="14"/>
      <c r="AO486" s="14"/>
      <c r="AP486" s="14"/>
      <c r="AQ486" s="14"/>
      <c r="AR486" s="14"/>
      <c r="AS486" s="14"/>
      <c r="AT486" s="14"/>
      <c r="AU486" s="14"/>
      <c r="AV486" s="14"/>
      <c r="AW486" s="14"/>
      <c r="AX486" s="14"/>
      <c r="AY486" s="14"/>
      <c r="AZ486" s="14"/>
      <c r="BA486" s="14"/>
      <c r="BB486" s="14"/>
      <c r="BC486" s="14"/>
      <c r="BD486" s="14"/>
      <c r="BE486" s="14"/>
      <c r="BF486" s="14"/>
      <c r="BG486" s="14"/>
      <c r="BH486" s="14"/>
      <c r="BI486" s="14"/>
      <c r="BJ486" s="14"/>
      <c r="BK486" s="14"/>
      <c r="BL486" s="14"/>
      <c r="BM486" s="14"/>
      <c r="BN486" s="14"/>
      <c r="BO486" s="14"/>
      <c r="BP486" s="14"/>
      <c r="BQ486" s="14"/>
      <c r="BR486" s="14"/>
      <c r="BS486" s="14"/>
      <c r="BT486" s="14"/>
      <c r="BU486" s="14"/>
      <c r="BV486" s="14"/>
      <c r="BW486" s="14"/>
      <c r="BX486" s="14"/>
      <c r="BY486" s="14"/>
      <c r="BZ486" s="14"/>
      <c r="CA486" s="14"/>
      <c r="CB486" s="14"/>
      <c r="CC486" s="14"/>
      <c r="CD486" s="14"/>
      <c r="CE486" s="14"/>
      <c r="CF486" s="14"/>
      <c r="CG486" s="14"/>
      <c r="CH486" s="14"/>
    </row>
    <row r="487" spans="1:86">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Z487" s="16"/>
      <c r="AA487" s="16"/>
      <c r="AB487" s="16"/>
      <c r="AC487" s="16"/>
      <c r="AD487" s="16"/>
      <c r="AE487" s="16"/>
      <c r="AF487" s="16"/>
      <c r="AG487" s="16"/>
      <c r="AH487" s="16"/>
      <c r="AI487" s="16"/>
      <c r="AJ487" s="16"/>
      <c r="AK487" s="16"/>
      <c r="AL487" s="16"/>
      <c r="AM487" s="14"/>
      <c r="AN487" s="14"/>
      <c r="AO487" s="14"/>
      <c r="AP487" s="14"/>
      <c r="AQ487" s="14"/>
      <c r="AR487" s="14"/>
      <c r="AS487" s="14"/>
      <c r="AT487" s="14"/>
      <c r="AU487" s="14"/>
      <c r="AV487" s="14"/>
      <c r="AW487" s="14"/>
      <c r="AX487" s="14"/>
      <c r="AY487" s="14"/>
      <c r="AZ487" s="14"/>
      <c r="BA487" s="14"/>
      <c r="BB487" s="14"/>
      <c r="BC487" s="14"/>
      <c r="BD487" s="14"/>
      <c r="BE487" s="14"/>
      <c r="BF487" s="14"/>
      <c r="BG487" s="14"/>
      <c r="BH487" s="14"/>
      <c r="BI487" s="14"/>
      <c r="BJ487" s="14"/>
      <c r="BK487" s="14"/>
      <c r="BL487" s="14"/>
      <c r="BM487" s="14"/>
      <c r="BN487" s="14"/>
      <c r="BO487" s="14"/>
      <c r="BP487" s="14"/>
      <c r="BQ487" s="14"/>
      <c r="BR487" s="14"/>
      <c r="BS487" s="14"/>
      <c r="BT487" s="14"/>
      <c r="BU487" s="14"/>
      <c r="BV487" s="14"/>
      <c r="BW487" s="14"/>
      <c r="BX487" s="14"/>
      <c r="BY487" s="14"/>
      <c r="BZ487" s="14"/>
      <c r="CA487" s="14"/>
      <c r="CB487" s="14"/>
      <c r="CC487" s="14"/>
      <c r="CD487" s="14"/>
      <c r="CE487" s="14"/>
      <c r="CF487" s="14"/>
      <c r="CG487" s="14"/>
      <c r="CH487" s="14"/>
    </row>
    <row r="488" spans="1:86">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Z488" s="16"/>
      <c r="AA488" s="16"/>
      <c r="AB488" s="16"/>
      <c r="AC488" s="16"/>
      <c r="AD488" s="16"/>
      <c r="AE488" s="16"/>
      <c r="AF488" s="16"/>
      <c r="AG488" s="16"/>
      <c r="AH488" s="16"/>
      <c r="AI488" s="16"/>
      <c r="AJ488" s="16"/>
      <c r="AK488" s="16"/>
      <c r="AL488" s="16"/>
      <c r="AM488" s="14"/>
      <c r="AN488" s="14"/>
      <c r="AO488" s="14"/>
      <c r="AP488" s="14"/>
      <c r="AQ488" s="14"/>
      <c r="AR488" s="14"/>
      <c r="AS488" s="14"/>
      <c r="AT488" s="14"/>
      <c r="AU488" s="14"/>
      <c r="AV488" s="14"/>
      <c r="AW488" s="14"/>
      <c r="AX488" s="14"/>
      <c r="AY488" s="14"/>
      <c r="AZ488" s="14"/>
      <c r="BA488" s="14"/>
      <c r="BB488" s="14"/>
      <c r="BC488" s="14"/>
      <c r="BD488" s="14"/>
      <c r="BE488" s="14"/>
      <c r="BF488" s="14"/>
      <c r="BG488" s="14"/>
      <c r="BH488" s="14"/>
      <c r="BI488" s="14"/>
      <c r="BJ488" s="14"/>
      <c r="BK488" s="14"/>
      <c r="BL488" s="14"/>
      <c r="BM488" s="14"/>
      <c r="BN488" s="14"/>
      <c r="BO488" s="14"/>
      <c r="BP488" s="14"/>
      <c r="BQ488" s="14"/>
      <c r="BR488" s="14"/>
      <c r="BS488" s="14"/>
      <c r="BT488" s="14"/>
      <c r="BU488" s="14"/>
      <c r="BV488" s="14"/>
      <c r="BW488" s="14"/>
      <c r="BX488" s="14"/>
      <c r="BY488" s="14"/>
      <c r="BZ488" s="14"/>
      <c r="CA488" s="14"/>
      <c r="CB488" s="14"/>
      <c r="CC488" s="14"/>
      <c r="CD488" s="14"/>
      <c r="CE488" s="14"/>
      <c r="CF488" s="14"/>
      <c r="CG488" s="14"/>
      <c r="CH488" s="14"/>
    </row>
    <row r="489" spans="1:86">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Z489" s="16"/>
      <c r="AA489" s="16"/>
      <c r="AB489" s="16"/>
      <c r="AC489" s="16"/>
      <c r="AD489" s="16"/>
      <c r="AE489" s="16"/>
      <c r="AF489" s="16"/>
      <c r="AG489" s="16"/>
      <c r="AH489" s="16"/>
      <c r="AI489" s="16"/>
      <c r="AJ489" s="16"/>
      <c r="AK489" s="16"/>
      <c r="AL489" s="16"/>
      <c r="AM489" s="14"/>
      <c r="AN489" s="14"/>
      <c r="AO489" s="14"/>
      <c r="AP489" s="14"/>
      <c r="AQ489" s="14"/>
      <c r="AR489" s="14"/>
      <c r="AS489" s="14"/>
      <c r="AT489" s="14"/>
      <c r="AU489" s="14"/>
      <c r="AV489" s="14"/>
      <c r="AW489" s="14"/>
      <c r="AX489" s="14"/>
      <c r="AY489" s="14"/>
      <c r="AZ489" s="14"/>
      <c r="BA489" s="14"/>
      <c r="BB489" s="14"/>
      <c r="BC489" s="14"/>
      <c r="BD489" s="14"/>
      <c r="BE489" s="14"/>
      <c r="BF489" s="14"/>
      <c r="BG489" s="14"/>
      <c r="BH489" s="14"/>
      <c r="BI489" s="14"/>
      <c r="BJ489" s="14"/>
      <c r="BK489" s="14"/>
      <c r="BL489" s="14"/>
      <c r="BM489" s="14"/>
      <c r="BN489" s="14"/>
      <c r="BO489" s="14"/>
      <c r="BP489" s="14"/>
      <c r="BQ489" s="14"/>
      <c r="BR489" s="14"/>
      <c r="BS489" s="14"/>
      <c r="BT489" s="14"/>
      <c r="BU489" s="14"/>
      <c r="BV489" s="14"/>
      <c r="BW489" s="14"/>
      <c r="BX489" s="14"/>
      <c r="BY489" s="14"/>
      <c r="BZ489" s="14"/>
      <c r="CA489" s="14"/>
      <c r="CB489" s="14"/>
      <c r="CC489" s="14"/>
      <c r="CD489" s="14"/>
      <c r="CE489" s="14"/>
      <c r="CF489" s="14"/>
      <c r="CG489" s="14"/>
      <c r="CH489" s="14"/>
    </row>
    <row r="490" spans="1:86">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Z490" s="16"/>
      <c r="AA490" s="16"/>
      <c r="AB490" s="16"/>
      <c r="AC490" s="16"/>
      <c r="AD490" s="16"/>
      <c r="AE490" s="16"/>
      <c r="AF490" s="16"/>
      <c r="AG490" s="16"/>
      <c r="AH490" s="16"/>
      <c r="AI490" s="16"/>
      <c r="AJ490" s="16"/>
      <c r="AK490" s="16"/>
      <c r="AL490" s="16"/>
      <c r="AM490" s="14"/>
      <c r="AN490" s="14"/>
      <c r="AO490" s="14"/>
      <c r="AP490" s="14"/>
      <c r="AQ490" s="14"/>
      <c r="AR490" s="14"/>
      <c r="AS490" s="14"/>
      <c r="AT490" s="14"/>
      <c r="AU490" s="14"/>
      <c r="AV490" s="14"/>
      <c r="AW490" s="14"/>
      <c r="AX490" s="14"/>
      <c r="AY490" s="14"/>
      <c r="AZ490" s="14"/>
      <c r="BA490" s="14"/>
      <c r="BB490" s="14"/>
      <c r="BC490" s="14"/>
      <c r="BD490" s="14"/>
      <c r="BE490" s="14"/>
      <c r="BF490" s="14"/>
      <c r="BG490" s="14"/>
      <c r="BH490" s="14"/>
      <c r="BI490" s="14"/>
      <c r="BJ490" s="14"/>
      <c r="BK490" s="14"/>
      <c r="BL490" s="14"/>
      <c r="BM490" s="14"/>
      <c r="BN490" s="14"/>
      <c r="BO490" s="14"/>
      <c r="BP490" s="14"/>
      <c r="BQ490" s="14"/>
      <c r="BR490" s="14"/>
      <c r="BS490" s="14"/>
      <c r="BT490" s="14"/>
      <c r="BU490" s="14"/>
      <c r="BV490" s="14"/>
      <c r="BW490" s="14"/>
      <c r="BX490" s="14"/>
      <c r="BY490" s="14"/>
      <c r="BZ490" s="14"/>
      <c r="CA490" s="14"/>
      <c r="CB490" s="14"/>
      <c r="CC490" s="14"/>
      <c r="CD490" s="14"/>
      <c r="CE490" s="14"/>
      <c r="CF490" s="14"/>
      <c r="CG490" s="14"/>
      <c r="CH490" s="14"/>
    </row>
    <row r="491" spans="1:86">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Z491" s="16"/>
      <c r="AA491" s="16"/>
      <c r="AB491" s="16"/>
      <c r="AC491" s="16"/>
      <c r="AD491" s="16"/>
      <c r="AE491" s="16"/>
      <c r="AF491" s="16"/>
      <c r="AG491" s="16"/>
      <c r="AH491" s="16"/>
      <c r="AI491" s="16"/>
      <c r="AJ491" s="16"/>
      <c r="AK491" s="16"/>
      <c r="AL491" s="16"/>
      <c r="AM491" s="14"/>
      <c r="AN491" s="14"/>
      <c r="AO491" s="14"/>
      <c r="AP491" s="14"/>
      <c r="AQ491" s="14"/>
      <c r="AR491" s="14"/>
      <c r="AS491" s="14"/>
      <c r="AT491" s="14"/>
      <c r="AU491" s="14"/>
      <c r="AV491" s="14"/>
      <c r="AW491" s="14"/>
      <c r="AX491" s="14"/>
      <c r="AY491" s="14"/>
      <c r="AZ491" s="14"/>
      <c r="BA491" s="14"/>
      <c r="BB491" s="14"/>
      <c r="BC491" s="14"/>
      <c r="BD491" s="14"/>
      <c r="BE491" s="14"/>
      <c r="BF491" s="14"/>
      <c r="BG491" s="14"/>
      <c r="BH491" s="14"/>
      <c r="BI491" s="14"/>
      <c r="BJ491" s="14"/>
      <c r="BK491" s="14"/>
      <c r="BL491" s="14"/>
      <c r="BM491" s="14"/>
      <c r="BN491" s="14"/>
      <c r="BO491" s="14"/>
      <c r="BP491" s="14"/>
      <c r="BQ491" s="14"/>
      <c r="BR491" s="14"/>
      <c r="BS491" s="14"/>
      <c r="BT491" s="14"/>
      <c r="BU491" s="14"/>
      <c r="BV491" s="14"/>
      <c r="BW491" s="14"/>
      <c r="BX491" s="14"/>
      <c r="BY491" s="14"/>
      <c r="BZ491" s="14"/>
      <c r="CA491" s="14"/>
      <c r="CB491" s="14"/>
      <c r="CC491" s="14"/>
      <c r="CD491" s="14"/>
      <c r="CE491" s="14"/>
      <c r="CF491" s="14"/>
      <c r="CG491" s="14"/>
      <c r="CH491" s="14"/>
    </row>
    <row r="492" spans="1:86">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Z492" s="16"/>
      <c r="AA492" s="16"/>
      <c r="AB492" s="16"/>
      <c r="AC492" s="16"/>
      <c r="AD492" s="16"/>
      <c r="AE492" s="16"/>
      <c r="AF492" s="16"/>
      <c r="AG492" s="16"/>
      <c r="AH492" s="16"/>
      <c r="AI492" s="16"/>
      <c r="AJ492" s="16"/>
      <c r="AK492" s="16"/>
      <c r="AL492" s="16"/>
      <c r="AM492" s="14"/>
      <c r="AN492" s="14"/>
      <c r="AO492" s="14"/>
      <c r="AP492" s="14"/>
      <c r="AQ492" s="14"/>
      <c r="AR492" s="14"/>
      <c r="AS492" s="14"/>
      <c r="AT492" s="14"/>
      <c r="AU492" s="14"/>
      <c r="AV492" s="14"/>
      <c r="AW492" s="14"/>
      <c r="AX492" s="14"/>
      <c r="AY492" s="14"/>
      <c r="AZ492" s="14"/>
      <c r="BA492" s="14"/>
      <c r="BB492" s="14"/>
      <c r="BC492" s="14"/>
      <c r="BD492" s="14"/>
      <c r="BE492" s="14"/>
      <c r="BF492" s="14"/>
      <c r="BG492" s="14"/>
      <c r="BH492" s="14"/>
      <c r="BI492" s="14"/>
      <c r="BJ492" s="14"/>
      <c r="BK492" s="14"/>
      <c r="BL492" s="14"/>
      <c r="BM492" s="14"/>
      <c r="BN492" s="14"/>
      <c r="BO492" s="14"/>
      <c r="BP492" s="14"/>
      <c r="BQ492" s="14"/>
      <c r="BR492" s="14"/>
      <c r="BS492" s="14"/>
      <c r="BT492" s="14"/>
      <c r="BU492" s="14"/>
      <c r="BV492" s="14"/>
      <c r="BW492" s="14"/>
      <c r="BX492" s="14"/>
      <c r="BY492" s="14"/>
      <c r="BZ492" s="14"/>
      <c r="CA492" s="14"/>
      <c r="CB492" s="14"/>
      <c r="CC492" s="14"/>
      <c r="CD492" s="14"/>
      <c r="CE492" s="14"/>
      <c r="CF492" s="14"/>
      <c r="CG492" s="14"/>
      <c r="CH492" s="14"/>
    </row>
    <row r="493" spans="1:86">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Z493" s="16"/>
      <c r="AA493" s="16"/>
      <c r="AB493" s="16"/>
      <c r="AC493" s="16"/>
      <c r="AD493" s="16"/>
      <c r="AE493" s="16"/>
      <c r="AF493" s="16"/>
      <c r="AG493" s="16"/>
      <c r="AH493" s="16"/>
      <c r="AI493" s="16"/>
      <c r="AJ493" s="16"/>
      <c r="AK493" s="16"/>
      <c r="AL493" s="16"/>
      <c r="AM493" s="14"/>
      <c r="AN493" s="14"/>
      <c r="AO493" s="14"/>
      <c r="AP493" s="14"/>
      <c r="AQ493" s="14"/>
      <c r="AR493" s="14"/>
      <c r="AS493" s="14"/>
      <c r="AT493" s="14"/>
      <c r="AU493" s="14"/>
      <c r="AV493" s="14"/>
      <c r="AW493" s="14"/>
      <c r="AX493" s="14"/>
      <c r="AY493" s="14"/>
      <c r="AZ493" s="14"/>
      <c r="BA493" s="14"/>
      <c r="BB493" s="14"/>
      <c r="BC493" s="14"/>
      <c r="BD493" s="14"/>
      <c r="BE493" s="14"/>
      <c r="BF493" s="14"/>
      <c r="BG493" s="14"/>
      <c r="BH493" s="14"/>
      <c r="BI493" s="14"/>
      <c r="BJ493" s="14"/>
      <c r="BK493" s="14"/>
      <c r="BL493" s="14"/>
      <c r="BM493" s="14"/>
      <c r="BN493" s="14"/>
      <c r="BO493" s="14"/>
      <c r="BP493" s="14"/>
      <c r="BQ493" s="14"/>
      <c r="BR493" s="14"/>
      <c r="BS493" s="14"/>
      <c r="BT493" s="14"/>
      <c r="BU493" s="14"/>
      <c r="BV493" s="14"/>
      <c r="BW493" s="14"/>
      <c r="BX493" s="14"/>
      <c r="BY493" s="14"/>
      <c r="BZ493" s="14"/>
      <c r="CA493" s="14"/>
      <c r="CB493" s="14"/>
      <c r="CC493" s="14"/>
      <c r="CD493" s="14"/>
      <c r="CE493" s="14"/>
      <c r="CF493" s="14"/>
      <c r="CG493" s="14"/>
      <c r="CH493" s="14"/>
    </row>
    <row r="494" spans="1:86">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Z494" s="16"/>
      <c r="AA494" s="16"/>
      <c r="AB494" s="16"/>
      <c r="AC494" s="16"/>
      <c r="AD494" s="16"/>
      <c r="AE494" s="16"/>
      <c r="AF494" s="16"/>
      <c r="AG494" s="16"/>
      <c r="AH494" s="16"/>
      <c r="AI494" s="16"/>
      <c r="AJ494" s="16"/>
      <c r="AK494" s="16"/>
      <c r="AL494" s="16"/>
      <c r="AM494" s="14"/>
      <c r="AN494" s="14"/>
      <c r="AO494" s="14"/>
      <c r="AP494" s="14"/>
      <c r="AQ494" s="14"/>
      <c r="AR494" s="14"/>
      <c r="AS494" s="14"/>
      <c r="AT494" s="14"/>
      <c r="AU494" s="14"/>
      <c r="AV494" s="14"/>
      <c r="AW494" s="14"/>
      <c r="AX494" s="14"/>
      <c r="AY494" s="14"/>
      <c r="AZ494" s="14"/>
      <c r="BA494" s="14"/>
      <c r="BB494" s="14"/>
      <c r="BC494" s="14"/>
      <c r="BD494" s="14"/>
      <c r="BE494" s="14"/>
      <c r="BF494" s="14"/>
      <c r="BG494" s="14"/>
      <c r="BH494" s="14"/>
      <c r="BI494" s="14"/>
      <c r="BJ494" s="14"/>
      <c r="BK494" s="14"/>
      <c r="BL494" s="14"/>
      <c r="BM494" s="14"/>
      <c r="BN494" s="14"/>
      <c r="BO494" s="14"/>
      <c r="BP494" s="14"/>
      <c r="BQ494" s="14"/>
      <c r="BR494" s="14"/>
      <c r="BS494" s="14"/>
      <c r="BT494" s="14"/>
      <c r="BU494" s="14"/>
      <c r="BV494" s="14"/>
      <c r="BW494" s="14"/>
      <c r="BX494" s="14"/>
      <c r="BY494" s="14"/>
      <c r="BZ494" s="14"/>
      <c r="CA494" s="14"/>
      <c r="CB494" s="14"/>
      <c r="CC494" s="14"/>
      <c r="CD494" s="14"/>
      <c r="CE494" s="14"/>
      <c r="CF494" s="14"/>
      <c r="CG494" s="14"/>
      <c r="CH494" s="14"/>
    </row>
    <row r="495" spans="1:86">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Z495" s="16"/>
      <c r="AA495" s="16"/>
      <c r="AB495" s="16"/>
      <c r="AC495" s="16"/>
      <c r="AD495" s="16"/>
      <c r="AE495" s="16"/>
      <c r="AF495" s="16"/>
      <c r="AG495" s="16"/>
      <c r="AH495" s="16"/>
      <c r="AI495" s="16"/>
      <c r="AJ495" s="16"/>
      <c r="AK495" s="16"/>
      <c r="AL495" s="16"/>
      <c r="AM495" s="14"/>
      <c r="AN495" s="14"/>
      <c r="AO495" s="14"/>
      <c r="AP495" s="14"/>
      <c r="AQ495" s="14"/>
      <c r="AR495" s="14"/>
      <c r="AS495" s="14"/>
      <c r="AT495" s="14"/>
      <c r="AU495" s="14"/>
      <c r="AV495" s="14"/>
      <c r="AW495" s="14"/>
      <c r="AX495" s="14"/>
      <c r="AY495" s="14"/>
      <c r="AZ495" s="14"/>
      <c r="BA495" s="14"/>
      <c r="BB495" s="14"/>
      <c r="BC495" s="14"/>
      <c r="BD495" s="14"/>
      <c r="BE495" s="14"/>
      <c r="BF495" s="14"/>
      <c r="BG495" s="14"/>
      <c r="BH495" s="14"/>
      <c r="BI495" s="14"/>
      <c r="BJ495" s="14"/>
      <c r="BK495" s="14"/>
      <c r="BL495" s="14"/>
      <c r="BM495" s="14"/>
      <c r="BN495" s="14"/>
      <c r="BO495" s="14"/>
      <c r="BP495" s="14"/>
      <c r="BQ495" s="14"/>
      <c r="BR495" s="14"/>
      <c r="BS495" s="14"/>
      <c r="BT495" s="14"/>
      <c r="BU495" s="14"/>
      <c r="BV495" s="14"/>
      <c r="BW495" s="14"/>
      <c r="BX495" s="14"/>
      <c r="BY495" s="14"/>
      <c r="BZ495" s="14"/>
      <c r="CA495" s="14"/>
      <c r="CB495" s="14"/>
      <c r="CC495" s="14"/>
      <c r="CD495" s="14"/>
      <c r="CE495" s="14"/>
      <c r="CF495" s="14"/>
      <c r="CG495" s="14"/>
      <c r="CH495" s="14"/>
    </row>
    <row r="496" spans="1:8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Z496" s="16"/>
      <c r="AA496" s="16"/>
      <c r="AB496" s="16"/>
      <c r="AC496" s="16"/>
      <c r="AD496" s="16"/>
      <c r="AE496" s="16"/>
      <c r="AF496" s="16"/>
      <c r="AG496" s="16"/>
      <c r="AH496" s="16"/>
      <c r="AI496" s="16"/>
      <c r="AJ496" s="16"/>
      <c r="AK496" s="16"/>
      <c r="AL496" s="16"/>
      <c r="AM496" s="14"/>
      <c r="AN496" s="14"/>
      <c r="AO496" s="14"/>
      <c r="AP496" s="14"/>
      <c r="AQ496" s="14"/>
      <c r="AR496" s="14"/>
      <c r="AS496" s="14"/>
      <c r="AT496" s="14"/>
      <c r="AU496" s="14"/>
      <c r="AV496" s="14"/>
      <c r="AW496" s="14"/>
      <c r="AX496" s="14"/>
      <c r="AY496" s="14"/>
      <c r="AZ496" s="14"/>
      <c r="BA496" s="14"/>
      <c r="BB496" s="14"/>
      <c r="BC496" s="14"/>
      <c r="BD496" s="14"/>
      <c r="BE496" s="14"/>
      <c r="BF496" s="14"/>
      <c r="BG496" s="14"/>
      <c r="BH496" s="14"/>
      <c r="BI496" s="14"/>
      <c r="BJ496" s="14"/>
      <c r="BK496" s="14"/>
      <c r="BL496" s="14"/>
      <c r="BM496" s="14"/>
      <c r="BN496" s="14"/>
      <c r="BO496" s="14"/>
      <c r="BP496" s="14"/>
      <c r="BQ496" s="14"/>
      <c r="BR496" s="14"/>
      <c r="BS496" s="14"/>
      <c r="BT496" s="14"/>
      <c r="BU496" s="14"/>
      <c r="BV496" s="14"/>
      <c r="BW496" s="14"/>
      <c r="BX496" s="14"/>
      <c r="BY496" s="14"/>
      <c r="BZ496" s="14"/>
      <c r="CA496" s="14"/>
      <c r="CB496" s="14"/>
      <c r="CC496" s="14"/>
      <c r="CD496" s="14"/>
      <c r="CE496" s="14"/>
      <c r="CF496" s="14"/>
      <c r="CG496" s="14"/>
      <c r="CH496" s="14"/>
    </row>
    <row r="497" spans="1:86">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Z497" s="16"/>
      <c r="AA497" s="16"/>
      <c r="AB497" s="16"/>
      <c r="AC497" s="16"/>
      <c r="AD497" s="16"/>
      <c r="AE497" s="16"/>
      <c r="AF497" s="16"/>
      <c r="AG497" s="16"/>
      <c r="AH497" s="16"/>
      <c r="AI497" s="16"/>
      <c r="AJ497" s="16"/>
      <c r="AK497" s="16"/>
      <c r="AL497" s="16"/>
      <c r="AM497" s="14"/>
      <c r="AN497" s="14"/>
      <c r="AO497" s="14"/>
      <c r="AP497" s="14"/>
      <c r="AQ497" s="14"/>
      <c r="AR497" s="14"/>
      <c r="AS497" s="14"/>
      <c r="AT497" s="14"/>
      <c r="AU497" s="14"/>
      <c r="AV497" s="14"/>
      <c r="AW497" s="14"/>
      <c r="AX497" s="14"/>
      <c r="AY497" s="14"/>
      <c r="AZ497" s="14"/>
      <c r="BA497" s="14"/>
      <c r="BB497" s="14"/>
      <c r="BC497" s="14"/>
      <c r="BD497" s="14"/>
      <c r="BE497" s="14"/>
      <c r="BF497" s="14"/>
      <c r="BG497" s="14"/>
      <c r="BH497" s="14"/>
      <c r="BI497" s="14"/>
      <c r="BJ497" s="14"/>
      <c r="BK497" s="14"/>
      <c r="BL497" s="14"/>
      <c r="BM497" s="14"/>
      <c r="BN497" s="14"/>
      <c r="BO497" s="14"/>
      <c r="BP497" s="14"/>
      <c r="BQ497" s="14"/>
      <c r="BR497" s="14"/>
      <c r="BS497" s="14"/>
      <c r="BT497" s="14"/>
      <c r="BU497" s="14"/>
      <c r="BV497" s="14"/>
      <c r="BW497" s="14"/>
      <c r="BX497" s="14"/>
      <c r="BY497" s="14"/>
      <c r="BZ497" s="14"/>
      <c r="CA497" s="14"/>
      <c r="CB497" s="14"/>
      <c r="CC497" s="14"/>
      <c r="CD497" s="14"/>
      <c r="CE497" s="14"/>
      <c r="CF497" s="14"/>
      <c r="CG497" s="14"/>
      <c r="CH497" s="14"/>
    </row>
    <row r="498" spans="1:86">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Z498" s="16"/>
      <c r="AA498" s="16"/>
      <c r="AB498" s="16"/>
      <c r="AC498" s="16"/>
      <c r="AD498" s="16"/>
      <c r="AE498" s="16"/>
      <c r="AF498" s="16"/>
      <c r="AG498" s="16"/>
      <c r="AH498" s="16"/>
      <c r="AI498" s="16"/>
      <c r="AJ498" s="16"/>
      <c r="AK498" s="16"/>
      <c r="AL498" s="16"/>
      <c r="AM498" s="14"/>
      <c r="AN498" s="14"/>
      <c r="AO498" s="14"/>
      <c r="AP498" s="14"/>
      <c r="AQ498" s="14"/>
      <c r="AR498" s="14"/>
      <c r="AS498" s="14"/>
      <c r="AT498" s="14"/>
      <c r="AU498" s="14"/>
      <c r="AV498" s="14"/>
      <c r="AW498" s="14"/>
      <c r="AX498" s="14"/>
      <c r="AY498" s="14"/>
      <c r="AZ498" s="14"/>
      <c r="BA498" s="14"/>
      <c r="BB498" s="14"/>
      <c r="BC498" s="14"/>
      <c r="BD498" s="14"/>
      <c r="BE498" s="14"/>
      <c r="BF498" s="14"/>
      <c r="BG498" s="14"/>
      <c r="BH498" s="14"/>
      <c r="BI498" s="14"/>
      <c r="BJ498" s="14"/>
      <c r="BK498" s="14"/>
      <c r="BL498" s="14"/>
      <c r="BM498" s="14"/>
      <c r="BN498" s="14"/>
      <c r="BO498" s="14"/>
      <c r="BP498" s="14"/>
      <c r="BQ498" s="14"/>
      <c r="BR498" s="14"/>
      <c r="BS498" s="14"/>
      <c r="BT498" s="14"/>
      <c r="BU498" s="14"/>
      <c r="BV498" s="14"/>
      <c r="BW498" s="14"/>
      <c r="BX498" s="14"/>
      <c r="BY498" s="14"/>
      <c r="BZ498" s="14"/>
      <c r="CA498" s="14"/>
      <c r="CB498" s="14"/>
      <c r="CC498" s="14"/>
      <c r="CD498" s="14"/>
      <c r="CE498" s="14"/>
      <c r="CF498" s="14"/>
      <c r="CG498" s="14"/>
      <c r="CH498" s="14"/>
    </row>
    <row r="499" spans="1:86">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Z499" s="16"/>
      <c r="AA499" s="16"/>
      <c r="AB499" s="16"/>
      <c r="AC499" s="16"/>
      <c r="AD499" s="16"/>
      <c r="AE499" s="16"/>
      <c r="AF499" s="16"/>
      <c r="AG499" s="16"/>
      <c r="AH499" s="16"/>
      <c r="AI499" s="16"/>
      <c r="AJ499" s="16"/>
      <c r="AK499" s="16"/>
      <c r="AL499" s="16"/>
      <c r="AM499" s="14"/>
      <c r="AN499" s="14"/>
      <c r="AO499" s="14"/>
      <c r="AP499" s="14"/>
      <c r="AQ499" s="14"/>
      <c r="AR499" s="14"/>
      <c r="AS499" s="14"/>
      <c r="AT499" s="14"/>
      <c r="AU499" s="14"/>
      <c r="AV499" s="14"/>
      <c r="AW499" s="14"/>
      <c r="AX499" s="14"/>
      <c r="AY499" s="14"/>
      <c r="AZ499" s="14"/>
      <c r="BA499" s="14"/>
      <c r="BB499" s="14"/>
      <c r="BC499" s="14"/>
      <c r="BD499" s="14"/>
      <c r="BE499" s="14"/>
      <c r="BF499" s="14"/>
      <c r="BG499" s="14"/>
      <c r="BH499" s="14"/>
      <c r="BI499" s="14"/>
      <c r="BJ499" s="14"/>
      <c r="BK499" s="14"/>
      <c r="BL499" s="14"/>
      <c r="BM499" s="14"/>
      <c r="BN499" s="14"/>
      <c r="BO499" s="14"/>
      <c r="BP499" s="14"/>
      <c r="BQ499" s="14"/>
      <c r="BR499" s="14"/>
      <c r="BS499" s="14"/>
      <c r="BT499" s="14"/>
      <c r="BU499" s="14"/>
      <c r="BV499" s="14"/>
      <c r="BW499" s="14"/>
      <c r="BX499" s="14"/>
      <c r="BY499" s="14"/>
      <c r="BZ499" s="14"/>
      <c r="CA499" s="14"/>
      <c r="CB499" s="14"/>
      <c r="CC499" s="14"/>
      <c r="CD499" s="14"/>
      <c r="CE499" s="14"/>
      <c r="CF499" s="14"/>
      <c r="CG499" s="14"/>
      <c r="CH499" s="14"/>
    </row>
    <row r="500" spans="1:86">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Z500" s="16"/>
      <c r="AA500" s="16"/>
      <c r="AB500" s="16"/>
      <c r="AC500" s="16"/>
      <c r="AD500" s="16"/>
      <c r="AE500" s="16"/>
      <c r="AF500" s="16"/>
      <c r="AG500" s="16"/>
      <c r="AH500" s="16"/>
      <c r="AI500" s="16"/>
      <c r="AJ500" s="16"/>
      <c r="AK500" s="16"/>
      <c r="AL500" s="16"/>
      <c r="AM500" s="14"/>
      <c r="AN500" s="14"/>
      <c r="AO500" s="14"/>
      <c r="AP500" s="14"/>
      <c r="AQ500" s="14"/>
      <c r="AR500" s="14"/>
      <c r="AS500" s="14"/>
      <c r="AT500" s="14"/>
      <c r="AU500" s="14"/>
      <c r="AV500" s="14"/>
      <c r="AW500" s="14"/>
      <c r="AX500" s="14"/>
      <c r="AY500" s="14"/>
      <c r="AZ500" s="14"/>
      <c r="BA500" s="14"/>
      <c r="BB500" s="14"/>
      <c r="BC500" s="14"/>
      <c r="BD500" s="14"/>
      <c r="BE500" s="14"/>
      <c r="BF500" s="14"/>
      <c r="BG500" s="14"/>
      <c r="BH500" s="14"/>
      <c r="BI500" s="14"/>
      <c r="BJ500" s="14"/>
      <c r="BK500" s="14"/>
      <c r="BL500" s="14"/>
      <c r="BM500" s="14"/>
      <c r="BN500" s="14"/>
      <c r="BO500" s="14"/>
      <c r="BP500" s="14"/>
      <c r="BQ500" s="14"/>
      <c r="BR500" s="14"/>
      <c r="BS500" s="14"/>
      <c r="BT500" s="14"/>
      <c r="BU500" s="14"/>
      <c r="BV500" s="14"/>
      <c r="BW500" s="14"/>
      <c r="BX500" s="14"/>
      <c r="BY500" s="14"/>
      <c r="BZ500" s="14"/>
      <c r="CA500" s="14"/>
      <c r="CB500" s="14"/>
      <c r="CC500" s="14"/>
      <c r="CD500" s="14"/>
      <c r="CE500" s="14"/>
      <c r="CF500" s="14"/>
      <c r="CG500" s="14"/>
      <c r="CH500" s="14"/>
    </row>
    <row r="501" spans="1:86">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Z501" s="16"/>
      <c r="AA501" s="16"/>
      <c r="AB501" s="16"/>
      <c r="AC501" s="16"/>
      <c r="AD501" s="16"/>
      <c r="AE501" s="16"/>
      <c r="AF501" s="16"/>
      <c r="AG501" s="16"/>
      <c r="AH501" s="16"/>
      <c r="AI501" s="16"/>
      <c r="AJ501" s="16"/>
      <c r="AK501" s="16"/>
      <c r="AL501" s="16"/>
      <c r="AM501" s="14"/>
      <c r="AN501" s="14"/>
      <c r="AO501" s="14"/>
      <c r="AP501" s="14"/>
      <c r="AQ501" s="14"/>
      <c r="AR501" s="14"/>
      <c r="AS501" s="14"/>
      <c r="AT501" s="14"/>
      <c r="AU501" s="14"/>
      <c r="AV501" s="14"/>
      <c r="AW501" s="14"/>
      <c r="AX501" s="14"/>
      <c r="AY501" s="14"/>
      <c r="AZ501" s="14"/>
      <c r="BA501" s="14"/>
      <c r="BB501" s="14"/>
      <c r="BC501" s="14"/>
      <c r="BD501" s="14"/>
      <c r="BE501" s="14"/>
      <c r="BF501" s="14"/>
      <c r="BG501" s="14"/>
      <c r="BH501" s="14"/>
      <c r="BI501" s="14"/>
      <c r="BJ501" s="14"/>
      <c r="BK501" s="14"/>
      <c r="BL501" s="14"/>
      <c r="BM501" s="14"/>
      <c r="BN501" s="14"/>
      <c r="BO501" s="14"/>
      <c r="BP501" s="14"/>
      <c r="BQ501" s="14"/>
      <c r="BR501" s="14"/>
      <c r="BS501" s="14"/>
      <c r="BT501" s="14"/>
      <c r="BU501" s="14"/>
      <c r="BV501" s="14"/>
      <c r="BW501" s="14"/>
      <c r="BX501" s="14"/>
      <c r="BY501" s="14"/>
      <c r="BZ501" s="14"/>
      <c r="CA501" s="14"/>
      <c r="CB501" s="14"/>
      <c r="CC501" s="14"/>
      <c r="CD501" s="14"/>
      <c r="CE501" s="14"/>
      <c r="CF501" s="14"/>
      <c r="CG501" s="14"/>
      <c r="CH501" s="14"/>
    </row>
    <row r="502" spans="1:86">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Z502" s="16"/>
      <c r="AA502" s="16"/>
      <c r="AB502" s="16"/>
      <c r="AC502" s="16"/>
      <c r="AD502" s="16"/>
      <c r="AE502" s="16"/>
      <c r="AF502" s="16"/>
      <c r="AG502" s="16"/>
      <c r="AH502" s="16"/>
      <c r="AI502" s="16"/>
      <c r="AJ502" s="16"/>
      <c r="AK502" s="16"/>
      <c r="AL502" s="16"/>
      <c r="AM502" s="14"/>
      <c r="AN502" s="14"/>
      <c r="AO502" s="14"/>
      <c r="AP502" s="14"/>
      <c r="AQ502" s="14"/>
      <c r="AR502" s="14"/>
      <c r="AS502" s="14"/>
      <c r="AT502" s="14"/>
      <c r="AU502" s="14"/>
      <c r="AV502" s="14"/>
      <c r="AW502" s="14"/>
      <c r="AX502" s="14"/>
      <c r="AY502" s="14"/>
      <c r="AZ502" s="14"/>
      <c r="BA502" s="14"/>
      <c r="BB502" s="14"/>
      <c r="BC502" s="14"/>
      <c r="BD502" s="14"/>
      <c r="BE502" s="14"/>
      <c r="BF502" s="14"/>
      <c r="BG502" s="14"/>
      <c r="BH502" s="14"/>
      <c r="BI502" s="14"/>
      <c r="BJ502" s="14"/>
      <c r="BK502" s="14"/>
      <c r="BL502" s="14"/>
      <c r="BM502" s="14"/>
      <c r="BN502" s="14"/>
      <c r="BO502" s="14"/>
      <c r="BP502" s="14"/>
      <c r="BQ502" s="14"/>
      <c r="BR502" s="14"/>
      <c r="BS502" s="14"/>
      <c r="BT502" s="14"/>
      <c r="BU502" s="14"/>
      <c r="BV502" s="14"/>
      <c r="BW502" s="14"/>
      <c r="BX502" s="14"/>
      <c r="BY502" s="14"/>
      <c r="BZ502" s="14"/>
      <c r="CA502" s="14"/>
      <c r="CB502" s="14"/>
      <c r="CC502" s="14"/>
      <c r="CD502" s="14"/>
      <c r="CE502" s="14"/>
      <c r="CF502" s="14"/>
      <c r="CG502" s="14"/>
      <c r="CH502" s="14"/>
    </row>
    <row r="503" spans="1:86">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Z503" s="16"/>
      <c r="AA503" s="16"/>
      <c r="AB503" s="16"/>
      <c r="AC503" s="16"/>
      <c r="AD503" s="16"/>
      <c r="AE503" s="16"/>
      <c r="AF503" s="16"/>
      <c r="AG503" s="16"/>
      <c r="AH503" s="16"/>
      <c r="AI503" s="16"/>
      <c r="AJ503" s="16"/>
      <c r="AK503" s="16"/>
      <c r="AL503" s="16"/>
      <c r="AM503" s="14"/>
      <c r="AN503" s="14"/>
      <c r="AO503" s="14"/>
      <c r="AP503" s="14"/>
      <c r="AQ503" s="14"/>
      <c r="AR503" s="14"/>
      <c r="AS503" s="14"/>
      <c r="AT503" s="14"/>
      <c r="AU503" s="14"/>
      <c r="AV503" s="14"/>
      <c r="AW503" s="14"/>
      <c r="AX503" s="14"/>
      <c r="AY503" s="14"/>
      <c r="AZ503" s="14"/>
      <c r="BA503" s="14"/>
      <c r="BB503" s="14"/>
      <c r="BC503" s="14"/>
      <c r="BD503" s="14"/>
      <c r="BE503" s="14"/>
      <c r="BF503" s="14"/>
      <c r="BG503" s="14"/>
      <c r="BH503" s="14"/>
      <c r="BI503" s="14"/>
      <c r="BJ503" s="14"/>
      <c r="BK503" s="14"/>
      <c r="BL503" s="14"/>
      <c r="BM503" s="14"/>
      <c r="BN503" s="14"/>
      <c r="BO503" s="14"/>
      <c r="BP503" s="14"/>
      <c r="BQ503" s="14"/>
      <c r="BR503" s="14"/>
      <c r="BS503" s="14"/>
      <c r="BT503" s="14"/>
      <c r="BU503" s="14"/>
      <c r="BV503" s="14"/>
      <c r="BW503" s="14"/>
      <c r="BX503" s="14"/>
      <c r="BY503" s="14"/>
      <c r="BZ503" s="14"/>
      <c r="CA503" s="14"/>
      <c r="CB503" s="14"/>
      <c r="CC503" s="14"/>
      <c r="CD503" s="14"/>
      <c r="CE503" s="14"/>
      <c r="CF503" s="14"/>
      <c r="CG503" s="14"/>
      <c r="CH503" s="14"/>
    </row>
    <row r="504" spans="1:86">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Z504" s="16"/>
      <c r="AA504" s="16"/>
      <c r="AB504" s="16"/>
      <c r="AC504" s="16"/>
      <c r="AD504" s="16"/>
      <c r="AE504" s="16"/>
      <c r="AF504" s="16"/>
      <c r="AG504" s="16"/>
      <c r="AH504" s="16"/>
      <c r="AI504" s="16"/>
      <c r="AJ504" s="16"/>
      <c r="AK504" s="16"/>
      <c r="AL504" s="16"/>
      <c r="AM504" s="14"/>
      <c r="AN504" s="14"/>
      <c r="AO504" s="14"/>
      <c r="AP504" s="14"/>
      <c r="AQ504" s="14"/>
      <c r="AR504" s="14"/>
      <c r="AS504" s="14"/>
      <c r="AT504" s="14"/>
      <c r="AU504" s="14"/>
      <c r="AV504" s="14"/>
      <c r="AW504" s="14"/>
      <c r="AX504" s="14"/>
      <c r="AY504" s="14"/>
      <c r="AZ504" s="14"/>
      <c r="BA504" s="14"/>
      <c r="BB504" s="14"/>
      <c r="BC504" s="14"/>
      <c r="BD504" s="14"/>
      <c r="BE504" s="14"/>
      <c r="BF504" s="14"/>
      <c r="BG504" s="14"/>
      <c r="BH504" s="14"/>
      <c r="BI504" s="14"/>
      <c r="BJ504" s="14"/>
      <c r="BK504" s="14"/>
      <c r="BL504" s="14"/>
      <c r="BM504" s="14"/>
      <c r="BN504" s="14"/>
      <c r="BO504" s="14"/>
      <c r="BP504" s="14"/>
      <c r="BQ504" s="14"/>
      <c r="BR504" s="14"/>
      <c r="BS504" s="14"/>
      <c r="BT504" s="14"/>
      <c r="BU504" s="14"/>
      <c r="BV504" s="14"/>
      <c r="BW504" s="14"/>
      <c r="BX504" s="14"/>
      <c r="BY504" s="14"/>
      <c r="BZ504" s="14"/>
      <c r="CA504" s="14"/>
      <c r="CB504" s="14"/>
      <c r="CC504" s="14"/>
      <c r="CD504" s="14"/>
      <c r="CE504" s="14"/>
      <c r="CF504" s="14"/>
      <c r="CG504" s="14"/>
      <c r="CH504" s="14"/>
    </row>
    <row r="505" spans="1:86">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Z505" s="16"/>
      <c r="AA505" s="16"/>
      <c r="AB505" s="16"/>
      <c r="AC505" s="16"/>
      <c r="AD505" s="16"/>
      <c r="AE505" s="16"/>
      <c r="AF505" s="16"/>
      <c r="AG505" s="16"/>
      <c r="AH505" s="16"/>
      <c r="AI505" s="16"/>
      <c r="AJ505" s="16"/>
      <c r="AK505" s="16"/>
      <c r="AL505" s="16"/>
      <c r="AM505" s="14"/>
      <c r="AN505" s="14"/>
      <c r="AO505" s="14"/>
      <c r="AP505" s="14"/>
      <c r="AQ505" s="14"/>
      <c r="AR505" s="14"/>
      <c r="AS505" s="14"/>
      <c r="AT505" s="14"/>
      <c r="AU505" s="14"/>
      <c r="AV505" s="14"/>
      <c r="AW505" s="14"/>
      <c r="AX505" s="14"/>
      <c r="AY505" s="14"/>
      <c r="AZ505" s="14"/>
      <c r="BA505" s="14"/>
      <c r="BB505" s="14"/>
      <c r="BC505" s="14"/>
      <c r="BD505" s="14"/>
      <c r="BE505" s="14"/>
      <c r="BF505" s="14"/>
      <c r="BG505" s="14"/>
      <c r="BH505" s="14"/>
      <c r="BI505" s="14"/>
      <c r="BJ505" s="14"/>
      <c r="BK505" s="14"/>
      <c r="BL505" s="14"/>
      <c r="BM505" s="14"/>
      <c r="BN505" s="14"/>
      <c r="BO505" s="14"/>
      <c r="BP505" s="14"/>
      <c r="BQ505" s="14"/>
      <c r="BR505" s="14"/>
      <c r="BS505" s="14"/>
      <c r="BT505" s="14"/>
      <c r="BU505" s="14"/>
      <c r="BV505" s="14"/>
      <c r="BW505" s="14"/>
      <c r="BX505" s="14"/>
      <c r="BY505" s="14"/>
      <c r="BZ505" s="14"/>
      <c r="CA505" s="14"/>
      <c r="CB505" s="14"/>
      <c r="CC505" s="14"/>
      <c r="CD505" s="14"/>
      <c r="CE505" s="14"/>
      <c r="CF505" s="14"/>
      <c r="CG505" s="14"/>
      <c r="CH505" s="14"/>
    </row>
    <row r="506" spans="1:8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Z506" s="16"/>
      <c r="AA506" s="16"/>
      <c r="AB506" s="16"/>
      <c r="AC506" s="16"/>
      <c r="AD506" s="16"/>
      <c r="AE506" s="16"/>
      <c r="AF506" s="16"/>
      <c r="AG506" s="16"/>
      <c r="AH506" s="16"/>
      <c r="AI506" s="16"/>
      <c r="AJ506" s="16"/>
      <c r="AK506" s="16"/>
      <c r="AL506" s="16"/>
      <c r="AM506" s="14"/>
      <c r="AN506" s="14"/>
      <c r="AO506" s="14"/>
      <c r="AP506" s="14"/>
      <c r="AQ506" s="14"/>
      <c r="AR506" s="14"/>
      <c r="AS506" s="14"/>
      <c r="AT506" s="14"/>
      <c r="AU506" s="14"/>
      <c r="AV506" s="14"/>
      <c r="AW506" s="14"/>
      <c r="AX506" s="14"/>
      <c r="AY506" s="14"/>
      <c r="AZ506" s="14"/>
      <c r="BA506" s="14"/>
      <c r="BB506" s="14"/>
      <c r="BC506" s="14"/>
      <c r="BD506" s="14"/>
      <c r="BE506" s="14"/>
      <c r="BF506" s="14"/>
      <c r="BG506" s="14"/>
      <c r="BH506" s="14"/>
      <c r="BI506" s="14"/>
      <c r="BJ506" s="14"/>
      <c r="BK506" s="14"/>
      <c r="BL506" s="14"/>
      <c r="BM506" s="14"/>
      <c r="BN506" s="14"/>
      <c r="BO506" s="14"/>
      <c r="BP506" s="14"/>
      <c r="BQ506" s="14"/>
      <c r="BR506" s="14"/>
      <c r="BS506" s="14"/>
      <c r="BT506" s="14"/>
      <c r="BU506" s="14"/>
      <c r="BV506" s="14"/>
      <c r="BW506" s="14"/>
      <c r="BX506" s="14"/>
      <c r="BY506" s="14"/>
      <c r="BZ506" s="14"/>
      <c r="CA506" s="14"/>
      <c r="CB506" s="14"/>
      <c r="CC506" s="14"/>
      <c r="CD506" s="14"/>
      <c r="CE506" s="14"/>
      <c r="CF506" s="14"/>
      <c r="CG506" s="14"/>
      <c r="CH506" s="14"/>
    </row>
    <row r="507" spans="1:86">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Z507" s="16"/>
      <c r="AA507" s="16"/>
      <c r="AB507" s="16"/>
      <c r="AC507" s="16"/>
      <c r="AD507" s="16"/>
      <c r="AE507" s="16"/>
      <c r="AF507" s="16"/>
      <c r="AG507" s="16"/>
      <c r="AH507" s="16"/>
      <c r="AI507" s="16"/>
      <c r="AJ507" s="16"/>
      <c r="AK507" s="16"/>
      <c r="AL507" s="16"/>
      <c r="AM507" s="14"/>
      <c r="AN507" s="14"/>
      <c r="AO507" s="14"/>
      <c r="AP507" s="14"/>
      <c r="AQ507" s="14"/>
      <c r="AR507" s="14"/>
      <c r="AS507" s="14"/>
      <c r="AT507" s="14"/>
      <c r="AU507" s="14"/>
      <c r="AV507" s="14"/>
      <c r="AW507" s="14"/>
      <c r="AX507" s="14"/>
      <c r="AY507" s="14"/>
      <c r="AZ507" s="14"/>
      <c r="BA507" s="14"/>
      <c r="BB507" s="14"/>
      <c r="BC507" s="14"/>
      <c r="BD507" s="14"/>
      <c r="BE507" s="14"/>
      <c r="BF507" s="14"/>
      <c r="BG507" s="14"/>
      <c r="BH507" s="14"/>
      <c r="BI507" s="14"/>
      <c r="BJ507" s="14"/>
      <c r="BK507" s="14"/>
      <c r="BL507" s="14"/>
      <c r="BM507" s="14"/>
      <c r="BN507" s="14"/>
      <c r="BO507" s="14"/>
      <c r="BP507" s="14"/>
      <c r="BQ507" s="14"/>
      <c r="BR507" s="14"/>
      <c r="BS507" s="14"/>
      <c r="BT507" s="14"/>
      <c r="BU507" s="14"/>
      <c r="BV507" s="14"/>
      <c r="BW507" s="14"/>
      <c r="BX507" s="14"/>
      <c r="BY507" s="14"/>
      <c r="BZ507" s="14"/>
      <c r="CA507" s="14"/>
      <c r="CB507" s="14"/>
      <c r="CC507" s="14"/>
      <c r="CD507" s="14"/>
      <c r="CE507" s="14"/>
      <c r="CF507" s="14"/>
      <c r="CG507" s="14"/>
      <c r="CH507" s="14"/>
    </row>
    <row r="508" spans="1:86">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Z508" s="16"/>
      <c r="AA508" s="16"/>
      <c r="AB508" s="16"/>
      <c r="AC508" s="16"/>
      <c r="AD508" s="16"/>
      <c r="AE508" s="16"/>
      <c r="AF508" s="16"/>
      <c r="AG508" s="16"/>
      <c r="AH508" s="16"/>
      <c r="AI508" s="16"/>
      <c r="AJ508" s="16"/>
      <c r="AK508" s="16"/>
      <c r="AL508" s="16"/>
      <c r="AM508" s="14"/>
      <c r="AN508" s="14"/>
      <c r="AO508" s="14"/>
      <c r="AP508" s="14"/>
      <c r="AQ508" s="14"/>
      <c r="AR508" s="14"/>
      <c r="AS508" s="14"/>
      <c r="AT508" s="14"/>
      <c r="AU508" s="14"/>
      <c r="AV508" s="14"/>
      <c r="AW508" s="14"/>
      <c r="AX508" s="14"/>
      <c r="AY508" s="14"/>
      <c r="AZ508" s="14"/>
      <c r="BA508" s="14"/>
      <c r="BB508" s="14"/>
      <c r="BC508" s="14"/>
      <c r="BD508" s="14"/>
      <c r="BE508" s="14"/>
      <c r="BF508" s="14"/>
      <c r="BG508" s="14"/>
      <c r="BH508" s="14"/>
      <c r="BI508" s="14"/>
      <c r="BJ508" s="14"/>
      <c r="BK508" s="14"/>
      <c r="BL508" s="14"/>
      <c r="BM508" s="14"/>
      <c r="BN508" s="14"/>
      <c r="BO508" s="14"/>
      <c r="BP508" s="14"/>
      <c r="BQ508" s="14"/>
      <c r="BR508" s="14"/>
      <c r="BS508" s="14"/>
      <c r="BT508" s="14"/>
      <c r="BU508" s="14"/>
      <c r="BV508" s="14"/>
      <c r="BW508" s="14"/>
      <c r="BX508" s="14"/>
      <c r="BY508" s="14"/>
      <c r="BZ508" s="14"/>
      <c r="CA508" s="14"/>
      <c r="CB508" s="14"/>
      <c r="CC508" s="14"/>
      <c r="CD508" s="14"/>
      <c r="CE508" s="14"/>
      <c r="CF508" s="14"/>
      <c r="CG508" s="14"/>
      <c r="CH508" s="14"/>
    </row>
    <row r="509" spans="1:86">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Z509" s="16"/>
      <c r="AA509" s="16"/>
      <c r="AB509" s="16"/>
      <c r="AC509" s="16"/>
      <c r="AD509" s="16"/>
      <c r="AE509" s="16"/>
      <c r="AF509" s="16"/>
      <c r="AG509" s="16"/>
      <c r="AH509" s="16"/>
      <c r="AI509" s="16"/>
      <c r="AJ509" s="16"/>
      <c r="AK509" s="16"/>
      <c r="AL509" s="16"/>
      <c r="AM509" s="14"/>
      <c r="AN509" s="14"/>
      <c r="AO509" s="14"/>
      <c r="AP509" s="14"/>
      <c r="AQ509" s="14"/>
      <c r="AR509" s="14"/>
      <c r="AS509" s="14"/>
      <c r="AT509" s="14"/>
      <c r="AU509" s="14"/>
      <c r="AV509" s="14"/>
      <c r="AW509" s="14"/>
      <c r="AX509" s="14"/>
      <c r="AY509" s="14"/>
      <c r="AZ509" s="14"/>
      <c r="BA509" s="14"/>
      <c r="BB509" s="14"/>
      <c r="BC509" s="14"/>
      <c r="BD509" s="14"/>
      <c r="BE509" s="14"/>
      <c r="BF509" s="14"/>
      <c r="BG509" s="14"/>
      <c r="BH509" s="14"/>
      <c r="BI509" s="14"/>
      <c r="BJ509" s="14"/>
      <c r="BK509" s="14"/>
      <c r="BL509" s="14"/>
      <c r="BM509" s="14"/>
      <c r="BN509" s="14"/>
      <c r="BO509" s="14"/>
      <c r="BP509" s="14"/>
      <c r="BQ509" s="14"/>
      <c r="BR509" s="14"/>
      <c r="BS509" s="14"/>
      <c r="BT509" s="14"/>
      <c r="BU509" s="14"/>
      <c r="BV509" s="14"/>
      <c r="BW509" s="14"/>
      <c r="BX509" s="14"/>
      <c r="BY509" s="14"/>
      <c r="BZ509" s="14"/>
      <c r="CA509" s="14"/>
      <c r="CB509" s="14"/>
      <c r="CC509" s="14"/>
      <c r="CD509" s="14"/>
      <c r="CE509" s="14"/>
      <c r="CF509" s="14"/>
      <c r="CG509" s="14"/>
      <c r="CH509" s="14"/>
    </row>
    <row r="510" spans="1:86">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Z510" s="16"/>
      <c r="AA510" s="16"/>
      <c r="AB510" s="16"/>
      <c r="AC510" s="16"/>
      <c r="AD510" s="16"/>
      <c r="AE510" s="16"/>
      <c r="AF510" s="16"/>
      <c r="AG510" s="16"/>
      <c r="AH510" s="16"/>
      <c r="AI510" s="16"/>
      <c r="AJ510" s="16"/>
      <c r="AK510" s="16"/>
      <c r="AL510" s="16"/>
      <c r="AM510" s="14"/>
      <c r="AN510" s="14"/>
      <c r="AO510" s="14"/>
      <c r="AP510" s="14"/>
      <c r="AQ510" s="14"/>
      <c r="AR510" s="14"/>
      <c r="AS510" s="14"/>
      <c r="AT510" s="14"/>
      <c r="AU510" s="14"/>
      <c r="AV510" s="14"/>
      <c r="AW510" s="14"/>
      <c r="AX510" s="14"/>
      <c r="AY510" s="14"/>
      <c r="AZ510" s="14"/>
      <c r="BA510" s="14"/>
      <c r="BB510" s="14"/>
      <c r="BC510" s="14"/>
      <c r="BD510" s="14"/>
      <c r="BE510" s="14"/>
      <c r="BF510" s="14"/>
      <c r="BG510" s="14"/>
      <c r="BH510" s="14"/>
      <c r="BI510" s="14"/>
      <c r="BJ510" s="14"/>
      <c r="BK510" s="14"/>
      <c r="BL510" s="14"/>
      <c r="BM510" s="14"/>
      <c r="BN510" s="14"/>
      <c r="BO510" s="14"/>
      <c r="BP510" s="14"/>
      <c r="BQ510" s="14"/>
      <c r="BR510" s="14"/>
      <c r="BS510" s="14"/>
      <c r="BT510" s="14"/>
      <c r="BU510" s="14"/>
      <c r="BV510" s="14"/>
      <c r="BW510" s="14"/>
      <c r="BX510" s="14"/>
      <c r="BY510" s="14"/>
      <c r="BZ510" s="14"/>
      <c r="CA510" s="14"/>
      <c r="CB510" s="14"/>
      <c r="CC510" s="14"/>
      <c r="CD510" s="14"/>
      <c r="CE510" s="14"/>
      <c r="CF510" s="14"/>
      <c r="CG510" s="14"/>
      <c r="CH510" s="14"/>
    </row>
    <row r="511" spans="1:86">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Z511" s="16"/>
      <c r="AA511" s="16"/>
      <c r="AB511" s="16"/>
      <c r="AC511" s="16"/>
      <c r="AD511" s="16"/>
      <c r="AE511" s="16"/>
      <c r="AF511" s="16"/>
      <c r="AG511" s="16"/>
      <c r="AH511" s="16"/>
      <c r="AI511" s="16"/>
      <c r="AJ511" s="16"/>
      <c r="AK511" s="16"/>
      <c r="AL511" s="16"/>
      <c r="AM511" s="14"/>
      <c r="AN511" s="14"/>
      <c r="AO511" s="14"/>
      <c r="AP511" s="14"/>
      <c r="AQ511" s="14"/>
      <c r="AR511" s="14"/>
      <c r="AS511" s="14"/>
      <c r="AT511" s="14"/>
      <c r="AU511" s="14"/>
      <c r="AV511" s="14"/>
      <c r="AW511" s="14"/>
      <c r="AX511" s="14"/>
      <c r="AY511" s="14"/>
      <c r="AZ511" s="14"/>
      <c r="BA511" s="14"/>
      <c r="BB511" s="14"/>
      <c r="BC511" s="14"/>
      <c r="BD511" s="14"/>
      <c r="BE511" s="14"/>
      <c r="BF511" s="14"/>
      <c r="BG511" s="14"/>
      <c r="BH511" s="14"/>
      <c r="BI511" s="14"/>
      <c r="BJ511" s="14"/>
      <c r="BK511" s="14"/>
      <c r="BL511" s="14"/>
      <c r="BM511" s="14"/>
      <c r="BN511" s="14"/>
      <c r="BO511" s="14"/>
      <c r="BP511" s="14"/>
      <c r="BQ511" s="14"/>
      <c r="BR511" s="14"/>
      <c r="BS511" s="14"/>
      <c r="BT511" s="14"/>
      <c r="BU511" s="14"/>
      <c r="BV511" s="14"/>
      <c r="BW511" s="14"/>
      <c r="BX511" s="14"/>
      <c r="BY511" s="14"/>
      <c r="BZ511" s="14"/>
      <c r="CA511" s="14"/>
      <c r="CB511" s="14"/>
      <c r="CC511" s="14"/>
      <c r="CD511" s="14"/>
      <c r="CE511" s="14"/>
      <c r="CF511" s="14"/>
      <c r="CG511" s="14"/>
      <c r="CH511" s="14"/>
    </row>
    <row r="512" spans="1:86">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Z512" s="16"/>
      <c r="AA512" s="16"/>
      <c r="AB512" s="16"/>
      <c r="AC512" s="16"/>
      <c r="AD512" s="16"/>
      <c r="AE512" s="16"/>
      <c r="AF512" s="16"/>
      <c r="AG512" s="16"/>
      <c r="AH512" s="16"/>
      <c r="AI512" s="16"/>
      <c r="AJ512" s="16"/>
      <c r="AK512" s="16"/>
      <c r="AL512" s="16"/>
      <c r="AM512" s="14"/>
      <c r="AN512" s="14"/>
      <c r="AO512" s="14"/>
      <c r="AP512" s="14"/>
      <c r="AQ512" s="14"/>
      <c r="AR512" s="14"/>
      <c r="AS512" s="14"/>
      <c r="AT512" s="14"/>
      <c r="AU512" s="14"/>
      <c r="AV512" s="14"/>
      <c r="AW512" s="14"/>
      <c r="AX512" s="14"/>
      <c r="AY512" s="14"/>
      <c r="AZ512" s="14"/>
      <c r="BA512" s="14"/>
      <c r="BB512" s="14"/>
      <c r="BC512" s="14"/>
      <c r="BD512" s="14"/>
      <c r="BE512" s="14"/>
      <c r="BF512" s="14"/>
      <c r="BG512" s="14"/>
      <c r="BH512" s="14"/>
      <c r="BI512" s="14"/>
      <c r="BJ512" s="14"/>
      <c r="BK512" s="14"/>
      <c r="BL512" s="14"/>
      <c r="BM512" s="14"/>
      <c r="BN512" s="14"/>
      <c r="BO512" s="14"/>
      <c r="BP512" s="14"/>
      <c r="BQ512" s="14"/>
      <c r="BR512" s="14"/>
      <c r="BS512" s="14"/>
      <c r="BT512" s="14"/>
      <c r="BU512" s="14"/>
      <c r="BV512" s="14"/>
      <c r="BW512" s="14"/>
      <c r="BX512" s="14"/>
      <c r="BY512" s="14"/>
      <c r="BZ512" s="14"/>
      <c r="CA512" s="14"/>
      <c r="CB512" s="14"/>
      <c r="CC512" s="14"/>
      <c r="CD512" s="14"/>
      <c r="CE512" s="14"/>
      <c r="CF512" s="14"/>
      <c r="CG512" s="14"/>
      <c r="CH512" s="14"/>
    </row>
    <row r="513" spans="1:86">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Z513" s="16"/>
      <c r="AA513" s="16"/>
      <c r="AB513" s="16"/>
      <c r="AC513" s="16"/>
      <c r="AD513" s="16"/>
      <c r="AE513" s="16"/>
      <c r="AF513" s="16"/>
      <c r="AG513" s="16"/>
      <c r="AH513" s="16"/>
      <c r="AI513" s="16"/>
      <c r="AJ513" s="16"/>
      <c r="AK513" s="16"/>
      <c r="AL513" s="16"/>
      <c r="AM513" s="14"/>
      <c r="AN513" s="14"/>
      <c r="AO513" s="14"/>
      <c r="AP513" s="14"/>
      <c r="AQ513" s="14"/>
      <c r="AR513" s="14"/>
      <c r="AS513" s="14"/>
      <c r="AT513" s="14"/>
      <c r="AU513" s="14"/>
      <c r="AV513" s="14"/>
      <c r="AW513" s="14"/>
      <c r="AX513" s="14"/>
      <c r="AY513" s="14"/>
      <c r="AZ513" s="14"/>
      <c r="BA513" s="14"/>
      <c r="BB513" s="14"/>
      <c r="BC513" s="14"/>
      <c r="BD513" s="14"/>
      <c r="BE513" s="14"/>
      <c r="BF513" s="14"/>
      <c r="BG513" s="14"/>
      <c r="BH513" s="14"/>
      <c r="BI513" s="14"/>
      <c r="BJ513" s="14"/>
      <c r="BK513" s="14"/>
      <c r="BL513" s="14"/>
      <c r="BM513" s="14"/>
      <c r="BN513" s="14"/>
      <c r="BO513" s="14"/>
      <c r="BP513" s="14"/>
      <c r="BQ513" s="14"/>
      <c r="BR513" s="14"/>
      <c r="BS513" s="14"/>
      <c r="BT513" s="14"/>
      <c r="BU513" s="14"/>
      <c r="BV513" s="14"/>
      <c r="BW513" s="14"/>
      <c r="BX513" s="14"/>
      <c r="BY513" s="14"/>
      <c r="BZ513" s="14"/>
      <c r="CA513" s="14"/>
      <c r="CB513" s="14"/>
      <c r="CC513" s="14"/>
      <c r="CD513" s="14"/>
      <c r="CE513" s="14"/>
      <c r="CF513" s="14"/>
      <c r="CG513" s="14"/>
      <c r="CH513" s="14"/>
    </row>
    <row r="514" spans="1:86">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Z514" s="16"/>
      <c r="AA514" s="16"/>
      <c r="AB514" s="16"/>
      <c r="AC514" s="16"/>
      <c r="AD514" s="16"/>
      <c r="AE514" s="16"/>
      <c r="AF514" s="16"/>
      <c r="AG514" s="16"/>
      <c r="AH514" s="16"/>
      <c r="AI514" s="16"/>
      <c r="AJ514" s="16"/>
      <c r="AK514" s="16"/>
      <c r="AL514" s="16"/>
      <c r="AM514" s="14"/>
      <c r="AN514" s="14"/>
      <c r="AO514" s="14"/>
      <c r="AP514" s="14"/>
      <c r="AQ514" s="14"/>
      <c r="AR514" s="14"/>
      <c r="AS514" s="14"/>
      <c r="AT514" s="14"/>
      <c r="AU514" s="14"/>
      <c r="AV514" s="14"/>
      <c r="AW514" s="14"/>
      <c r="AX514" s="14"/>
      <c r="AY514" s="14"/>
      <c r="AZ514" s="14"/>
      <c r="BA514" s="14"/>
      <c r="BB514" s="14"/>
      <c r="BC514" s="14"/>
      <c r="BD514" s="14"/>
      <c r="BE514" s="14"/>
      <c r="BF514" s="14"/>
      <c r="BG514" s="14"/>
      <c r="BH514" s="14"/>
      <c r="BI514" s="14"/>
      <c r="BJ514" s="14"/>
      <c r="BK514" s="14"/>
      <c r="BL514" s="14"/>
      <c r="BM514" s="14"/>
      <c r="BN514" s="14"/>
      <c r="BO514" s="14"/>
      <c r="BP514" s="14"/>
      <c r="BQ514" s="14"/>
      <c r="BR514" s="14"/>
      <c r="BS514" s="14"/>
      <c r="BT514" s="14"/>
      <c r="BU514" s="14"/>
      <c r="BV514" s="14"/>
      <c r="BW514" s="14"/>
      <c r="BX514" s="14"/>
      <c r="BY514" s="14"/>
      <c r="BZ514" s="14"/>
      <c r="CA514" s="14"/>
      <c r="CB514" s="14"/>
      <c r="CC514" s="14"/>
      <c r="CD514" s="14"/>
      <c r="CE514" s="14"/>
      <c r="CF514" s="14"/>
      <c r="CG514" s="14"/>
      <c r="CH514" s="14"/>
    </row>
    <row r="515" spans="1:86">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Z515" s="16"/>
      <c r="AA515" s="16"/>
      <c r="AB515" s="16"/>
      <c r="AC515" s="16"/>
      <c r="AD515" s="16"/>
      <c r="AE515" s="16"/>
      <c r="AF515" s="16"/>
      <c r="AG515" s="16"/>
      <c r="AH515" s="16"/>
      <c r="AI515" s="16"/>
      <c r="AJ515" s="16"/>
      <c r="AK515" s="16"/>
      <c r="AL515" s="16"/>
      <c r="AM515" s="14"/>
      <c r="AN515" s="14"/>
      <c r="AO515" s="14"/>
      <c r="AP515" s="14"/>
      <c r="AQ515" s="14"/>
      <c r="AR515" s="14"/>
      <c r="AS515" s="14"/>
      <c r="AT515" s="14"/>
      <c r="AU515" s="14"/>
      <c r="AV515" s="14"/>
      <c r="AW515" s="14"/>
      <c r="AX515" s="14"/>
      <c r="AY515" s="14"/>
      <c r="AZ515" s="14"/>
      <c r="BA515" s="14"/>
      <c r="BB515" s="14"/>
      <c r="BC515" s="14"/>
      <c r="BD515" s="14"/>
      <c r="BE515" s="14"/>
      <c r="BF515" s="14"/>
      <c r="BG515" s="14"/>
      <c r="BH515" s="14"/>
      <c r="BI515" s="14"/>
      <c r="BJ515" s="14"/>
      <c r="BK515" s="14"/>
      <c r="BL515" s="14"/>
      <c r="BM515" s="14"/>
      <c r="BN515" s="14"/>
      <c r="BO515" s="14"/>
      <c r="BP515" s="14"/>
      <c r="BQ515" s="14"/>
      <c r="BR515" s="14"/>
      <c r="BS515" s="14"/>
      <c r="BT515" s="14"/>
      <c r="BU515" s="14"/>
      <c r="BV515" s="14"/>
      <c r="BW515" s="14"/>
      <c r="BX515" s="14"/>
      <c r="BY515" s="14"/>
      <c r="BZ515" s="14"/>
      <c r="CA515" s="14"/>
      <c r="CB515" s="14"/>
      <c r="CC515" s="14"/>
      <c r="CD515" s="14"/>
      <c r="CE515" s="14"/>
      <c r="CF515" s="14"/>
      <c r="CG515" s="14"/>
      <c r="CH515" s="14"/>
    </row>
    <row r="516" spans="1:8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Z516" s="16"/>
      <c r="AA516" s="16"/>
      <c r="AB516" s="16"/>
      <c r="AC516" s="16"/>
      <c r="AD516" s="16"/>
      <c r="AE516" s="16"/>
      <c r="AF516" s="16"/>
      <c r="AG516" s="16"/>
      <c r="AH516" s="16"/>
      <c r="AI516" s="16"/>
      <c r="AJ516" s="16"/>
      <c r="AK516" s="16"/>
      <c r="AL516" s="16"/>
      <c r="AM516" s="14"/>
      <c r="AN516" s="14"/>
      <c r="AO516" s="14"/>
      <c r="AP516" s="14"/>
      <c r="AQ516" s="14"/>
      <c r="AR516" s="14"/>
      <c r="AS516" s="14"/>
      <c r="AT516" s="14"/>
      <c r="AU516" s="14"/>
      <c r="AV516" s="14"/>
      <c r="AW516" s="14"/>
      <c r="AX516" s="14"/>
      <c r="AY516" s="14"/>
      <c r="AZ516" s="14"/>
      <c r="BA516" s="14"/>
      <c r="BB516" s="14"/>
      <c r="BC516" s="14"/>
      <c r="BD516" s="14"/>
      <c r="BE516" s="14"/>
      <c r="BF516" s="14"/>
      <c r="BG516" s="14"/>
      <c r="BH516" s="14"/>
      <c r="BI516" s="14"/>
      <c r="BJ516" s="14"/>
      <c r="BK516" s="14"/>
      <c r="BL516" s="14"/>
      <c r="BM516" s="14"/>
      <c r="BN516" s="14"/>
      <c r="BO516" s="14"/>
      <c r="BP516" s="14"/>
      <c r="BQ516" s="14"/>
      <c r="BR516" s="14"/>
      <c r="BS516" s="14"/>
      <c r="BT516" s="14"/>
      <c r="BU516" s="14"/>
      <c r="BV516" s="14"/>
      <c r="BW516" s="14"/>
      <c r="BX516" s="14"/>
      <c r="BY516" s="14"/>
      <c r="BZ516" s="14"/>
      <c r="CA516" s="14"/>
      <c r="CB516" s="14"/>
      <c r="CC516" s="14"/>
      <c r="CD516" s="14"/>
      <c r="CE516" s="14"/>
      <c r="CF516" s="14"/>
      <c r="CG516" s="14"/>
      <c r="CH516" s="14"/>
    </row>
    <row r="517" spans="1:86">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Z517" s="16"/>
      <c r="AA517" s="16"/>
      <c r="AB517" s="16"/>
      <c r="AC517" s="16"/>
      <c r="AD517" s="16"/>
      <c r="AE517" s="16"/>
      <c r="AF517" s="16"/>
      <c r="AG517" s="16"/>
      <c r="AH517" s="16"/>
      <c r="AI517" s="16"/>
      <c r="AJ517" s="16"/>
      <c r="AK517" s="16"/>
      <c r="AL517" s="16"/>
      <c r="AM517" s="14"/>
      <c r="AN517" s="14"/>
      <c r="AO517" s="14"/>
      <c r="AP517" s="14"/>
      <c r="AQ517" s="14"/>
      <c r="AR517" s="14"/>
      <c r="AS517" s="14"/>
      <c r="AT517" s="14"/>
      <c r="AU517" s="14"/>
      <c r="AV517" s="14"/>
      <c r="AW517" s="14"/>
      <c r="AX517" s="14"/>
      <c r="AY517" s="14"/>
      <c r="AZ517" s="14"/>
      <c r="BA517" s="14"/>
      <c r="BB517" s="14"/>
      <c r="BC517" s="14"/>
      <c r="BD517" s="14"/>
      <c r="BE517" s="14"/>
      <c r="BF517" s="14"/>
      <c r="BG517" s="14"/>
      <c r="BH517" s="14"/>
      <c r="BI517" s="14"/>
      <c r="BJ517" s="14"/>
      <c r="BK517" s="14"/>
      <c r="BL517" s="14"/>
      <c r="BM517" s="14"/>
      <c r="BN517" s="14"/>
      <c r="BO517" s="14"/>
      <c r="BP517" s="14"/>
      <c r="BQ517" s="14"/>
      <c r="BR517" s="14"/>
      <c r="BS517" s="14"/>
      <c r="BT517" s="14"/>
      <c r="BU517" s="14"/>
      <c r="BV517" s="14"/>
      <c r="BW517" s="14"/>
      <c r="BX517" s="14"/>
      <c r="BY517" s="14"/>
      <c r="BZ517" s="14"/>
      <c r="CA517" s="14"/>
      <c r="CB517" s="14"/>
      <c r="CC517" s="14"/>
      <c r="CD517" s="14"/>
      <c r="CE517" s="14"/>
      <c r="CF517" s="14"/>
      <c r="CG517" s="14"/>
      <c r="CH517" s="14"/>
    </row>
    <row r="518" spans="1:86">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Z518" s="16"/>
      <c r="AA518" s="16"/>
      <c r="AB518" s="16"/>
      <c r="AC518" s="16"/>
      <c r="AD518" s="16"/>
      <c r="AE518" s="16"/>
      <c r="AF518" s="16"/>
      <c r="AG518" s="16"/>
      <c r="AH518" s="16"/>
      <c r="AI518" s="16"/>
      <c r="AJ518" s="16"/>
      <c r="AK518" s="16"/>
      <c r="AL518" s="16"/>
      <c r="AM518" s="14"/>
      <c r="AN518" s="14"/>
      <c r="AO518" s="14"/>
      <c r="AP518" s="14"/>
      <c r="AQ518" s="14"/>
      <c r="AR518" s="14"/>
      <c r="AS518" s="14"/>
      <c r="AT518" s="14"/>
      <c r="AU518" s="14"/>
      <c r="AV518" s="14"/>
      <c r="AW518" s="14"/>
      <c r="AX518" s="14"/>
      <c r="AY518" s="14"/>
      <c r="AZ518" s="14"/>
      <c r="BA518" s="14"/>
      <c r="BB518" s="14"/>
      <c r="BC518" s="14"/>
      <c r="BD518" s="14"/>
      <c r="BE518" s="14"/>
      <c r="BF518" s="14"/>
      <c r="BG518" s="14"/>
      <c r="BH518" s="14"/>
      <c r="BI518" s="14"/>
      <c r="BJ518" s="14"/>
      <c r="BK518" s="14"/>
      <c r="BL518" s="14"/>
      <c r="BM518" s="14"/>
      <c r="BN518" s="14"/>
      <c r="BO518" s="14"/>
      <c r="BP518" s="14"/>
      <c r="BQ518" s="14"/>
      <c r="BR518" s="14"/>
      <c r="BS518" s="14"/>
      <c r="BT518" s="14"/>
      <c r="BU518" s="14"/>
      <c r="BV518" s="14"/>
      <c r="BW518" s="14"/>
      <c r="BX518" s="14"/>
      <c r="BY518" s="14"/>
      <c r="BZ518" s="14"/>
      <c r="CA518" s="14"/>
      <c r="CB518" s="14"/>
      <c r="CC518" s="14"/>
      <c r="CD518" s="14"/>
      <c r="CE518" s="14"/>
      <c r="CF518" s="14"/>
      <c r="CG518" s="14"/>
      <c r="CH518" s="14"/>
    </row>
    <row r="519" spans="1:86">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Z519" s="16"/>
      <c r="AA519" s="16"/>
      <c r="AB519" s="16"/>
      <c r="AC519" s="16"/>
      <c r="AD519" s="16"/>
      <c r="AE519" s="16"/>
      <c r="AF519" s="16"/>
      <c r="AG519" s="16"/>
      <c r="AH519" s="16"/>
      <c r="AI519" s="16"/>
      <c r="AJ519" s="16"/>
      <c r="AK519" s="16"/>
      <c r="AL519" s="16"/>
      <c r="AM519" s="14"/>
      <c r="AN519" s="14"/>
      <c r="AO519" s="14"/>
      <c r="AP519" s="14"/>
      <c r="AQ519" s="14"/>
      <c r="AR519" s="14"/>
      <c r="AS519" s="14"/>
      <c r="AT519" s="14"/>
      <c r="AU519" s="14"/>
      <c r="AV519" s="14"/>
      <c r="AW519" s="14"/>
      <c r="AX519" s="14"/>
      <c r="AY519" s="14"/>
      <c r="AZ519" s="14"/>
      <c r="BA519" s="14"/>
      <c r="BB519" s="14"/>
      <c r="BC519" s="14"/>
      <c r="BD519" s="14"/>
      <c r="BE519" s="14"/>
      <c r="BF519" s="14"/>
      <c r="BG519" s="14"/>
      <c r="BH519" s="14"/>
      <c r="BI519" s="14"/>
      <c r="BJ519" s="14"/>
      <c r="BK519" s="14"/>
      <c r="BL519" s="14"/>
      <c r="BM519" s="14"/>
      <c r="BN519" s="14"/>
      <c r="BO519" s="14"/>
      <c r="BP519" s="14"/>
      <c r="BQ519" s="14"/>
      <c r="BR519" s="14"/>
      <c r="BS519" s="14"/>
      <c r="BT519" s="14"/>
      <c r="BU519" s="14"/>
      <c r="BV519" s="14"/>
      <c r="BW519" s="14"/>
      <c r="BX519" s="14"/>
      <c r="BY519" s="14"/>
      <c r="BZ519" s="14"/>
      <c r="CA519" s="14"/>
      <c r="CB519" s="14"/>
      <c r="CC519" s="14"/>
      <c r="CD519" s="14"/>
      <c r="CE519" s="14"/>
      <c r="CF519" s="14"/>
      <c r="CG519" s="14"/>
      <c r="CH519" s="14"/>
    </row>
    <row r="520" spans="1:86">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Z520" s="16"/>
      <c r="AA520" s="16"/>
      <c r="AB520" s="16"/>
      <c r="AC520" s="16"/>
      <c r="AD520" s="16"/>
      <c r="AE520" s="16"/>
      <c r="AF520" s="16"/>
      <c r="AG520" s="16"/>
      <c r="AH520" s="16"/>
      <c r="AI520" s="16"/>
      <c r="AJ520" s="16"/>
      <c r="AK520" s="16"/>
      <c r="AL520" s="16"/>
      <c r="AM520" s="14"/>
      <c r="AN520" s="14"/>
      <c r="AO520" s="14"/>
      <c r="AP520" s="14"/>
      <c r="AQ520" s="14"/>
      <c r="AR520" s="14"/>
      <c r="AS520" s="14"/>
      <c r="AT520" s="14"/>
      <c r="AU520" s="14"/>
      <c r="AV520" s="14"/>
      <c r="AW520" s="14"/>
      <c r="AX520" s="14"/>
      <c r="AY520" s="14"/>
      <c r="AZ520" s="14"/>
      <c r="BA520" s="14"/>
      <c r="BB520" s="14"/>
      <c r="BC520" s="14"/>
      <c r="BD520" s="14"/>
      <c r="BE520" s="14"/>
      <c r="BF520" s="14"/>
      <c r="BG520" s="14"/>
      <c r="BH520" s="14"/>
      <c r="BI520" s="14"/>
      <c r="BJ520" s="14"/>
      <c r="BK520" s="14"/>
      <c r="BL520" s="14"/>
      <c r="BM520" s="14"/>
      <c r="BN520" s="14"/>
      <c r="BO520" s="14"/>
      <c r="BP520" s="14"/>
      <c r="BQ520" s="14"/>
      <c r="BR520" s="14"/>
      <c r="BS520" s="14"/>
      <c r="BT520" s="14"/>
      <c r="BU520" s="14"/>
      <c r="BV520" s="14"/>
      <c r="BW520" s="14"/>
      <c r="BX520" s="14"/>
      <c r="BY520" s="14"/>
      <c r="BZ520" s="14"/>
      <c r="CA520" s="14"/>
      <c r="CB520" s="14"/>
      <c r="CC520" s="14"/>
      <c r="CD520" s="14"/>
      <c r="CE520" s="14"/>
      <c r="CF520" s="14"/>
      <c r="CG520" s="14"/>
      <c r="CH520" s="14"/>
    </row>
    <row r="521" spans="1:86">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Z521" s="16"/>
      <c r="AA521" s="16"/>
      <c r="AB521" s="16"/>
      <c r="AC521" s="16"/>
      <c r="AD521" s="16"/>
      <c r="AE521" s="16"/>
      <c r="AF521" s="16"/>
      <c r="AG521" s="16"/>
      <c r="AH521" s="16"/>
      <c r="AI521" s="16"/>
      <c r="AJ521" s="16"/>
      <c r="AK521" s="16"/>
      <c r="AL521" s="16"/>
      <c r="AM521" s="14"/>
      <c r="AN521" s="14"/>
      <c r="AO521" s="14"/>
      <c r="AP521" s="14"/>
      <c r="AQ521" s="14"/>
      <c r="AR521" s="14"/>
      <c r="AS521" s="14"/>
      <c r="AT521" s="14"/>
      <c r="AU521" s="14"/>
      <c r="AV521" s="14"/>
      <c r="AW521" s="14"/>
      <c r="AX521" s="14"/>
      <c r="AY521" s="14"/>
      <c r="AZ521" s="14"/>
      <c r="BA521" s="14"/>
      <c r="BB521" s="14"/>
      <c r="BC521" s="14"/>
      <c r="BD521" s="14"/>
      <c r="BE521" s="14"/>
      <c r="BF521" s="14"/>
      <c r="BG521" s="14"/>
      <c r="BH521" s="14"/>
      <c r="BI521" s="14"/>
      <c r="BJ521" s="14"/>
      <c r="BK521" s="14"/>
      <c r="BL521" s="14"/>
      <c r="BM521" s="14"/>
      <c r="BN521" s="14"/>
      <c r="BO521" s="14"/>
      <c r="BP521" s="14"/>
      <c r="BQ521" s="14"/>
      <c r="BR521" s="14"/>
      <c r="BS521" s="14"/>
      <c r="BT521" s="14"/>
      <c r="BU521" s="14"/>
      <c r="BV521" s="14"/>
      <c r="BW521" s="14"/>
      <c r="BX521" s="14"/>
      <c r="BY521" s="14"/>
      <c r="BZ521" s="14"/>
      <c r="CA521" s="14"/>
      <c r="CB521" s="14"/>
      <c r="CC521" s="14"/>
      <c r="CD521" s="14"/>
      <c r="CE521" s="14"/>
      <c r="CF521" s="14"/>
      <c r="CG521" s="14"/>
      <c r="CH521" s="14"/>
    </row>
    <row r="522" spans="1:86">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Z522" s="16"/>
      <c r="AA522" s="16"/>
      <c r="AB522" s="16"/>
      <c r="AC522" s="16"/>
      <c r="AD522" s="16"/>
      <c r="AE522" s="16"/>
      <c r="AF522" s="16"/>
      <c r="AG522" s="16"/>
      <c r="AH522" s="16"/>
      <c r="AI522" s="16"/>
      <c r="AJ522" s="16"/>
      <c r="AK522" s="16"/>
      <c r="AL522" s="16"/>
      <c r="AM522" s="14"/>
      <c r="AN522" s="14"/>
      <c r="AO522" s="14"/>
      <c r="AP522" s="14"/>
      <c r="AQ522" s="14"/>
      <c r="AR522" s="14"/>
      <c r="AS522" s="14"/>
      <c r="AT522" s="14"/>
      <c r="AU522" s="14"/>
      <c r="AV522" s="14"/>
      <c r="AW522" s="14"/>
      <c r="AX522" s="14"/>
      <c r="AY522" s="14"/>
      <c r="AZ522" s="14"/>
      <c r="BA522" s="14"/>
      <c r="BB522" s="14"/>
      <c r="BC522" s="14"/>
      <c r="BD522" s="14"/>
      <c r="BE522" s="14"/>
      <c r="BF522" s="14"/>
      <c r="BG522" s="14"/>
      <c r="BH522" s="14"/>
      <c r="BI522" s="14"/>
      <c r="BJ522" s="14"/>
      <c r="BK522" s="14"/>
      <c r="BL522" s="14"/>
      <c r="BM522" s="14"/>
      <c r="BN522" s="14"/>
      <c r="BO522" s="14"/>
      <c r="BP522" s="14"/>
      <c r="BQ522" s="14"/>
      <c r="BR522" s="14"/>
      <c r="BS522" s="14"/>
      <c r="BT522" s="14"/>
      <c r="BU522" s="14"/>
      <c r="BV522" s="14"/>
      <c r="BW522" s="14"/>
      <c r="BX522" s="14"/>
      <c r="BY522" s="14"/>
      <c r="BZ522" s="14"/>
      <c r="CA522" s="14"/>
      <c r="CB522" s="14"/>
      <c r="CC522" s="14"/>
      <c r="CD522" s="14"/>
      <c r="CE522" s="14"/>
      <c r="CF522" s="14"/>
      <c r="CG522" s="14"/>
      <c r="CH522" s="14"/>
    </row>
    <row r="523" spans="1:86">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Z523" s="16"/>
      <c r="AA523" s="16"/>
      <c r="AB523" s="16"/>
      <c r="AC523" s="16"/>
      <c r="AD523" s="16"/>
      <c r="AE523" s="16"/>
      <c r="AF523" s="16"/>
      <c r="AG523" s="16"/>
      <c r="AH523" s="16"/>
      <c r="AI523" s="16"/>
      <c r="AJ523" s="16"/>
      <c r="AK523" s="16"/>
      <c r="AL523" s="16"/>
      <c r="AM523" s="14"/>
      <c r="AN523" s="14"/>
      <c r="AO523" s="14"/>
      <c r="AP523" s="14"/>
      <c r="AQ523" s="14"/>
      <c r="AR523" s="14"/>
      <c r="AS523" s="14"/>
      <c r="AT523" s="14"/>
      <c r="AU523" s="14"/>
      <c r="AV523" s="14"/>
      <c r="AW523" s="14"/>
      <c r="AX523" s="14"/>
      <c r="AY523" s="14"/>
      <c r="AZ523" s="14"/>
      <c r="BA523" s="14"/>
      <c r="BB523" s="14"/>
      <c r="BC523" s="14"/>
      <c r="BD523" s="14"/>
      <c r="BE523" s="14"/>
      <c r="BF523" s="14"/>
      <c r="BG523" s="14"/>
      <c r="BH523" s="14"/>
      <c r="BI523" s="14"/>
      <c r="BJ523" s="14"/>
      <c r="BK523" s="14"/>
      <c r="BL523" s="14"/>
      <c r="BM523" s="14"/>
      <c r="BN523" s="14"/>
      <c r="BO523" s="14"/>
      <c r="BP523" s="14"/>
      <c r="BQ523" s="14"/>
      <c r="BR523" s="14"/>
      <c r="BS523" s="14"/>
      <c r="BT523" s="14"/>
      <c r="BU523" s="14"/>
      <c r="BV523" s="14"/>
      <c r="BW523" s="14"/>
      <c r="BX523" s="14"/>
      <c r="BY523" s="14"/>
      <c r="BZ523" s="14"/>
      <c r="CA523" s="14"/>
      <c r="CB523" s="14"/>
      <c r="CC523" s="14"/>
      <c r="CD523" s="14"/>
      <c r="CE523" s="14"/>
      <c r="CF523" s="14"/>
      <c r="CG523" s="14"/>
      <c r="CH523" s="14"/>
    </row>
    <row r="524" spans="1:86">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Z524" s="16"/>
      <c r="AA524" s="16"/>
      <c r="AB524" s="16"/>
      <c r="AC524" s="16"/>
      <c r="AD524" s="16"/>
      <c r="AE524" s="16"/>
      <c r="AF524" s="16"/>
      <c r="AG524" s="16"/>
      <c r="AH524" s="16"/>
      <c r="AI524" s="16"/>
      <c r="AJ524" s="16"/>
      <c r="AK524" s="16"/>
      <c r="AL524" s="16"/>
      <c r="AM524" s="14"/>
      <c r="AN524" s="14"/>
      <c r="AO524" s="14"/>
      <c r="AP524" s="14"/>
      <c r="AQ524" s="14"/>
      <c r="AR524" s="14"/>
      <c r="AS524" s="14"/>
      <c r="AT524" s="14"/>
      <c r="AU524" s="14"/>
      <c r="AV524" s="14"/>
      <c r="AW524" s="14"/>
      <c r="AX524" s="14"/>
      <c r="AY524" s="14"/>
      <c r="AZ524" s="14"/>
      <c r="BA524" s="14"/>
      <c r="BB524" s="14"/>
      <c r="BC524" s="14"/>
      <c r="BD524" s="14"/>
      <c r="BE524" s="14"/>
      <c r="BF524" s="14"/>
      <c r="BG524" s="14"/>
      <c r="BH524" s="14"/>
      <c r="BI524" s="14"/>
      <c r="BJ524" s="14"/>
      <c r="BK524" s="14"/>
      <c r="BL524" s="14"/>
      <c r="BM524" s="14"/>
      <c r="BN524" s="14"/>
      <c r="BO524" s="14"/>
      <c r="BP524" s="14"/>
      <c r="BQ524" s="14"/>
      <c r="BR524" s="14"/>
      <c r="BS524" s="14"/>
      <c r="BT524" s="14"/>
      <c r="BU524" s="14"/>
      <c r="BV524" s="14"/>
      <c r="BW524" s="14"/>
      <c r="BX524" s="14"/>
      <c r="BY524" s="14"/>
      <c r="BZ524" s="14"/>
      <c r="CA524" s="14"/>
      <c r="CB524" s="14"/>
      <c r="CC524" s="14"/>
      <c r="CD524" s="14"/>
      <c r="CE524" s="14"/>
      <c r="CF524" s="14"/>
      <c r="CG524" s="14"/>
      <c r="CH524" s="14"/>
    </row>
    <row r="525" spans="1:86">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Z525" s="16"/>
      <c r="AA525" s="16"/>
      <c r="AB525" s="16"/>
      <c r="AC525" s="16"/>
      <c r="AD525" s="16"/>
      <c r="AE525" s="16"/>
      <c r="AF525" s="16"/>
      <c r="AG525" s="16"/>
      <c r="AH525" s="16"/>
      <c r="AI525" s="16"/>
      <c r="AJ525" s="16"/>
      <c r="AK525" s="16"/>
      <c r="AL525" s="16"/>
      <c r="AM525" s="14"/>
      <c r="AN525" s="14"/>
      <c r="AO525" s="14"/>
      <c r="AP525" s="14"/>
      <c r="AQ525" s="14"/>
      <c r="AR525" s="14"/>
      <c r="AS525" s="14"/>
      <c r="AT525" s="14"/>
      <c r="AU525" s="14"/>
      <c r="AV525" s="14"/>
      <c r="AW525" s="14"/>
      <c r="AX525" s="14"/>
      <c r="AY525" s="14"/>
      <c r="AZ525" s="14"/>
      <c r="BA525" s="14"/>
      <c r="BB525" s="14"/>
      <c r="BC525" s="14"/>
      <c r="BD525" s="14"/>
      <c r="BE525" s="14"/>
      <c r="BF525" s="14"/>
      <c r="BG525" s="14"/>
      <c r="BH525" s="14"/>
      <c r="BI525" s="14"/>
      <c r="BJ525" s="14"/>
      <c r="BK525" s="14"/>
      <c r="BL525" s="14"/>
      <c r="BM525" s="14"/>
      <c r="BN525" s="14"/>
      <c r="BO525" s="14"/>
      <c r="BP525" s="14"/>
      <c r="BQ525" s="14"/>
      <c r="BR525" s="14"/>
      <c r="BS525" s="14"/>
      <c r="BT525" s="14"/>
      <c r="BU525" s="14"/>
      <c r="BV525" s="14"/>
      <c r="BW525" s="14"/>
      <c r="BX525" s="14"/>
      <c r="BY525" s="14"/>
      <c r="BZ525" s="14"/>
      <c r="CA525" s="14"/>
      <c r="CB525" s="14"/>
      <c r="CC525" s="14"/>
      <c r="CD525" s="14"/>
      <c r="CE525" s="14"/>
      <c r="CF525" s="14"/>
      <c r="CG525" s="14"/>
      <c r="CH525" s="14"/>
    </row>
    <row r="526" spans="1:8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Z526" s="16"/>
      <c r="AA526" s="16"/>
      <c r="AB526" s="16"/>
      <c r="AC526" s="16"/>
      <c r="AD526" s="16"/>
      <c r="AE526" s="16"/>
      <c r="AF526" s="16"/>
      <c r="AG526" s="16"/>
      <c r="AH526" s="16"/>
      <c r="AI526" s="16"/>
      <c r="AJ526" s="16"/>
      <c r="AK526" s="16"/>
      <c r="AL526" s="16"/>
      <c r="AM526" s="14"/>
      <c r="AN526" s="14"/>
      <c r="AO526" s="14"/>
      <c r="AP526" s="14"/>
      <c r="AQ526" s="14"/>
      <c r="AR526" s="14"/>
      <c r="AS526" s="14"/>
      <c r="AT526" s="14"/>
      <c r="AU526" s="14"/>
      <c r="AV526" s="14"/>
      <c r="AW526" s="14"/>
      <c r="AX526" s="14"/>
      <c r="AY526" s="14"/>
      <c r="AZ526" s="14"/>
      <c r="BA526" s="14"/>
      <c r="BB526" s="14"/>
      <c r="BC526" s="14"/>
      <c r="BD526" s="14"/>
      <c r="BE526" s="14"/>
      <c r="BF526" s="14"/>
      <c r="BG526" s="14"/>
      <c r="BH526" s="14"/>
      <c r="BI526" s="14"/>
      <c r="BJ526" s="14"/>
      <c r="BK526" s="14"/>
      <c r="BL526" s="14"/>
      <c r="BM526" s="14"/>
      <c r="BN526" s="14"/>
      <c r="BO526" s="14"/>
      <c r="BP526" s="14"/>
      <c r="BQ526" s="14"/>
      <c r="BR526" s="14"/>
      <c r="BS526" s="14"/>
      <c r="BT526" s="14"/>
      <c r="BU526" s="14"/>
      <c r="BV526" s="14"/>
      <c r="BW526" s="14"/>
      <c r="BX526" s="14"/>
      <c r="BY526" s="14"/>
      <c r="BZ526" s="14"/>
      <c r="CA526" s="14"/>
      <c r="CB526" s="14"/>
      <c r="CC526" s="14"/>
      <c r="CD526" s="14"/>
      <c r="CE526" s="14"/>
      <c r="CF526" s="14"/>
      <c r="CG526" s="14"/>
      <c r="CH526" s="14"/>
    </row>
    <row r="527" spans="1:86">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Z527" s="16"/>
      <c r="AA527" s="16"/>
      <c r="AB527" s="16"/>
      <c r="AC527" s="16"/>
      <c r="AD527" s="16"/>
      <c r="AE527" s="16"/>
      <c r="AF527" s="16"/>
      <c r="AG527" s="16"/>
      <c r="AH527" s="16"/>
      <c r="AI527" s="16"/>
      <c r="AJ527" s="16"/>
      <c r="AK527" s="16"/>
      <c r="AL527" s="16"/>
      <c r="AM527" s="14"/>
      <c r="AN527" s="14"/>
      <c r="AO527" s="14"/>
      <c r="AP527" s="14"/>
      <c r="AQ527" s="14"/>
      <c r="AR527" s="14"/>
      <c r="AS527" s="14"/>
      <c r="AT527" s="14"/>
      <c r="AU527" s="14"/>
      <c r="AV527" s="14"/>
      <c r="AW527" s="14"/>
      <c r="AX527" s="14"/>
      <c r="AY527" s="14"/>
      <c r="AZ527" s="14"/>
      <c r="BA527" s="14"/>
      <c r="BB527" s="14"/>
      <c r="BC527" s="14"/>
      <c r="BD527" s="14"/>
      <c r="BE527" s="14"/>
      <c r="BF527" s="14"/>
      <c r="BG527" s="14"/>
      <c r="BH527" s="14"/>
      <c r="BI527" s="14"/>
      <c r="BJ527" s="14"/>
      <c r="BK527" s="14"/>
      <c r="BL527" s="14"/>
      <c r="BM527" s="14"/>
      <c r="BN527" s="14"/>
      <c r="BO527" s="14"/>
      <c r="BP527" s="14"/>
      <c r="BQ527" s="14"/>
      <c r="BR527" s="14"/>
      <c r="BS527" s="14"/>
      <c r="BT527" s="14"/>
      <c r="BU527" s="14"/>
      <c r="BV527" s="14"/>
      <c r="BW527" s="14"/>
      <c r="BX527" s="14"/>
      <c r="BY527" s="14"/>
      <c r="BZ527" s="14"/>
      <c r="CA527" s="14"/>
      <c r="CB527" s="14"/>
      <c r="CC527" s="14"/>
      <c r="CD527" s="14"/>
      <c r="CE527" s="14"/>
      <c r="CF527" s="14"/>
      <c r="CG527" s="14"/>
      <c r="CH527" s="14"/>
    </row>
    <row r="528" spans="1:86">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Z528" s="16"/>
      <c r="AA528" s="16"/>
      <c r="AB528" s="16"/>
      <c r="AC528" s="16"/>
      <c r="AD528" s="16"/>
      <c r="AE528" s="16"/>
      <c r="AF528" s="16"/>
      <c r="AG528" s="16"/>
      <c r="AH528" s="16"/>
      <c r="AI528" s="16"/>
      <c r="AJ528" s="16"/>
      <c r="AK528" s="16"/>
      <c r="AL528" s="16"/>
      <c r="AM528" s="14"/>
      <c r="AN528" s="14"/>
      <c r="AO528" s="14"/>
      <c r="AP528" s="14"/>
      <c r="AQ528" s="14"/>
      <c r="AR528" s="14"/>
      <c r="AS528" s="14"/>
      <c r="AT528" s="14"/>
      <c r="AU528" s="14"/>
      <c r="AV528" s="14"/>
      <c r="AW528" s="14"/>
      <c r="AX528" s="14"/>
      <c r="AY528" s="14"/>
      <c r="AZ528" s="14"/>
      <c r="BA528" s="14"/>
      <c r="BB528" s="14"/>
      <c r="BC528" s="14"/>
      <c r="BD528" s="14"/>
      <c r="BE528" s="14"/>
      <c r="BF528" s="14"/>
      <c r="BG528" s="14"/>
      <c r="BH528" s="14"/>
      <c r="BI528" s="14"/>
      <c r="BJ528" s="14"/>
      <c r="BK528" s="14"/>
      <c r="BL528" s="14"/>
      <c r="BM528" s="14"/>
      <c r="BN528" s="14"/>
      <c r="BO528" s="14"/>
      <c r="BP528" s="14"/>
      <c r="BQ528" s="14"/>
      <c r="BR528" s="14"/>
      <c r="BS528" s="14"/>
      <c r="BT528" s="14"/>
      <c r="BU528" s="14"/>
      <c r="BV528" s="14"/>
      <c r="BW528" s="14"/>
      <c r="BX528" s="14"/>
      <c r="BY528" s="14"/>
      <c r="BZ528" s="14"/>
      <c r="CA528" s="14"/>
      <c r="CB528" s="14"/>
      <c r="CC528" s="14"/>
      <c r="CD528" s="14"/>
      <c r="CE528" s="14"/>
      <c r="CF528" s="14"/>
      <c r="CG528" s="14"/>
      <c r="CH528" s="14"/>
    </row>
    <row r="529" spans="1:86">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Z529" s="16"/>
      <c r="AA529" s="16"/>
      <c r="AB529" s="16"/>
      <c r="AC529" s="16"/>
      <c r="AD529" s="16"/>
      <c r="AE529" s="16"/>
      <c r="AF529" s="16"/>
      <c r="AG529" s="16"/>
      <c r="AH529" s="16"/>
      <c r="AI529" s="16"/>
      <c r="AJ529" s="16"/>
      <c r="AK529" s="16"/>
      <c r="AL529" s="16"/>
      <c r="AM529" s="14"/>
      <c r="AN529" s="14"/>
      <c r="AO529" s="14"/>
      <c r="AP529" s="14"/>
      <c r="AQ529" s="14"/>
      <c r="AR529" s="14"/>
      <c r="AS529" s="14"/>
      <c r="AT529" s="14"/>
      <c r="AU529" s="14"/>
      <c r="AV529" s="14"/>
      <c r="AW529" s="14"/>
      <c r="AX529" s="14"/>
      <c r="AY529" s="14"/>
      <c r="AZ529" s="14"/>
      <c r="BA529" s="14"/>
      <c r="BB529" s="14"/>
      <c r="BC529" s="14"/>
      <c r="BD529" s="14"/>
      <c r="BE529" s="14"/>
      <c r="BF529" s="14"/>
      <c r="BG529" s="14"/>
      <c r="BH529" s="14"/>
      <c r="BI529" s="14"/>
      <c r="BJ529" s="14"/>
      <c r="BK529" s="14"/>
      <c r="BL529" s="14"/>
      <c r="BM529" s="14"/>
      <c r="BN529" s="14"/>
      <c r="BO529" s="14"/>
      <c r="BP529" s="14"/>
      <c r="BQ529" s="14"/>
      <c r="BR529" s="14"/>
      <c r="BS529" s="14"/>
      <c r="BT529" s="14"/>
      <c r="BU529" s="14"/>
      <c r="BV529" s="14"/>
      <c r="BW529" s="14"/>
      <c r="BX529" s="14"/>
      <c r="BY529" s="14"/>
      <c r="BZ529" s="14"/>
      <c r="CA529" s="14"/>
      <c r="CB529" s="14"/>
      <c r="CC529" s="14"/>
      <c r="CD529" s="14"/>
      <c r="CE529" s="14"/>
      <c r="CF529" s="14"/>
      <c r="CG529" s="14"/>
      <c r="CH529" s="14"/>
    </row>
    <row r="530" spans="1:86">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Z530" s="16"/>
      <c r="AA530" s="16"/>
      <c r="AB530" s="16"/>
      <c r="AC530" s="16"/>
      <c r="AD530" s="16"/>
      <c r="AE530" s="16"/>
      <c r="AF530" s="16"/>
      <c r="AG530" s="16"/>
      <c r="AH530" s="16"/>
      <c r="AI530" s="16"/>
      <c r="AJ530" s="16"/>
      <c r="AK530" s="16"/>
      <c r="AL530" s="16"/>
      <c r="AM530" s="14"/>
      <c r="AN530" s="14"/>
      <c r="AO530" s="14"/>
      <c r="AP530" s="14"/>
      <c r="AQ530" s="14"/>
      <c r="AR530" s="14"/>
      <c r="AS530" s="14"/>
      <c r="AT530" s="14"/>
      <c r="AU530" s="14"/>
      <c r="AV530" s="14"/>
      <c r="AW530" s="14"/>
      <c r="AX530" s="14"/>
      <c r="AY530" s="14"/>
      <c r="AZ530" s="14"/>
      <c r="BA530" s="14"/>
      <c r="BB530" s="14"/>
      <c r="BC530" s="14"/>
      <c r="BD530" s="14"/>
      <c r="BE530" s="14"/>
      <c r="BF530" s="14"/>
      <c r="BG530" s="14"/>
      <c r="BH530" s="14"/>
      <c r="BI530" s="14"/>
      <c r="BJ530" s="14"/>
      <c r="BK530" s="14"/>
      <c r="BL530" s="14"/>
      <c r="BM530" s="14"/>
      <c r="BN530" s="14"/>
      <c r="BO530" s="14"/>
      <c r="BP530" s="14"/>
      <c r="BQ530" s="14"/>
      <c r="BR530" s="14"/>
      <c r="BS530" s="14"/>
      <c r="BT530" s="14"/>
      <c r="BU530" s="14"/>
      <c r="BV530" s="14"/>
      <c r="BW530" s="14"/>
      <c r="BX530" s="14"/>
      <c r="BY530" s="14"/>
      <c r="BZ530" s="14"/>
      <c r="CA530" s="14"/>
      <c r="CB530" s="14"/>
      <c r="CC530" s="14"/>
      <c r="CD530" s="14"/>
      <c r="CE530" s="14"/>
      <c r="CF530" s="14"/>
      <c r="CG530" s="14"/>
      <c r="CH530" s="14"/>
    </row>
    <row r="531" spans="1:86">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Z531" s="16"/>
      <c r="AA531" s="16"/>
      <c r="AB531" s="16"/>
      <c r="AC531" s="16"/>
      <c r="AD531" s="16"/>
      <c r="AE531" s="16"/>
      <c r="AF531" s="16"/>
      <c r="AG531" s="16"/>
      <c r="AH531" s="16"/>
      <c r="AI531" s="16"/>
      <c r="AJ531" s="16"/>
      <c r="AK531" s="16"/>
      <c r="AL531" s="16"/>
      <c r="AM531" s="14"/>
      <c r="AN531" s="14"/>
      <c r="AO531" s="14"/>
      <c r="AP531" s="14"/>
      <c r="AQ531" s="14"/>
      <c r="AR531" s="14"/>
      <c r="AS531" s="14"/>
      <c r="AT531" s="14"/>
      <c r="AU531" s="14"/>
      <c r="AV531" s="14"/>
      <c r="AW531" s="14"/>
      <c r="AX531" s="14"/>
      <c r="AY531" s="14"/>
      <c r="AZ531" s="14"/>
      <c r="BA531" s="14"/>
      <c r="BB531" s="14"/>
      <c r="BC531" s="14"/>
      <c r="BD531" s="14"/>
      <c r="BE531" s="14"/>
      <c r="BF531" s="14"/>
      <c r="BG531" s="14"/>
      <c r="BH531" s="14"/>
      <c r="BI531" s="14"/>
      <c r="BJ531" s="14"/>
      <c r="BK531" s="14"/>
      <c r="BL531" s="14"/>
      <c r="BM531" s="14"/>
      <c r="BN531" s="14"/>
      <c r="BO531" s="14"/>
      <c r="BP531" s="14"/>
      <c r="BQ531" s="14"/>
      <c r="BR531" s="14"/>
      <c r="BS531" s="14"/>
      <c r="BT531" s="14"/>
      <c r="BU531" s="14"/>
      <c r="BV531" s="14"/>
      <c r="BW531" s="14"/>
      <c r="BX531" s="14"/>
      <c r="BY531" s="14"/>
      <c r="BZ531" s="14"/>
      <c r="CA531" s="14"/>
      <c r="CB531" s="14"/>
      <c r="CC531" s="14"/>
      <c r="CD531" s="14"/>
      <c r="CE531" s="14"/>
      <c r="CF531" s="14"/>
      <c r="CG531" s="14"/>
      <c r="CH531" s="14"/>
    </row>
    <row r="532" spans="1:86">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Z532" s="16"/>
      <c r="AA532" s="16"/>
      <c r="AB532" s="16"/>
      <c r="AC532" s="16"/>
      <c r="AD532" s="16"/>
      <c r="AE532" s="16"/>
      <c r="AF532" s="16"/>
      <c r="AG532" s="16"/>
      <c r="AH532" s="16"/>
      <c r="AI532" s="16"/>
      <c r="AJ532" s="16"/>
      <c r="AK532" s="16"/>
      <c r="AL532" s="16"/>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row>
    <row r="533" spans="1:86">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Z533" s="16"/>
      <c r="AA533" s="16"/>
      <c r="AB533" s="16"/>
      <c r="AC533" s="16"/>
      <c r="AD533" s="16"/>
      <c r="AE533" s="16"/>
      <c r="AF533" s="16"/>
      <c r="AG533" s="16"/>
      <c r="AH533" s="16"/>
      <c r="AI533" s="16"/>
      <c r="AJ533" s="16"/>
      <c r="AK533" s="16"/>
      <c r="AL533" s="16"/>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row>
    <row r="534" spans="1:86">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Z534" s="16"/>
      <c r="AA534" s="16"/>
      <c r="AB534" s="16"/>
      <c r="AC534" s="16"/>
      <c r="AD534" s="16"/>
      <c r="AE534" s="16"/>
      <c r="AF534" s="16"/>
      <c r="AG534" s="16"/>
      <c r="AH534" s="16"/>
      <c r="AI534" s="16"/>
      <c r="AJ534" s="16"/>
      <c r="AK534" s="16"/>
      <c r="AL534" s="16"/>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row>
    <row r="535" spans="1:86">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Z535" s="16"/>
      <c r="AA535" s="16"/>
      <c r="AB535" s="16"/>
      <c r="AC535" s="16"/>
      <c r="AD535" s="16"/>
      <c r="AE535" s="16"/>
      <c r="AF535" s="16"/>
      <c r="AG535" s="16"/>
      <c r="AH535" s="16"/>
      <c r="AI535" s="16"/>
      <c r="AJ535" s="16"/>
      <c r="AK535" s="16"/>
      <c r="AL535" s="16"/>
      <c r="AM535" s="14"/>
      <c r="AN535" s="14"/>
      <c r="AO535" s="14"/>
      <c r="AP535" s="14"/>
      <c r="AQ535" s="14"/>
      <c r="AR535" s="14"/>
      <c r="AS535" s="14"/>
      <c r="AT535" s="14"/>
      <c r="AU535" s="14"/>
      <c r="AV535" s="14"/>
      <c r="AW535" s="14"/>
      <c r="AX535" s="14"/>
      <c r="AY535" s="14"/>
      <c r="AZ535" s="14"/>
      <c r="BA535" s="14"/>
      <c r="BB535" s="14"/>
      <c r="BC535" s="14"/>
      <c r="BD535" s="14"/>
      <c r="BE535" s="14"/>
      <c r="BF535" s="14"/>
      <c r="BG535" s="14"/>
      <c r="BH535" s="14"/>
      <c r="BI535" s="14"/>
      <c r="BJ535" s="14"/>
      <c r="BK535" s="14"/>
      <c r="BL535" s="14"/>
      <c r="BM535" s="14"/>
      <c r="BN535" s="14"/>
      <c r="BO535" s="14"/>
      <c r="BP535" s="14"/>
      <c r="BQ535" s="14"/>
      <c r="BR535" s="14"/>
      <c r="BS535" s="14"/>
      <c r="BT535" s="14"/>
      <c r="BU535" s="14"/>
      <c r="BV535" s="14"/>
      <c r="BW535" s="14"/>
      <c r="BX535" s="14"/>
      <c r="BY535" s="14"/>
      <c r="BZ535" s="14"/>
      <c r="CA535" s="14"/>
      <c r="CB535" s="14"/>
      <c r="CC535" s="14"/>
      <c r="CD535" s="14"/>
      <c r="CE535" s="14"/>
      <c r="CF535" s="14"/>
      <c r="CG535" s="14"/>
      <c r="CH535" s="14"/>
    </row>
    <row r="536" spans="1:8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Z536" s="16"/>
      <c r="AA536" s="16"/>
      <c r="AB536" s="16"/>
      <c r="AC536" s="16"/>
      <c r="AD536" s="16"/>
      <c r="AE536" s="16"/>
      <c r="AF536" s="16"/>
      <c r="AG536" s="16"/>
      <c r="AH536" s="16"/>
      <c r="AI536" s="16"/>
      <c r="AJ536" s="16"/>
      <c r="AK536" s="16"/>
      <c r="AL536" s="16"/>
      <c r="AM536" s="14"/>
      <c r="AN536" s="14"/>
      <c r="AO536" s="14"/>
      <c r="AP536" s="14"/>
      <c r="AQ536" s="14"/>
      <c r="AR536" s="14"/>
      <c r="AS536" s="14"/>
      <c r="AT536" s="14"/>
      <c r="AU536" s="14"/>
      <c r="AV536" s="14"/>
      <c r="AW536" s="14"/>
      <c r="AX536" s="14"/>
      <c r="AY536" s="14"/>
      <c r="AZ536" s="14"/>
      <c r="BA536" s="14"/>
      <c r="BB536" s="14"/>
      <c r="BC536" s="14"/>
      <c r="BD536" s="14"/>
      <c r="BE536" s="14"/>
      <c r="BF536" s="14"/>
      <c r="BG536" s="14"/>
      <c r="BH536" s="14"/>
      <c r="BI536" s="14"/>
      <c r="BJ536" s="14"/>
      <c r="BK536" s="14"/>
      <c r="BL536" s="14"/>
      <c r="BM536" s="14"/>
      <c r="BN536" s="14"/>
      <c r="BO536" s="14"/>
      <c r="BP536" s="14"/>
      <c r="BQ536" s="14"/>
      <c r="BR536" s="14"/>
      <c r="BS536" s="14"/>
      <c r="BT536" s="14"/>
      <c r="BU536" s="14"/>
      <c r="BV536" s="14"/>
      <c r="BW536" s="14"/>
      <c r="BX536" s="14"/>
      <c r="BY536" s="14"/>
      <c r="BZ536" s="14"/>
      <c r="CA536" s="14"/>
      <c r="CB536" s="14"/>
      <c r="CC536" s="14"/>
      <c r="CD536" s="14"/>
      <c r="CE536" s="14"/>
      <c r="CF536" s="14"/>
      <c r="CG536" s="14"/>
      <c r="CH536" s="14"/>
    </row>
    <row r="537" spans="1:86">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Z537" s="16"/>
      <c r="AA537" s="16"/>
      <c r="AB537" s="16"/>
      <c r="AC537" s="16"/>
      <c r="AD537" s="16"/>
      <c r="AE537" s="16"/>
      <c r="AF537" s="16"/>
      <c r="AG537" s="16"/>
      <c r="AH537" s="16"/>
      <c r="AI537" s="16"/>
      <c r="AJ537" s="16"/>
      <c r="AK537" s="16"/>
      <c r="AL537" s="16"/>
      <c r="AM537" s="14"/>
      <c r="AN537" s="14"/>
      <c r="AO537" s="14"/>
      <c r="AP537" s="14"/>
      <c r="AQ537" s="14"/>
      <c r="AR537" s="14"/>
      <c r="AS537" s="14"/>
      <c r="AT537" s="14"/>
      <c r="AU537" s="14"/>
      <c r="AV537" s="14"/>
      <c r="AW537" s="14"/>
      <c r="AX537" s="14"/>
      <c r="AY537" s="14"/>
      <c r="AZ537" s="14"/>
      <c r="BA537" s="14"/>
      <c r="BB537" s="14"/>
      <c r="BC537" s="14"/>
      <c r="BD537" s="14"/>
      <c r="BE537" s="14"/>
      <c r="BF537" s="14"/>
      <c r="BG537" s="14"/>
      <c r="BH537" s="14"/>
      <c r="BI537" s="14"/>
      <c r="BJ537" s="14"/>
      <c r="BK537" s="14"/>
      <c r="BL537" s="14"/>
      <c r="BM537" s="14"/>
      <c r="BN537" s="14"/>
      <c r="BO537" s="14"/>
      <c r="BP537" s="14"/>
      <c r="BQ537" s="14"/>
      <c r="BR537" s="14"/>
      <c r="BS537" s="14"/>
      <c r="BT537" s="14"/>
      <c r="BU537" s="14"/>
      <c r="BV537" s="14"/>
      <c r="BW537" s="14"/>
      <c r="BX537" s="14"/>
      <c r="BY537" s="14"/>
      <c r="BZ537" s="14"/>
      <c r="CA537" s="14"/>
      <c r="CB537" s="14"/>
      <c r="CC537" s="14"/>
      <c r="CD537" s="14"/>
      <c r="CE537" s="14"/>
      <c r="CF537" s="14"/>
      <c r="CG537" s="14"/>
      <c r="CH537" s="14"/>
    </row>
    <row r="538" spans="1:86">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Z538" s="16"/>
      <c r="AA538" s="16"/>
      <c r="AB538" s="16"/>
      <c r="AC538" s="16"/>
      <c r="AD538" s="16"/>
      <c r="AE538" s="16"/>
      <c r="AF538" s="16"/>
      <c r="AG538" s="16"/>
      <c r="AH538" s="16"/>
      <c r="AI538" s="16"/>
      <c r="AJ538" s="16"/>
      <c r="AK538" s="16"/>
      <c r="AL538" s="16"/>
      <c r="AM538" s="14"/>
      <c r="AN538" s="14"/>
      <c r="AO538" s="14"/>
      <c r="AP538" s="14"/>
      <c r="AQ538" s="14"/>
      <c r="AR538" s="14"/>
      <c r="AS538" s="14"/>
      <c r="AT538" s="14"/>
      <c r="AU538" s="14"/>
      <c r="AV538" s="14"/>
      <c r="AW538" s="14"/>
      <c r="AX538" s="14"/>
      <c r="AY538" s="14"/>
      <c r="AZ538" s="14"/>
      <c r="BA538" s="14"/>
      <c r="BB538" s="14"/>
      <c r="BC538" s="14"/>
      <c r="BD538" s="14"/>
      <c r="BE538" s="14"/>
      <c r="BF538" s="14"/>
      <c r="BG538" s="14"/>
      <c r="BH538" s="14"/>
      <c r="BI538" s="14"/>
      <c r="BJ538" s="14"/>
      <c r="BK538" s="14"/>
      <c r="BL538" s="14"/>
      <c r="BM538" s="14"/>
      <c r="BN538" s="14"/>
      <c r="BO538" s="14"/>
      <c r="BP538" s="14"/>
      <c r="BQ538" s="14"/>
      <c r="BR538" s="14"/>
      <c r="BS538" s="14"/>
      <c r="BT538" s="14"/>
      <c r="BU538" s="14"/>
      <c r="BV538" s="14"/>
      <c r="BW538" s="14"/>
      <c r="BX538" s="14"/>
      <c r="BY538" s="14"/>
      <c r="BZ538" s="14"/>
      <c r="CA538" s="14"/>
      <c r="CB538" s="14"/>
      <c r="CC538" s="14"/>
      <c r="CD538" s="14"/>
      <c r="CE538" s="14"/>
      <c r="CF538" s="14"/>
      <c r="CG538" s="14"/>
      <c r="CH538" s="14"/>
    </row>
    <row r="539" spans="1:86">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Z539" s="16"/>
      <c r="AA539" s="16"/>
      <c r="AB539" s="16"/>
      <c r="AC539" s="16"/>
      <c r="AD539" s="16"/>
      <c r="AE539" s="16"/>
      <c r="AF539" s="16"/>
      <c r="AG539" s="16"/>
      <c r="AH539" s="16"/>
      <c r="AI539" s="16"/>
      <c r="AJ539" s="16"/>
      <c r="AK539" s="16"/>
      <c r="AL539" s="16"/>
      <c r="AM539" s="14"/>
      <c r="AN539" s="14"/>
      <c r="AO539" s="14"/>
      <c r="AP539" s="14"/>
      <c r="AQ539" s="14"/>
      <c r="AR539" s="14"/>
      <c r="AS539" s="14"/>
      <c r="AT539" s="14"/>
      <c r="AU539" s="14"/>
      <c r="AV539" s="14"/>
      <c r="AW539" s="14"/>
      <c r="AX539" s="14"/>
      <c r="AY539" s="14"/>
      <c r="AZ539" s="14"/>
      <c r="BA539" s="14"/>
      <c r="BB539" s="14"/>
      <c r="BC539" s="14"/>
      <c r="BD539" s="14"/>
      <c r="BE539" s="14"/>
      <c r="BF539" s="14"/>
      <c r="BG539" s="14"/>
      <c r="BH539" s="14"/>
      <c r="BI539" s="14"/>
      <c r="BJ539" s="14"/>
      <c r="BK539" s="14"/>
      <c r="BL539" s="14"/>
      <c r="BM539" s="14"/>
      <c r="BN539" s="14"/>
      <c r="BO539" s="14"/>
      <c r="BP539" s="14"/>
      <c r="BQ539" s="14"/>
      <c r="BR539" s="14"/>
      <c r="BS539" s="14"/>
      <c r="BT539" s="14"/>
      <c r="BU539" s="14"/>
      <c r="BV539" s="14"/>
      <c r="BW539" s="14"/>
      <c r="BX539" s="14"/>
      <c r="BY539" s="14"/>
      <c r="BZ539" s="14"/>
      <c r="CA539" s="14"/>
      <c r="CB539" s="14"/>
      <c r="CC539" s="14"/>
      <c r="CD539" s="14"/>
      <c r="CE539" s="14"/>
      <c r="CF539" s="14"/>
      <c r="CG539" s="14"/>
      <c r="CH539" s="14"/>
    </row>
    <row r="540" spans="1:86">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Z540" s="16"/>
      <c r="AA540" s="16"/>
      <c r="AB540" s="16"/>
      <c r="AC540" s="16"/>
      <c r="AD540" s="16"/>
      <c r="AE540" s="16"/>
      <c r="AF540" s="16"/>
      <c r="AG540" s="16"/>
      <c r="AH540" s="16"/>
      <c r="AI540" s="16"/>
      <c r="AJ540" s="16"/>
      <c r="AK540" s="16"/>
      <c r="AL540" s="16"/>
      <c r="AM540" s="14"/>
      <c r="AN540" s="14"/>
      <c r="AO540" s="14"/>
      <c r="AP540" s="14"/>
      <c r="AQ540" s="14"/>
      <c r="AR540" s="14"/>
      <c r="AS540" s="14"/>
      <c r="AT540" s="14"/>
      <c r="AU540" s="14"/>
      <c r="AV540" s="14"/>
      <c r="AW540" s="14"/>
      <c r="AX540" s="14"/>
      <c r="AY540" s="14"/>
      <c r="AZ540" s="14"/>
      <c r="BA540" s="14"/>
      <c r="BB540" s="14"/>
      <c r="BC540" s="14"/>
      <c r="BD540" s="14"/>
      <c r="BE540" s="14"/>
      <c r="BF540" s="14"/>
      <c r="BG540" s="14"/>
      <c r="BH540" s="14"/>
      <c r="BI540" s="14"/>
      <c r="BJ540" s="14"/>
      <c r="BK540" s="14"/>
      <c r="BL540" s="14"/>
      <c r="BM540" s="14"/>
      <c r="BN540" s="14"/>
      <c r="BO540" s="14"/>
      <c r="BP540" s="14"/>
      <c r="BQ540" s="14"/>
      <c r="BR540" s="14"/>
      <c r="BS540" s="14"/>
      <c r="BT540" s="14"/>
      <c r="BU540" s="14"/>
      <c r="BV540" s="14"/>
      <c r="BW540" s="14"/>
      <c r="BX540" s="14"/>
      <c r="BY540" s="14"/>
      <c r="BZ540" s="14"/>
      <c r="CA540" s="14"/>
      <c r="CB540" s="14"/>
      <c r="CC540" s="14"/>
      <c r="CD540" s="14"/>
      <c r="CE540" s="14"/>
      <c r="CF540" s="14"/>
      <c r="CG540" s="14"/>
      <c r="CH540" s="14"/>
    </row>
    <row r="541" spans="1:86">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Z541" s="16"/>
      <c r="AA541" s="16"/>
      <c r="AB541" s="16"/>
      <c r="AC541" s="16"/>
      <c r="AD541" s="16"/>
      <c r="AE541" s="16"/>
      <c r="AF541" s="16"/>
      <c r="AG541" s="16"/>
      <c r="AH541" s="16"/>
      <c r="AI541" s="16"/>
      <c r="AJ541" s="16"/>
      <c r="AK541" s="16"/>
      <c r="AL541" s="16"/>
      <c r="AM541" s="14"/>
      <c r="AN541" s="14"/>
      <c r="AO541" s="14"/>
      <c r="AP541" s="14"/>
      <c r="AQ541" s="14"/>
      <c r="AR541" s="14"/>
      <c r="AS541" s="14"/>
      <c r="AT541" s="14"/>
      <c r="AU541" s="14"/>
      <c r="AV541" s="14"/>
      <c r="AW541" s="14"/>
      <c r="AX541" s="14"/>
      <c r="AY541" s="14"/>
      <c r="AZ541" s="14"/>
      <c r="BA541" s="14"/>
      <c r="BB541" s="14"/>
      <c r="BC541" s="14"/>
      <c r="BD541" s="14"/>
      <c r="BE541" s="14"/>
      <c r="BF541" s="14"/>
      <c r="BG541" s="14"/>
      <c r="BH541" s="14"/>
      <c r="BI541" s="14"/>
      <c r="BJ541" s="14"/>
      <c r="BK541" s="14"/>
      <c r="BL541" s="14"/>
      <c r="BM541" s="14"/>
      <c r="BN541" s="14"/>
      <c r="BO541" s="14"/>
      <c r="BP541" s="14"/>
      <c r="BQ541" s="14"/>
      <c r="BR541" s="14"/>
      <c r="BS541" s="14"/>
      <c r="BT541" s="14"/>
      <c r="BU541" s="14"/>
      <c r="BV541" s="14"/>
      <c r="BW541" s="14"/>
      <c r="BX541" s="14"/>
      <c r="BY541" s="14"/>
      <c r="BZ541" s="14"/>
      <c r="CA541" s="14"/>
      <c r="CB541" s="14"/>
      <c r="CC541" s="14"/>
      <c r="CD541" s="14"/>
      <c r="CE541" s="14"/>
      <c r="CF541" s="14"/>
      <c r="CG541" s="14"/>
      <c r="CH541" s="14"/>
    </row>
    <row r="542" spans="1:86">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Z542" s="16"/>
      <c r="AA542" s="16"/>
      <c r="AB542" s="16"/>
      <c r="AC542" s="16"/>
      <c r="AD542" s="16"/>
      <c r="AE542" s="16"/>
      <c r="AF542" s="16"/>
      <c r="AG542" s="16"/>
      <c r="AH542" s="16"/>
      <c r="AI542" s="16"/>
      <c r="AJ542" s="16"/>
      <c r="AK542" s="16"/>
      <c r="AL542" s="16"/>
      <c r="AM542" s="14"/>
      <c r="AN542" s="14"/>
      <c r="AO542" s="14"/>
      <c r="AP542" s="14"/>
      <c r="AQ542" s="14"/>
      <c r="AR542" s="14"/>
      <c r="AS542" s="14"/>
      <c r="AT542" s="14"/>
      <c r="AU542" s="14"/>
      <c r="AV542" s="14"/>
      <c r="AW542" s="14"/>
      <c r="AX542" s="14"/>
      <c r="AY542" s="14"/>
      <c r="AZ542" s="14"/>
      <c r="BA542" s="14"/>
      <c r="BB542" s="14"/>
      <c r="BC542" s="14"/>
      <c r="BD542" s="14"/>
      <c r="BE542" s="14"/>
      <c r="BF542" s="14"/>
      <c r="BG542" s="14"/>
      <c r="BH542" s="14"/>
      <c r="BI542" s="14"/>
      <c r="BJ542" s="14"/>
      <c r="BK542" s="14"/>
      <c r="BL542" s="14"/>
      <c r="BM542" s="14"/>
      <c r="BN542" s="14"/>
      <c r="BO542" s="14"/>
      <c r="BP542" s="14"/>
      <c r="BQ542" s="14"/>
      <c r="BR542" s="14"/>
      <c r="BS542" s="14"/>
      <c r="BT542" s="14"/>
      <c r="BU542" s="14"/>
      <c r="BV542" s="14"/>
      <c r="BW542" s="14"/>
      <c r="BX542" s="14"/>
      <c r="BY542" s="14"/>
      <c r="BZ542" s="14"/>
      <c r="CA542" s="14"/>
      <c r="CB542" s="14"/>
      <c r="CC542" s="14"/>
      <c r="CD542" s="14"/>
      <c r="CE542" s="14"/>
      <c r="CF542" s="14"/>
      <c r="CG542" s="14"/>
      <c r="CH542" s="14"/>
    </row>
    <row r="543" spans="1:86">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Z543" s="16"/>
      <c r="AA543" s="16"/>
      <c r="AB543" s="16"/>
      <c r="AC543" s="16"/>
      <c r="AD543" s="16"/>
      <c r="AE543" s="16"/>
      <c r="AF543" s="16"/>
      <c r="AG543" s="16"/>
      <c r="AH543" s="16"/>
      <c r="AI543" s="16"/>
      <c r="AJ543" s="16"/>
      <c r="AK543" s="16"/>
      <c r="AL543" s="16"/>
      <c r="AM543" s="14"/>
      <c r="AN543" s="14"/>
      <c r="AO543" s="14"/>
      <c r="AP543" s="14"/>
      <c r="AQ543" s="14"/>
      <c r="AR543" s="14"/>
      <c r="AS543" s="14"/>
      <c r="AT543" s="14"/>
      <c r="AU543" s="14"/>
      <c r="AV543" s="14"/>
      <c r="AW543" s="14"/>
      <c r="AX543" s="14"/>
      <c r="AY543" s="14"/>
      <c r="AZ543" s="14"/>
      <c r="BA543" s="14"/>
      <c r="BB543" s="14"/>
      <c r="BC543" s="14"/>
      <c r="BD543" s="14"/>
      <c r="BE543" s="14"/>
      <c r="BF543" s="14"/>
      <c r="BG543" s="14"/>
      <c r="BH543" s="14"/>
      <c r="BI543" s="14"/>
      <c r="BJ543" s="14"/>
      <c r="BK543" s="14"/>
      <c r="BL543" s="14"/>
      <c r="BM543" s="14"/>
      <c r="BN543" s="14"/>
      <c r="BO543" s="14"/>
      <c r="BP543" s="14"/>
      <c r="BQ543" s="14"/>
      <c r="BR543" s="14"/>
      <c r="BS543" s="14"/>
      <c r="BT543" s="14"/>
      <c r="BU543" s="14"/>
      <c r="BV543" s="14"/>
      <c r="BW543" s="14"/>
      <c r="BX543" s="14"/>
      <c r="BY543" s="14"/>
      <c r="BZ543" s="14"/>
      <c r="CA543" s="14"/>
      <c r="CB543" s="14"/>
      <c r="CC543" s="14"/>
      <c r="CD543" s="14"/>
      <c r="CE543" s="14"/>
      <c r="CF543" s="14"/>
      <c r="CG543" s="14"/>
      <c r="CH543" s="14"/>
    </row>
    <row r="544" spans="1:86">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Z544" s="16"/>
      <c r="AA544" s="16"/>
      <c r="AB544" s="16"/>
      <c r="AC544" s="16"/>
      <c r="AD544" s="16"/>
      <c r="AE544" s="16"/>
      <c r="AF544" s="16"/>
      <c r="AG544" s="16"/>
      <c r="AH544" s="16"/>
      <c r="AI544" s="16"/>
      <c r="AJ544" s="16"/>
      <c r="AK544" s="16"/>
      <c r="AL544" s="16"/>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row>
    <row r="545" spans="1:86">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Z545" s="16"/>
      <c r="AA545" s="16"/>
      <c r="AB545" s="16"/>
      <c r="AC545" s="16"/>
      <c r="AD545" s="16"/>
      <c r="AE545" s="16"/>
      <c r="AF545" s="16"/>
      <c r="AG545" s="16"/>
      <c r="AH545" s="16"/>
      <c r="AI545" s="16"/>
      <c r="AJ545" s="16"/>
      <c r="AK545" s="16"/>
      <c r="AL545" s="16"/>
      <c r="AM545" s="14"/>
      <c r="AN545" s="14"/>
      <c r="AO545" s="14"/>
      <c r="AP545" s="14"/>
      <c r="AQ545" s="14"/>
      <c r="AR545" s="14"/>
      <c r="AS545" s="14"/>
      <c r="AT545" s="14"/>
      <c r="AU545" s="14"/>
      <c r="AV545" s="14"/>
      <c r="AW545" s="14"/>
      <c r="AX545" s="14"/>
      <c r="AY545" s="14"/>
      <c r="AZ545" s="14"/>
      <c r="BA545" s="14"/>
      <c r="BB545" s="14"/>
      <c r="BC545" s="14"/>
      <c r="BD545" s="14"/>
      <c r="BE545" s="14"/>
      <c r="BF545" s="14"/>
      <c r="BG545" s="14"/>
      <c r="BH545" s="14"/>
      <c r="BI545" s="14"/>
      <c r="BJ545" s="14"/>
      <c r="BK545" s="14"/>
      <c r="BL545" s="14"/>
      <c r="BM545" s="14"/>
      <c r="BN545" s="14"/>
      <c r="BO545" s="14"/>
      <c r="BP545" s="14"/>
      <c r="BQ545" s="14"/>
      <c r="BR545" s="14"/>
      <c r="BS545" s="14"/>
      <c r="BT545" s="14"/>
      <c r="BU545" s="14"/>
      <c r="BV545" s="14"/>
      <c r="BW545" s="14"/>
      <c r="BX545" s="14"/>
      <c r="BY545" s="14"/>
      <c r="BZ545" s="14"/>
      <c r="CA545" s="14"/>
      <c r="CB545" s="14"/>
      <c r="CC545" s="14"/>
      <c r="CD545" s="14"/>
      <c r="CE545" s="14"/>
      <c r="CF545" s="14"/>
      <c r="CG545" s="14"/>
      <c r="CH545" s="14"/>
    </row>
    <row r="546" spans="1:8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Z546" s="16"/>
      <c r="AA546" s="16"/>
      <c r="AB546" s="16"/>
      <c r="AC546" s="16"/>
      <c r="AD546" s="16"/>
      <c r="AE546" s="16"/>
      <c r="AF546" s="16"/>
      <c r="AG546" s="16"/>
      <c r="AH546" s="16"/>
      <c r="AI546" s="16"/>
      <c r="AJ546" s="16"/>
      <c r="AK546" s="16"/>
      <c r="AL546" s="16"/>
      <c r="AM546" s="14"/>
      <c r="AN546" s="14"/>
      <c r="AO546" s="14"/>
      <c r="AP546" s="14"/>
      <c r="AQ546" s="14"/>
      <c r="AR546" s="14"/>
      <c r="AS546" s="14"/>
      <c r="AT546" s="14"/>
      <c r="AU546" s="14"/>
      <c r="AV546" s="14"/>
      <c r="AW546" s="14"/>
      <c r="AX546" s="14"/>
      <c r="AY546" s="14"/>
      <c r="AZ546" s="14"/>
      <c r="BA546" s="14"/>
      <c r="BB546" s="14"/>
      <c r="BC546" s="14"/>
      <c r="BD546" s="14"/>
      <c r="BE546" s="14"/>
      <c r="BF546" s="14"/>
      <c r="BG546" s="14"/>
      <c r="BH546" s="14"/>
      <c r="BI546" s="14"/>
      <c r="BJ546" s="14"/>
      <c r="BK546" s="14"/>
      <c r="BL546" s="14"/>
      <c r="BM546" s="14"/>
      <c r="BN546" s="14"/>
      <c r="BO546" s="14"/>
      <c r="BP546" s="14"/>
      <c r="BQ546" s="14"/>
      <c r="BR546" s="14"/>
      <c r="BS546" s="14"/>
      <c r="BT546" s="14"/>
      <c r="BU546" s="14"/>
      <c r="BV546" s="14"/>
      <c r="BW546" s="14"/>
      <c r="BX546" s="14"/>
      <c r="BY546" s="14"/>
      <c r="BZ546" s="14"/>
      <c r="CA546" s="14"/>
      <c r="CB546" s="14"/>
      <c r="CC546" s="14"/>
      <c r="CD546" s="14"/>
      <c r="CE546" s="14"/>
      <c r="CF546" s="14"/>
      <c r="CG546" s="14"/>
      <c r="CH546" s="14"/>
    </row>
    <row r="547" spans="1:86">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Z547" s="16"/>
      <c r="AA547" s="16"/>
      <c r="AB547" s="16"/>
      <c r="AC547" s="16"/>
      <c r="AD547" s="16"/>
      <c r="AE547" s="16"/>
      <c r="AF547" s="16"/>
      <c r="AG547" s="16"/>
      <c r="AH547" s="16"/>
      <c r="AI547" s="16"/>
      <c r="AJ547" s="16"/>
      <c r="AK547" s="16"/>
      <c r="AL547" s="16"/>
      <c r="AM547" s="14"/>
      <c r="AN547" s="14"/>
      <c r="AO547" s="14"/>
      <c r="AP547" s="14"/>
      <c r="AQ547" s="14"/>
      <c r="AR547" s="14"/>
      <c r="AS547" s="14"/>
      <c r="AT547" s="14"/>
      <c r="AU547" s="14"/>
      <c r="AV547" s="14"/>
      <c r="AW547" s="14"/>
      <c r="AX547" s="14"/>
      <c r="AY547" s="14"/>
      <c r="AZ547" s="14"/>
      <c r="BA547" s="14"/>
      <c r="BB547" s="14"/>
      <c r="BC547" s="14"/>
      <c r="BD547" s="14"/>
      <c r="BE547" s="14"/>
      <c r="BF547" s="14"/>
      <c r="BG547" s="14"/>
      <c r="BH547" s="14"/>
      <c r="BI547" s="14"/>
      <c r="BJ547" s="14"/>
      <c r="BK547" s="14"/>
      <c r="BL547" s="14"/>
      <c r="BM547" s="14"/>
      <c r="BN547" s="14"/>
      <c r="BO547" s="14"/>
      <c r="BP547" s="14"/>
      <c r="BQ547" s="14"/>
      <c r="BR547" s="14"/>
      <c r="BS547" s="14"/>
      <c r="BT547" s="14"/>
      <c r="BU547" s="14"/>
      <c r="BV547" s="14"/>
      <c r="BW547" s="14"/>
      <c r="BX547" s="14"/>
      <c r="BY547" s="14"/>
      <c r="BZ547" s="14"/>
      <c r="CA547" s="14"/>
      <c r="CB547" s="14"/>
      <c r="CC547" s="14"/>
      <c r="CD547" s="14"/>
      <c r="CE547" s="14"/>
      <c r="CF547" s="14"/>
      <c r="CG547" s="14"/>
      <c r="CH547" s="14"/>
    </row>
    <row r="548" spans="1:86">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Z548" s="16"/>
      <c r="AA548" s="16"/>
      <c r="AB548" s="16"/>
      <c r="AC548" s="16"/>
      <c r="AD548" s="16"/>
      <c r="AE548" s="16"/>
      <c r="AF548" s="16"/>
      <c r="AG548" s="16"/>
      <c r="AH548" s="16"/>
      <c r="AI548" s="16"/>
      <c r="AJ548" s="16"/>
      <c r="AK548" s="16"/>
      <c r="AL548" s="16"/>
      <c r="AM548" s="14"/>
      <c r="AN548" s="14"/>
      <c r="AO548" s="14"/>
      <c r="AP548" s="14"/>
      <c r="AQ548" s="14"/>
      <c r="AR548" s="14"/>
      <c r="AS548" s="14"/>
      <c r="AT548" s="14"/>
      <c r="AU548" s="14"/>
      <c r="AV548" s="14"/>
      <c r="AW548" s="14"/>
      <c r="AX548" s="14"/>
      <c r="AY548" s="14"/>
      <c r="AZ548" s="14"/>
      <c r="BA548" s="14"/>
      <c r="BB548" s="14"/>
      <c r="BC548" s="14"/>
      <c r="BD548" s="14"/>
      <c r="BE548" s="14"/>
      <c r="BF548" s="14"/>
      <c r="BG548" s="14"/>
      <c r="BH548" s="14"/>
      <c r="BI548" s="14"/>
      <c r="BJ548" s="14"/>
      <c r="BK548" s="14"/>
      <c r="BL548" s="14"/>
      <c r="BM548" s="14"/>
      <c r="BN548" s="14"/>
      <c r="BO548" s="14"/>
      <c r="BP548" s="14"/>
      <c r="BQ548" s="14"/>
      <c r="BR548" s="14"/>
      <c r="BS548" s="14"/>
      <c r="BT548" s="14"/>
      <c r="BU548" s="14"/>
      <c r="BV548" s="14"/>
      <c r="BW548" s="14"/>
      <c r="BX548" s="14"/>
      <c r="BY548" s="14"/>
      <c r="BZ548" s="14"/>
      <c r="CA548" s="14"/>
      <c r="CB548" s="14"/>
      <c r="CC548" s="14"/>
      <c r="CD548" s="14"/>
      <c r="CE548" s="14"/>
      <c r="CF548" s="14"/>
      <c r="CG548" s="14"/>
      <c r="CH548" s="14"/>
    </row>
    <row r="549" spans="1:86">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Z549" s="16"/>
      <c r="AA549" s="16"/>
      <c r="AB549" s="16"/>
      <c r="AC549" s="16"/>
      <c r="AD549" s="16"/>
      <c r="AE549" s="16"/>
      <c r="AF549" s="16"/>
      <c r="AG549" s="16"/>
      <c r="AH549" s="16"/>
      <c r="AI549" s="16"/>
      <c r="AJ549" s="16"/>
      <c r="AK549" s="16"/>
      <c r="AL549" s="16"/>
      <c r="AM549" s="14"/>
      <c r="AN549" s="14"/>
      <c r="AO549" s="14"/>
      <c r="AP549" s="14"/>
      <c r="AQ549" s="14"/>
      <c r="AR549" s="14"/>
      <c r="AS549" s="14"/>
      <c r="AT549" s="14"/>
      <c r="AU549" s="14"/>
      <c r="AV549" s="14"/>
      <c r="AW549" s="14"/>
      <c r="AX549" s="14"/>
      <c r="AY549" s="14"/>
      <c r="AZ549" s="14"/>
      <c r="BA549" s="14"/>
      <c r="BB549" s="14"/>
      <c r="BC549" s="14"/>
      <c r="BD549" s="14"/>
      <c r="BE549" s="14"/>
      <c r="BF549" s="14"/>
      <c r="BG549" s="14"/>
      <c r="BH549" s="14"/>
      <c r="BI549" s="14"/>
      <c r="BJ549" s="14"/>
      <c r="BK549" s="14"/>
      <c r="BL549" s="14"/>
      <c r="BM549" s="14"/>
      <c r="BN549" s="14"/>
      <c r="BO549" s="14"/>
      <c r="BP549" s="14"/>
      <c r="BQ549" s="14"/>
      <c r="BR549" s="14"/>
      <c r="BS549" s="14"/>
      <c r="BT549" s="14"/>
      <c r="BU549" s="14"/>
      <c r="BV549" s="14"/>
      <c r="BW549" s="14"/>
      <c r="BX549" s="14"/>
      <c r="BY549" s="14"/>
      <c r="BZ549" s="14"/>
      <c r="CA549" s="14"/>
      <c r="CB549" s="14"/>
      <c r="CC549" s="14"/>
      <c r="CD549" s="14"/>
      <c r="CE549" s="14"/>
      <c r="CF549" s="14"/>
      <c r="CG549" s="14"/>
      <c r="CH549" s="14"/>
    </row>
    <row r="550" spans="1:86">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Z550" s="16"/>
      <c r="AA550" s="16"/>
      <c r="AB550" s="16"/>
      <c r="AC550" s="16"/>
      <c r="AD550" s="16"/>
      <c r="AE550" s="16"/>
      <c r="AF550" s="16"/>
      <c r="AG550" s="16"/>
      <c r="AH550" s="16"/>
      <c r="AI550" s="16"/>
      <c r="AJ550" s="16"/>
      <c r="AK550" s="16"/>
      <c r="AL550" s="16"/>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row>
    <row r="551" spans="1:86">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Z551" s="16"/>
      <c r="AA551" s="16"/>
      <c r="AB551" s="16"/>
      <c r="AC551" s="16"/>
      <c r="AD551" s="16"/>
      <c r="AE551" s="16"/>
      <c r="AF551" s="16"/>
      <c r="AG551" s="16"/>
      <c r="AH551" s="16"/>
      <c r="AI551" s="16"/>
      <c r="AJ551" s="16"/>
      <c r="AK551" s="16"/>
      <c r="AL551" s="16"/>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row>
    <row r="552" spans="1:86">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Z552" s="16"/>
      <c r="AA552" s="16"/>
      <c r="AB552" s="16"/>
      <c r="AC552" s="16"/>
      <c r="AD552" s="16"/>
      <c r="AE552" s="16"/>
      <c r="AF552" s="16"/>
      <c r="AG552" s="16"/>
      <c r="AH552" s="16"/>
      <c r="AI552" s="16"/>
      <c r="AJ552" s="16"/>
      <c r="AK552" s="16"/>
      <c r="AL552" s="16"/>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row>
    <row r="553" spans="1:86">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Z553" s="16"/>
      <c r="AA553" s="16"/>
      <c r="AB553" s="16"/>
      <c r="AC553" s="16"/>
      <c r="AD553" s="16"/>
      <c r="AE553" s="16"/>
      <c r="AF553" s="16"/>
      <c r="AG553" s="16"/>
      <c r="AH553" s="16"/>
      <c r="AI553" s="16"/>
      <c r="AJ553" s="16"/>
      <c r="AK553" s="16"/>
      <c r="AL553" s="16"/>
      <c r="AM553" s="14"/>
      <c r="AN553" s="14"/>
      <c r="AO553" s="14"/>
      <c r="AP553" s="14"/>
      <c r="AQ553" s="14"/>
      <c r="AR553" s="14"/>
      <c r="AS553" s="14"/>
      <c r="AT553" s="14"/>
      <c r="AU553" s="14"/>
      <c r="AV553" s="14"/>
      <c r="AW553" s="14"/>
      <c r="AX553" s="14"/>
      <c r="AY553" s="14"/>
      <c r="AZ553" s="14"/>
      <c r="BA553" s="14"/>
      <c r="BB553" s="14"/>
      <c r="BC553" s="14"/>
      <c r="BD553" s="14"/>
      <c r="BE553" s="14"/>
      <c r="BF553" s="14"/>
      <c r="BG553" s="14"/>
      <c r="BH553" s="14"/>
      <c r="BI553" s="14"/>
      <c r="BJ553" s="14"/>
      <c r="BK553" s="14"/>
      <c r="BL553" s="14"/>
      <c r="BM553" s="14"/>
      <c r="BN553" s="14"/>
      <c r="BO553" s="14"/>
      <c r="BP553" s="14"/>
      <c r="BQ553" s="14"/>
      <c r="BR553" s="14"/>
      <c r="BS553" s="14"/>
      <c r="BT553" s="14"/>
      <c r="BU553" s="14"/>
      <c r="BV553" s="14"/>
      <c r="BW553" s="14"/>
      <c r="BX553" s="14"/>
      <c r="BY553" s="14"/>
      <c r="BZ553" s="14"/>
      <c r="CA553" s="14"/>
      <c r="CB553" s="14"/>
      <c r="CC553" s="14"/>
      <c r="CD553" s="14"/>
      <c r="CE553" s="14"/>
      <c r="CF553" s="14"/>
      <c r="CG553" s="14"/>
      <c r="CH553" s="14"/>
    </row>
    <row r="554" spans="1:86">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Z554" s="16"/>
      <c r="AA554" s="16"/>
      <c r="AB554" s="16"/>
      <c r="AC554" s="16"/>
      <c r="AD554" s="16"/>
      <c r="AE554" s="16"/>
      <c r="AF554" s="16"/>
      <c r="AG554" s="16"/>
      <c r="AH554" s="16"/>
      <c r="AI554" s="16"/>
      <c r="AJ554" s="16"/>
      <c r="AK554" s="16"/>
      <c r="AL554" s="16"/>
      <c r="AM554" s="14"/>
      <c r="AN554" s="14"/>
      <c r="AO554" s="14"/>
      <c r="AP554" s="14"/>
      <c r="AQ554" s="14"/>
      <c r="AR554" s="14"/>
      <c r="AS554" s="14"/>
      <c r="AT554" s="14"/>
      <c r="AU554" s="14"/>
      <c r="AV554" s="14"/>
      <c r="AW554" s="14"/>
      <c r="AX554" s="14"/>
      <c r="AY554" s="14"/>
      <c r="AZ554" s="14"/>
      <c r="BA554" s="14"/>
      <c r="BB554" s="14"/>
      <c r="BC554" s="14"/>
      <c r="BD554" s="14"/>
      <c r="BE554" s="14"/>
      <c r="BF554" s="14"/>
      <c r="BG554" s="14"/>
      <c r="BH554" s="14"/>
      <c r="BI554" s="14"/>
      <c r="BJ554" s="14"/>
      <c r="BK554" s="14"/>
      <c r="BL554" s="14"/>
      <c r="BM554" s="14"/>
      <c r="BN554" s="14"/>
      <c r="BO554" s="14"/>
      <c r="BP554" s="14"/>
      <c r="BQ554" s="14"/>
      <c r="BR554" s="14"/>
      <c r="BS554" s="14"/>
      <c r="BT554" s="14"/>
      <c r="BU554" s="14"/>
      <c r="BV554" s="14"/>
      <c r="BW554" s="14"/>
      <c r="BX554" s="14"/>
      <c r="BY554" s="14"/>
      <c r="BZ554" s="14"/>
      <c r="CA554" s="14"/>
      <c r="CB554" s="14"/>
      <c r="CC554" s="14"/>
      <c r="CD554" s="14"/>
      <c r="CE554" s="14"/>
      <c r="CF554" s="14"/>
      <c r="CG554" s="14"/>
      <c r="CH554" s="14"/>
    </row>
    <row r="555" spans="1:86">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Z555" s="16"/>
      <c r="AA555" s="16"/>
      <c r="AB555" s="16"/>
      <c r="AC555" s="16"/>
      <c r="AD555" s="16"/>
      <c r="AE555" s="16"/>
      <c r="AF555" s="16"/>
      <c r="AG555" s="16"/>
      <c r="AH555" s="16"/>
      <c r="AI555" s="16"/>
      <c r="AJ555" s="16"/>
      <c r="AK555" s="16"/>
      <c r="AL555" s="16"/>
      <c r="AM555" s="14"/>
      <c r="AN555" s="14"/>
      <c r="AO555" s="14"/>
      <c r="AP555" s="14"/>
      <c r="AQ555" s="14"/>
      <c r="AR555" s="14"/>
      <c r="AS555" s="14"/>
      <c r="AT555" s="14"/>
      <c r="AU555" s="14"/>
      <c r="AV555" s="14"/>
      <c r="AW555" s="14"/>
      <c r="AX555" s="14"/>
      <c r="AY555" s="14"/>
      <c r="AZ555" s="14"/>
      <c r="BA555" s="14"/>
      <c r="BB555" s="14"/>
      <c r="BC555" s="14"/>
      <c r="BD555" s="14"/>
      <c r="BE555" s="14"/>
      <c r="BF555" s="14"/>
      <c r="BG555" s="14"/>
      <c r="BH555" s="14"/>
      <c r="BI555" s="14"/>
      <c r="BJ555" s="14"/>
      <c r="BK555" s="14"/>
      <c r="BL555" s="14"/>
      <c r="BM555" s="14"/>
      <c r="BN555" s="14"/>
      <c r="BO555" s="14"/>
      <c r="BP555" s="14"/>
      <c r="BQ555" s="14"/>
      <c r="BR555" s="14"/>
      <c r="BS555" s="14"/>
      <c r="BT555" s="14"/>
      <c r="BU555" s="14"/>
      <c r="BV555" s="14"/>
      <c r="BW555" s="14"/>
      <c r="BX555" s="14"/>
      <c r="BY555" s="14"/>
      <c r="BZ555" s="14"/>
      <c r="CA555" s="14"/>
      <c r="CB555" s="14"/>
      <c r="CC555" s="14"/>
      <c r="CD555" s="14"/>
      <c r="CE555" s="14"/>
      <c r="CF555" s="14"/>
      <c r="CG555" s="14"/>
      <c r="CH555" s="14"/>
    </row>
    <row r="556" spans="1:8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Z556" s="16"/>
      <c r="AA556" s="16"/>
      <c r="AB556" s="16"/>
      <c r="AC556" s="16"/>
      <c r="AD556" s="16"/>
      <c r="AE556" s="16"/>
      <c r="AF556" s="16"/>
      <c r="AG556" s="16"/>
      <c r="AH556" s="16"/>
      <c r="AI556" s="16"/>
      <c r="AJ556" s="16"/>
      <c r="AK556" s="16"/>
      <c r="AL556" s="16"/>
      <c r="AM556" s="14"/>
      <c r="AN556" s="14"/>
      <c r="AO556" s="14"/>
      <c r="AP556" s="14"/>
      <c r="AQ556" s="14"/>
      <c r="AR556" s="14"/>
      <c r="AS556" s="14"/>
      <c r="AT556" s="14"/>
      <c r="AU556" s="14"/>
      <c r="AV556" s="14"/>
      <c r="AW556" s="14"/>
      <c r="AX556" s="14"/>
      <c r="AY556" s="14"/>
      <c r="AZ556" s="14"/>
      <c r="BA556" s="14"/>
      <c r="BB556" s="14"/>
      <c r="BC556" s="14"/>
      <c r="BD556" s="14"/>
      <c r="BE556" s="14"/>
      <c r="BF556" s="14"/>
      <c r="BG556" s="14"/>
      <c r="BH556" s="14"/>
      <c r="BI556" s="14"/>
      <c r="BJ556" s="14"/>
      <c r="BK556" s="14"/>
      <c r="BL556" s="14"/>
      <c r="BM556" s="14"/>
      <c r="BN556" s="14"/>
      <c r="BO556" s="14"/>
      <c r="BP556" s="14"/>
      <c r="BQ556" s="14"/>
      <c r="BR556" s="14"/>
      <c r="BS556" s="14"/>
      <c r="BT556" s="14"/>
      <c r="BU556" s="14"/>
      <c r="BV556" s="14"/>
      <c r="BW556" s="14"/>
      <c r="BX556" s="14"/>
      <c r="BY556" s="14"/>
      <c r="BZ556" s="14"/>
      <c r="CA556" s="14"/>
      <c r="CB556" s="14"/>
      <c r="CC556" s="14"/>
      <c r="CD556" s="14"/>
      <c r="CE556" s="14"/>
      <c r="CF556" s="14"/>
      <c r="CG556" s="14"/>
      <c r="CH556" s="14"/>
    </row>
    <row r="557" spans="1:86">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Z557" s="16"/>
      <c r="AA557" s="16"/>
      <c r="AB557" s="16"/>
      <c r="AC557" s="16"/>
      <c r="AD557" s="16"/>
      <c r="AE557" s="16"/>
      <c r="AF557" s="16"/>
      <c r="AG557" s="16"/>
      <c r="AH557" s="16"/>
      <c r="AI557" s="16"/>
      <c r="AJ557" s="16"/>
      <c r="AK557" s="16"/>
      <c r="AL557" s="16"/>
      <c r="AM557" s="14"/>
      <c r="AN557" s="14"/>
      <c r="AO557" s="14"/>
      <c r="AP557" s="14"/>
      <c r="AQ557" s="14"/>
      <c r="AR557" s="14"/>
      <c r="AS557" s="14"/>
      <c r="AT557" s="14"/>
      <c r="AU557" s="14"/>
      <c r="AV557" s="14"/>
      <c r="AW557" s="14"/>
      <c r="AX557" s="14"/>
      <c r="AY557" s="14"/>
      <c r="AZ557" s="14"/>
      <c r="BA557" s="14"/>
      <c r="BB557" s="14"/>
      <c r="BC557" s="14"/>
      <c r="BD557" s="14"/>
      <c r="BE557" s="14"/>
      <c r="BF557" s="14"/>
      <c r="BG557" s="14"/>
      <c r="BH557" s="14"/>
      <c r="BI557" s="14"/>
      <c r="BJ557" s="14"/>
      <c r="BK557" s="14"/>
      <c r="BL557" s="14"/>
      <c r="BM557" s="14"/>
      <c r="BN557" s="14"/>
      <c r="BO557" s="14"/>
      <c r="BP557" s="14"/>
      <c r="BQ557" s="14"/>
      <c r="BR557" s="14"/>
      <c r="BS557" s="14"/>
      <c r="BT557" s="14"/>
      <c r="BU557" s="14"/>
      <c r="BV557" s="14"/>
      <c r="BW557" s="14"/>
      <c r="BX557" s="14"/>
      <c r="BY557" s="14"/>
      <c r="BZ557" s="14"/>
      <c r="CA557" s="14"/>
      <c r="CB557" s="14"/>
      <c r="CC557" s="14"/>
      <c r="CD557" s="14"/>
      <c r="CE557" s="14"/>
      <c r="CF557" s="14"/>
      <c r="CG557" s="14"/>
      <c r="CH557" s="14"/>
    </row>
    <row r="558" spans="1:86">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Z558" s="16"/>
      <c r="AA558" s="16"/>
      <c r="AB558" s="16"/>
      <c r="AC558" s="16"/>
      <c r="AD558" s="16"/>
      <c r="AE558" s="16"/>
      <c r="AF558" s="16"/>
      <c r="AG558" s="16"/>
      <c r="AH558" s="16"/>
      <c r="AI558" s="16"/>
      <c r="AJ558" s="16"/>
      <c r="AK558" s="16"/>
      <c r="AL558" s="16"/>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row>
    <row r="559" spans="1:86">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Z559" s="16"/>
      <c r="AA559" s="16"/>
      <c r="AB559" s="16"/>
      <c r="AC559" s="16"/>
      <c r="AD559" s="16"/>
      <c r="AE559" s="16"/>
      <c r="AF559" s="16"/>
      <c r="AG559" s="16"/>
      <c r="AH559" s="16"/>
      <c r="AI559" s="16"/>
      <c r="AJ559" s="16"/>
      <c r="AK559" s="16"/>
      <c r="AL559" s="16"/>
      <c r="AM559" s="14"/>
      <c r="AN559" s="14"/>
      <c r="AO559" s="14"/>
      <c r="AP559" s="14"/>
      <c r="AQ559" s="14"/>
      <c r="AR559" s="14"/>
      <c r="AS559" s="14"/>
      <c r="AT559" s="14"/>
      <c r="AU559" s="14"/>
      <c r="AV559" s="14"/>
      <c r="AW559" s="14"/>
      <c r="AX559" s="14"/>
      <c r="AY559" s="14"/>
      <c r="AZ559" s="14"/>
      <c r="BA559" s="14"/>
      <c r="BB559" s="14"/>
      <c r="BC559" s="14"/>
      <c r="BD559" s="14"/>
      <c r="BE559" s="14"/>
      <c r="BF559" s="14"/>
      <c r="BG559" s="14"/>
      <c r="BH559" s="14"/>
      <c r="BI559" s="14"/>
      <c r="BJ559" s="14"/>
      <c r="BK559" s="14"/>
      <c r="BL559" s="14"/>
      <c r="BM559" s="14"/>
      <c r="BN559" s="14"/>
      <c r="BO559" s="14"/>
      <c r="BP559" s="14"/>
      <c r="BQ559" s="14"/>
      <c r="BR559" s="14"/>
      <c r="BS559" s="14"/>
      <c r="BT559" s="14"/>
      <c r="BU559" s="14"/>
      <c r="BV559" s="14"/>
      <c r="BW559" s="14"/>
      <c r="BX559" s="14"/>
      <c r="BY559" s="14"/>
      <c r="BZ559" s="14"/>
      <c r="CA559" s="14"/>
      <c r="CB559" s="14"/>
      <c r="CC559" s="14"/>
      <c r="CD559" s="14"/>
      <c r="CE559" s="14"/>
      <c r="CF559" s="14"/>
      <c r="CG559" s="14"/>
      <c r="CH559" s="14"/>
    </row>
    <row r="560" spans="1:86">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Z560" s="16"/>
      <c r="AA560" s="16"/>
      <c r="AB560" s="16"/>
      <c r="AC560" s="16"/>
      <c r="AD560" s="16"/>
      <c r="AE560" s="16"/>
      <c r="AF560" s="16"/>
      <c r="AG560" s="16"/>
      <c r="AH560" s="16"/>
      <c r="AI560" s="16"/>
      <c r="AJ560" s="16"/>
      <c r="AK560" s="16"/>
      <c r="AL560" s="16"/>
      <c r="AM560" s="14"/>
      <c r="AN560" s="14"/>
      <c r="AO560" s="14"/>
      <c r="AP560" s="14"/>
      <c r="AQ560" s="14"/>
      <c r="AR560" s="14"/>
      <c r="AS560" s="14"/>
      <c r="AT560" s="14"/>
      <c r="AU560" s="14"/>
      <c r="AV560" s="14"/>
      <c r="AW560" s="14"/>
      <c r="AX560" s="14"/>
      <c r="AY560" s="14"/>
      <c r="AZ560" s="14"/>
      <c r="BA560" s="14"/>
      <c r="BB560" s="14"/>
      <c r="BC560" s="14"/>
      <c r="BD560" s="14"/>
      <c r="BE560" s="14"/>
      <c r="BF560" s="14"/>
      <c r="BG560" s="14"/>
      <c r="BH560" s="14"/>
      <c r="BI560" s="14"/>
      <c r="BJ560" s="14"/>
      <c r="BK560" s="14"/>
      <c r="BL560" s="14"/>
      <c r="BM560" s="14"/>
      <c r="BN560" s="14"/>
      <c r="BO560" s="14"/>
      <c r="BP560" s="14"/>
      <c r="BQ560" s="14"/>
      <c r="BR560" s="14"/>
      <c r="BS560" s="14"/>
      <c r="BT560" s="14"/>
      <c r="BU560" s="14"/>
      <c r="BV560" s="14"/>
      <c r="BW560" s="14"/>
      <c r="BX560" s="14"/>
      <c r="BY560" s="14"/>
      <c r="BZ560" s="14"/>
      <c r="CA560" s="14"/>
      <c r="CB560" s="14"/>
      <c r="CC560" s="14"/>
      <c r="CD560" s="14"/>
      <c r="CE560" s="14"/>
      <c r="CF560" s="14"/>
      <c r="CG560" s="14"/>
      <c r="CH560" s="14"/>
    </row>
    <row r="561" spans="1:86">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Z561" s="16"/>
      <c r="AA561" s="16"/>
      <c r="AB561" s="16"/>
      <c r="AC561" s="16"/>
      <c r="AD561" s="16"/>
      <c r="AE561" s="16"/>
      <c r="AF561" s="16"/>
      <c r="AG561" s="16"/>
      <c r="AH561" s="16"/>
      <c r="AI561" s="16"/>
      <c r="AJ561" s="16"/>
      <c r="AK561" s="16"/>
      <c r="AL561" s="16"/>
      <c r="AM561" s="14"/>
      <c r="AN561" s="14"/>
      <c r="AO561" s="14"/>
      <c r="AP561" s="14"/>
      <c r="AQ561" s="14"/>
      <c r="AR561" s="14"/>
      <c r="AS561" s="14"/>
      <c r="AT561" s="14"/>
      <c r="AU561" s="14"/>
      <c r="AV561" s="14"/>
      <c r="AW561" s="14"/>
      <c r="AX561" s="14"/>
      <c r="AY561" s="14"/>
      <c r="AZ561" s="14"/>
      <c r="BA561" s="14"/>
      <c r="BB561" s="14"/>
      <c r="BC561" s="14"/>
      <c r="BD561" s="14"/>
      <c r="BE561" s="14"/>
      <c r="BF561" s="14"/>
      <c r="BG561" s="14"/>
      <c r="BH561" s="14"/>
      <c r="BI561" s="14"/>
      <c r="BJ561" s="14"/>
      <c r="BK561" s="14"/>
      <c r="BL561" s="14"/>
      <c r="BM561" s="14"/>
      <c r="BN561" s="14"/>
      <c r="BO561" s="14"/>
      <c r="BP561" s="14"/>
      <c r="BQ561" s="14"/>
      <c r="BR561" s="14"/>
      <c r="BS561" s="14"/>
      <c r="BT561" s="14"/>
      <c r="BU561" s="14"/>
      <c r="BV561" s="14"/>
      <c r="BW561" s="14"/>
      <c r="BX561" s="14"/>
      <c r="BY561" s="14"/>
      <c r="BZ561" s="14"/>
      <c r="CA561" s="14"/>
      <c r="CB561" s="14"/>
      <c r="CC561" s="14"/>
      <c r="CD561" s="14"/>
      <c r="CE561" s="14"/>
      <c r="CF561" s="14"/>
      <c r="CG561" s="14"/>
      <c r="CH561" s="14"/>
    </row>
    <row r="562" spans="1:86">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Z562" s="16"/>
      <c r="AA562" s="16"/>
      <c r="AB562" s="16"/>
      <c r="AC562" s="16"/>
      <c r="AD562" s="16"/>
      <c r="AE562" s="16"/>
      <c r="AF562" s="16"/>
      <c r="AG562" s="16"/>
      <c r="AH562" s="16"/>
      <c r="AI562" s="16"/>
      <c r="AJ562" s="16"/>
      <c r="AK562" s="16"/>
      <c r="AL562" s="16"/>
      <c r="AM562" s="14"/>
      <c r="AN562" s="14"/>
      <c r="AO562" s="14"/>
      <c r="AP562" s="14"/>
      <c r="AQ562" s="14"/>
      <c r="AR562" s="14"/>
      <c r="AS562" s="14"/>
      <c r="AT562" s="14"/>
      <c r="AU562" s="14"/>
      <c r="AV562" s="14"/>
      <c r="AW562" s="14"/>
      <c r="AX562" s="14"/>
      <c r="AY562" s="14"/>
      <c r="AZ562" s="14"/>
      <c r="BA562" s="14"/>
      <c r="BB562" s="14"/>
      <c r="BC562" s="14"/>
      <c r="BD562" s="14"/>
      <c r="BE562" s="14"/>
      <c r="BF562" s="14"/>
      <c r="BG562" s="14"/>
      <c r="BH562" s="14"/>
      <c r="BI562" s="14"/>
      <c r="BJ562" s="14"/>
      <c r="BK562" s="14"/>
      <c r="BL562" s="14"/>
      <c r="BM562" s="14"/>
      <c r="BN562" s="14"/>
      <c r="BO562" s="14"/>
      <c r="BP562" s="14"/>
      <c r="BQ562" s="14"/>
      <c r="BR562" s="14"/>
      <c r="BS562" s="14"/>
      <c r="BT562" s="14"/>
      <c r="BU562" s="14"/>
      <c r="BV562" s="14"/>
      <c r="BW562" s="14"/>
      <c r="BX562" s="14"/>
      <c r="BY562" s="14"/>
      <c r="BZ562" s="14"/>
      <c r="CA562" s="14"/>
      <c r="CB562" s="14"/>
      <c r="CC562" s="14"/>
      <c r="CD562" s="14"/>
      <c r="CE562" s="14"/>
      <c r="CF562" s="14"/>
      <c r="CG562" s="14"/>
      <c r="CH562" s="14"/>
    </row>
    <row r="563" spans="1:86">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Z563" s="16"/>
      <c r="AA563" s="16"/>
      <c r="AB563" s="16"/>
      <c r="AC563" s="16"/>
      <c r="AD563" s="16"/>
      <c r="AE563" s="16"/>
      <c r="AF563" s="16"/>
      <c r="AG563" s="16"/>
      <c r="AH563" s="16"/>
      <c r="AI563" s="16"/>
      <c r="AJ563" s="16"/>
      <c r="AK563" s="16"/>
      <c r="AL563" s="16"/>
      <c r="AM563" s="14"/>
      <c r="AN563" s="14"/>
      <c r="AO563" s="14"/>
      <c r="AP563" s="14"/>
      <c r="AQ563" s="14"/>
      <c r="AR563" s="14"/>
      <c r="AS563" s="14"/>
      <c r="AT563" s="14"/>
      <c r="AU563" s="14"/>
      <c r="AV563" s="14"/>
      <c r="AW563" s="14"/>
      <c r="AX563" s="14"/>
      <c r="AY563" s="14"/>
      <c r="AZ563" s="14"/>
      <c r="BA563" s="14"/>
      <c r="BB563" s="14"/>
      <c r="BC563" s="14"/>
      <c r="BD563" s="14"/>
      <c r="BE563" s="14"/>
      <c r="BF563" s="14"/>
      <c r="BG563" s="14"/>
      <c r="BH563" s="14"/>
      <c r="BI563" s="14"/>
      <c r="BJ563" s="14"/>
      <c r="BK563" s="14"/>
      <c r="BL563" s="14"/>
      <c r="BM563" s="14"/>
      <c r="BN563" s="14"/>
      <c r="BO563" s="14"/>
      <c r="BP563" s="14"/>
      <c r="BQ563" s="14"/>
      <c r="BR563" s="14"/>
      <c r="BS563" s="14"/>
      <c r="BT563" s="14"/>
      <c r="BU563" s="14"/>
      <c r="BV563" s="14"/>
      <c r="BW563" s="14"/>
      <c r="BX563" s="14"/>
      <c r="BY563" s="14"/>
      <c r="BZ563" s="14"/>
      <c r="CA563" s="14"/>
      <c r="CB563" s="14"/>
      <c r="CC563" s="14"/>
      <c r="CD563" s="14"/>
      <c r="CE563" s="14"/>
      <c r="CF563" s="14"/>
      <c r="CG563" s="14"/>
      <c r="CH563" s="14"/>
    </row>
    <row r="564" spans="1:86">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Z564" s="16"/>
      <c r="AA564" s="16"/>
      <c r="AB564" s="16"/>
      <c r="AC564" s="16"/>
      <c r="AD564" s="16"/>
      <c r="AE564" s="16"/>
      <c r="AF564" s="16"/>
      <c r="AG564" s="16"/>
      <c r="AH564" s="16"/>
      <c r="AI564" s="16"/>
      <c r="AJ564" s="16"/>
      <c r="AK564" s="16"/>
      <c r="AL564" s="16"/>
      <c r="AM564" s="14"/>
      <c r="AN564" s="14"/>
      <c r="AO564" s="14"/>
      <c r="AP564" s="14"/>
      <c r="AQ564" s="14"/>
      <c r="AR564" s="14"/>
      <c r="AS564" s="14"/>
      <c r="AT564" s="14"/>
      <c r="AU564" s="14"/>
      <c r="AV564" s="14"/>
      <c r="AW564" s="14"/>
      <c r="AX564" s="14"/>
      <c r="AY564" s="14"/>
      <c r="AZ564" s="14"/>
      <c r="BA564" s="14"/>
      <c r="BB564" s="14"/>
      <c r="BC564" s="14"/>
      <c r="BD564" s="14"/>
      <c r="BE564" s="14"/>
      <c r="BF564" s="14"/>
      <c r="BG564" s="14"/>
      <c r="BH564" s="14"/>
      <c r="BI564" s="14"/>
      <c r="BJ564" s="14"/>
      <c r="BK564" s="14"/>
      <c r="BL564" s="14"/>
      <c r="BM564" s="14"/>
      <c r="BN564" s="14"/>
      <c r="BO564" s="14"/>
      <c r="BP564" s="14"/>
      <c r="BQ564" s="14"/>
      <c r="BR564" s="14"/>
      <c r="BS564" s="14"/>
      <c r="BT564" s="14"/>
      <c r="BU564" s="14"/>
      <c r="BV564" s="14"/>
      <c r="BW564" s="14"/>
      <c r="BX564" s="14"/>
      <c r="BY564" s="14"/>
      <c r="BZ564" s="14"/>
      <c r="CA564" s="14"/>
      <c r="CB564" s="14"/>
      <c r="CC564" s="14"/>
      <c r="CD564" s="14"/>
      <c r="CE564" s="14"/>
      <c r="CF564" s="14"/>
      <c r="CG564" s="14"/>
      <c r="CH564" s="14"/>
    </row>
    <row r="565" spans="1:86">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Z565" s="16"/>
      <c r="AA565" s="16"/>
      <c r="AB565" s="16"/>
      <c r="AC565" s="16"/>
      <c r="AD565" s="16"/>
      <c r="AE565" s="16"/>
      <c r="AF565" s="16"/>
      <c r="AG565" s="16"/>
      <c r="AH565" s="16"/>
      <c r="AI565" s="16"/>
      <c r="AJ565" s="16"/>
      <c r="AK565" s="16"/>
      <c r="AL565" s="16"/>
      <c r="AM565" s="14"/>
      <c r="AN565" s="14"/>
      <c r="AO565" s="14"/>
      <c r="AP565" s="14"/>
      <c r="AQ565" s="14"/>
      <c r="AR565" s="14"/>
      <c r="AS565" s="14"/>
      <c r="AT565" s="14"/>
      <c r="AU565" s="14"/>
      <c r="AV565" s="14"/>
      <c r="AW565" s="14"/>
      <c r="AX565" s="14"/>
      <c r="AY565" s="14"/>
      <c r="AZ565" s="14"/>
      <c r="BA565" s="14"/>
      <c r="BB565" s="14"/>
      <c r="BC565" s="14"/>
      <c r="BD565" s="14"/>
      <c r="BE565" s="14"/>
      <c r="BF565" s="14"/>
      <c r="BG565" s="14"/>
      <c r="BH565" s="14"/>
      <c r="BI565" s="14"/>
      <c r="BJ565" s="14"/>
      <c r="BK565" s="14"/>
      <c r="BL565" s="14"/>
      <c r="BM565" s="14"/>
      <c r="BN565" s="14"/>
      <c r="BO565" s="14"/>
      <c r="BP565" s="14"/>
      <c r="BQ565" s="14"/>
      <c r="BR565" s="14"/>
      <c r="BS565" s="14"/>
      <c r="BT565" s="14"/>
      <c r="BU565" s="14"/>
      <c r="BV565" s="14"/>
      <c r="BW565" s="14"/>
      <c r="BX565" s="14"/>
      <c r="BY565" s="14"/>
      <c r="BZ565" s="14"/>
      <c r="CA565" s="14"/>
      <c r="CB565" s="14"/>
      <c r="CC565" s="14"/>
      <c r="CD565" s="14"/>
      <c r="CE565" s="14"/>
      <c r="CF565" s="14"/>
      <c r="CG565" s="14"/>
      <c r="CH565" s="14"/>
    </row>
    <row r="566" spans="1:8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Z566" s="16"/>
      <c r="AA566" s="16"/>
      <c r="AB566" s="16"/>
      <c r="AC566" s="16"/>
      <c r="AD566" s="16"/>
      <c r="AE566" s="16"/>
      <c r="AF566" s="16"/>
      <c r="AG566" s="16"/>
      <c r="AH566" s="16"/>
      <c r="AI566" s="16"/>
      <c r="AJ566" s="16"/>
      <c r="AK566" s="16"/>
      <c r="AL566" s="16"/>
      <c r="AM566" s="14"/>
      <c r="AN566" s="14"/>
      <c r="AO566" s="14"/>
      <c r="AP566" s="14"/>
      <c r="AQ566" s="14"/>
      <c r="AR566" s="14"/>
      <c r="AS566" s="14"/>
      <c r="AT566" s="14"/>
      <c r="AU566" s="14"/>
      <c r="AV566" s="14"/>
      <c r="AW566" s="14"/>
      <c r="AX566" s="14"/>
      <c r="AY566" s="14"/>
      <c r="AZ566" s="14"/>
      <c r="BA566" s="14"/>
      <c r="BB566" s="14"/>
      <c r="BC566" s="14"/>
      <c r="BD566" s="14"/>
      <c r="BE566" s="14"/>
      <c r="BF566" s="14"/>
      <c r="BG566" s="14"/>
      <c r="BH566" s="14"/>
      <c r="BI566" s="14"/>
      <c r="BJ566" s="14"/>
      <c r="BK566" s="14"/>
      <c r="BL566" s="14"/>
      <c r="BM566" s="14"/>
      <c r="BN566" s="14"/>
      <c r="BO566" s="14"/>
      <c r="BP566" s="14"/>
      <c r="BQ566" s="14"/>
      <c r="BR566" s="14"/>
      <c r="BS566" s="14"/>
      <c r="BT566" s="14"/>
      <c r="BU566" s="14"/>
      <c r="BV566" s="14"/>
      <c r="BW566" s="14"/>
      <c r="BX566" s="14"/>
      <c r="BY566" s="14"/>
      <c r="BZ566" s="14"/>
      <c r="CA566" s="14"/>
      <c r="CB566" s="14"/>
      <c r="CC566" s="14"/>
      <c r="CD566" s="14"/>
      <c r="CE566" s="14"/>
      <c r="CF566" s="14"/>
      <c r="CG566" s="14"/>
      <c r="CH566" s="14"/>
    </row>
    <row r="567" spans="1:86">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Z567" s="16"/>
      <c r="AA567" s="16"/>
      <c r="AB567" s="16"/>
      <c r="AC567" s="16"/>
      <c r="AD567" s="16"/>
      <c r="AE567" s="16"/>
      <c r="AF567" s="16"/>
      <c r="AG567" s="16"/>
      <c r="AH567" s="16"/>
      <c r="AI567" s="16"/>
      <c r="AJ567" s="16"/>
      <c r="AK567" s="16"/>
      <c r="AL567" s="16"/>
      <c r="AM567" s="14"/>
      <c r="AN567" s="14"/>
      <c r="AO567" s="14"/>
      <c r="AP567" s="14"/>
      <c r="AQ567" s="14"/>
      <c r="AR567" s="14"/>
      <c r="AS567" s="14"/>
      <c r="AT567" s="14"/>
      <c r="AU567" s="14"/>
      <c r="AV567" s="14"/>
      <c r="AW567" s="14"/>
      <c r="AX567" s="14"/>
      <c r="AY567" s="14"/>
      <c r="AZ567" s="14"/>
      <c r="BA567" s="14"/>
      <c r="BB567" s="14"/>
      <c r="BC567" s="14"/>
      <c r="BD567" s="14"/>
      <c r="BE567" s="14"/>
      <c r="BF567" s="14"/>
      <c r="BG567" s="14"/>
      <c r="BH567" s="14"/>
      <c r="BI567" s="14"/>
      <c r="BJ567" s="14"/>
      <c r="BK567" s="14"/>
      <c r="BL567" s="14"/>
      <c r="BM567" s="14"/>
      <c r="BN567" s="14"/>
      <c r="BO567" s="14"/>
      <c r="BP567" s="14"/>
      <c r="BQ567" s="14"/>
      <c r="BR567" s="14"/>
      <c r="BS567" s="14"/>
      <c r="BT567" s="14"/>
      <c r="BU567" s="14"/>
      <c r="BV567" s="14"/>
      <c r="BW567" s="14"/>
      <c r="BX567" s="14"/>
      <c r="BY567" s="14"/>
      <c r="BZ567" s="14"/>
      <c r="CA567" s="14"/>
      <c r="CB567" s="14"/>
      <c r="CC567" s="14"/>
      <c r="CD567" s="14"/>
      <c r="CE567" s="14"/>
      <c r="CF567" s="14"/>
      <c r="CG567" s="14"/>
      <c r="CH567" s="14"/>
    </row>
    <row r="568" spans="1:86">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Z568" s="16"/>
      <c r="AA568" s="16"/>
      <c r="AB568" s="16"/>
      <c r="AC568" s="16"/>
      <c r="AD568" s="16"/>
      <c r="AE568" s="16"/>
      <c r="AF568" s="16"/>
      <c r="AG568" s="16"/>
      <c r="AH568" s="16"/>
      <c r="AI568" s="16"/>
      <c r="AJ568" s="16"/>
      <c r="AK568" s="16"/>
      <c r="AL568" s="16"/>
      <c r="AM568" s="14"/>
      <c r="AN568" s="14"/>
      <c r="AO568" s="14"/>
      <c r="AP568" s="14"/>
      <c r="AQ568" s="14"/>
      <c r="AR568" s="14"/>
      <c r="AS568" s="14"/>
      <c r="AT568" s="14"/>
      <c r="AU568" s="14"/>
      <c r="AV568" s="14"/>
      <c r="AW568" s="14"/>
      <c r="AX568" s="14"/>
      <c r="AY568" s="14"/>
      <c r="AZ568" s="14"/>
      <c r="BA568" s="14"/>
      <c r="BB568" s="14"/>
      <c r="BC568" s="14"/>
      <c r="BD568" s="14"/>
      <c r="BE568" s="14"/>
      <c r="BF568" s="14"/>
      <c r="BG568" s="14"/>
      <c r="BH568" s="14"/>
      <c r="BI568" s="14"/>
      <c r="BJ568" s="14"/>
      <c r="BK568" s="14"/>
      <c r="BL568" s="14"/>
      <c r="BM568" s="14"/>
      <c r="BN568" s="14"/>
      <c r="BO568" s="14"/>
      <c r="BP568" s="14"/>
      <c r="BQ568" s="14"/>
      <c r="BR568" s="14"/>
      <c r="BS568" s="14"/>
      <c r="BT568" s="14"/>
      <c r="BU568" s="14"/>
      <c r="BV568" s="14"/>
      <c r="BW568" s="14"/>
      <c r="BX568" s="14"/>
      <c r="BY568" s="14"/>
      <c r="BZ568" s="14"/>
      <c r="CA568" s="14"/>
      <c r="CB568" s="14"/>
      <c r="CC568" s="14"/>
      <c r="CD568" s="14"/>
      <c r="CE568" s="14"/>
      <c r="CF568" s="14"/>
      <c r="CG568" s="14"/>
      <c r="CH568" s="14"/>
    </row>
    <row r="569" spans="1:86">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Z569" s="16"/>
      <c r="AA569" s="16"/>
      <c r="AB569" s="16"/>
      <c r="AC569" s="16"/>
      <c r="AD569" s="16"/>
      <c r="AE569" s="16"/>
      <c r="AF569" s="16"/>
      <c r="AG569" s="16"/>
      <c r="AH569" s="16"/>
      <c r="AI569" s="16"/>
      <c r="AJ569" s="16"/>
      <c r="AK569" s="16"/>
      <c r="AL569" s="16"/>
      <c r="AM569" s="14"/>
      <c r="AN569" s="14"/>
      <c r="AO569" s="14"/>
      <c r="AP569" s="14"/>
      <c r="AQ569" s="14"/>
      <c r="AR569" s="14"/>
      <c r="AS569" s="14"/>
      <c r="AT569" s="14"/>
      <c r="AU569" s="14"/>
      <c r="AV569" s="14"/>
      <c r="AW569" s="14"/>
      <c r="AX569" s="14"/>
      <c r="AY569" s="14"/>
      <c r="AZ569" s="14"/>
      <c r="BA569" s="14"/>
      <c r="BB569" s="14"/>
      <c r="BC569" s="14"/>
      <c r="BD569" s="14"/>
      <c r="BE569" s="14"/>
      <c r="BF569" s="14"/>
      <c r="BG569" s="14"/>
      <c r="BH569" s="14"/>
      <c r="BI569" s="14"/>
      <c r="BJ569" s="14"/>
      <c r="BK569" s="14"/>
      <c r="BL569" s="14"/>
      <c r="BM569" s="14"/>
      <c r="BN569" s="14"/>
      <c r="BO569" s="14"/>
      <c r="BP569" s="14"/>
      <c r="BQ569" s="14"/>
      <c r="BR569" s="14"/>
      <c r="BS569" s="14"/>
      <c r="BT569" s="14"/>
      <c r="BU569" s="14"/>
      <c r="BV569" s="14"/>
      <c r="BW569" s="14"/>
      <c r="BX569" s="14"/>
      <c r="BY569" s="14"/>
      <c r="BZ569" s="14"/>
      <c r="CA569" s="14"/>
      <c r="CB569" s="14"/>
      <c r="CC569" s="14"/>
      <c r="CD569" s="14"/>
      <c r="CE569" s="14"/>
      <c r="CF569" s="14"/>
      <c r="CG569" s="14"/>
      <c r="CH569" s="14"/>
    </row>
    <row r="570" spans="1:86">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Z570" s="16"/>
      <c r="AA570" s="16"/>
      <c r="AB570" s="16"/>
      <c r="AC570" s="16"/>
      <c r="AD570" s="16"/>
      <c r="AE570" s="16"/>
      <c r="AF570" s="16"/>
      <c r="AG570" s="16"/>
      <c r="AH570" s="16"/>
      <c r="AI570" s="16"/>
      <c r="AJ570" s="16"/>
      <c r="AK570" s="16"/>
      <c r="AL570" s="16"/>
      <c r="AM570" s="14"/>
      <c r="AN570" s="14"/>
      <c r="AO570" s="14"/>
      <c r="AP570" s="14"/>
      <c r="AQ570" s="14"/>
      <c r="AR570" s="14"/>
      <c r="AS570" s="14"/>
      <c r="AT570" s="14"/>
      <c r="AU570" s="14"/>
      <c r="AV570" s="14"/>
      <c r="AW570" s="14"/>
      <c r="AX570" s="14"/>
      <c r="AY570" s="14"/>
      <c r="AZ570" s="14"/>
      <c r="BA570" s="14"/>
      <c r="BB570" s="14"/>
      <c r="BC570" s="14"/>
      <c r="BD570" s="14"/>
      <c r="BE570" s="14"/>
      <c r="BF570" s="14"/>
      <c r="BG570" s="14"/>
      <c r="BH570" s="14"/>
      <c r="BI570" s="14"/>
      <c r="BJ570" s="14"/>
      <c r="BK570" s="14"/>
      <c r="BL570" s="14"/>
      <c r="BM570" s="14"/>
      <c r="BN570" s="14"/>
      <c r="BO570" s="14"/>
      <c r="BP570" s="14"/>
      <c r="BQ570" s="14"/>
      <c r="BR570" s="14"/>
      <c r="BS570" s="14"/>
      <c r="BT570" s="14"/>
      <c r="BU570" s="14"/>
      <c r="BV570" s="14"/>
      <c r="BW570" s="14"/>
      <c r="BX570" s="14"/>
      <c r="BY570" s="14"/>
      <c r="BZ570" s="14"/>
      <c r="CA570" s="14"/>
      <c r="CB570" s="14"/>
      <c r="CC570" s="14"/>
      <c r="CD570" s="14"/>
      <c r="CE570" s="14"/>
      <c r="CF570" s="14"/>
      <c r="CG570" s="14"/>
      <c r="CH570" s="14"/>
    </row>
    <row r="571" spans="1:86">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Z571" s="16"/>
      <c r="AA571" s="16"/>
      <c r="AB571" s="16"/>
      <c r="AC571" s="16"/>
      <c r="AD571" s="16"/>
      <c r="AE571" s="16"/>
      <c r="AF571" s="16"/>
      <c r="AG571" s="16"/>
      <c r="AH571" s="16"/>
      <c r="AI571" s="16"/>
      <c r="AJ571" s="16"/>
      <c r="AK571" s="16"/>
      <c r="AL571" s="16"/>
      <c r="AM571" s="14"/>
      <c r="AN571" s="14"/>
      <c r="AO571" s="14"/>
      <c r="AP571" s="14"/>
      <c r="AQ571" s="14"/>
      <c r="AR571" s="14"/>
      <c r="AS571" s="14"/>
      <c r="AT571" s="14"/>
      <c r="AU571" s="14"/>
      <c r="AV571" s="14"/>
      <c r="AW571" s="14"/>
      <c r="AX571" s="14"/>
      <c r="AY571" s="14"/>
      <c r="AZ571" s="14"/>
      <c r="BA571" s="14"/>
      <c r="BB571" s="14"/>
      <c r="BC571" s="14"/>
      <c r="BD571" s="14"/>
      <c r="BE571" s="14"/>
      <c r="BF571" s="14"/>
      <c r="BG571" s="14"/>
      <c r="BH571" s="14"/>
      <c r="BI571" s="14"/>
      <c r="BJ571" s="14"/>
      <c r="BK571" s="14"/>
      <c r="BL571" s="14"/>
      <c r="BM571" s="14"/>
      <c r="BN571" s="14"/>
      <c r="BO571" s="14"/>
      <c r="BP571" s="14"/>
      <c r="BQ571" s="14"/>
      <c r="BR571" s="14"/>
      <c r="BS571" s="14"/>
      <c r="BT571" s="14"/>
      <c r="BU571" s="14"/>
      <c r="BV571" s="14"/>
      <c r="BW571" s="14"/>
      <c r="BX571" s="14"/>
      <c r="BY571" s="14"/>
      <c r="BZ571" s="14"/>
      <c r="CA571" s="14"/>
      <c r="CB571" s="14"/>
      <c r="CC571" s="14"/>
      <c r="CD571" s="14"/>
      <c r="CE571" s="14"/>
      <c r="CF571" s="14"/>
      <c r="CG571" s="14"/>
      <c r="CH571" s="14"/>
    </row>
    <row r="572" spans="1:86">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Z572" s="16"/>
      <c r="AA572" s="16"/>
      <c r="AB572" s="16"/>
      <c r="AC572" s="16"/>
      <c r="AD572" s="16"/>
      <c r="AE572" s="16"/>
      <c r="AF572" s="16"/>
      <c r="AG572" s="16"/>
      <c r="AH572" s="16"/>
      <c r="AI572" s="16"/>
      <c r="AJ572" s="16"/>
      <c r="AK572" s="16"/>
      <c r="AL572" s="16"/>
      <c r="AM572" s="14"/>
      <c r="AN572" s="14"/>
      <c r="AO572" s="14"/>
      <c r="AP572" s="14"/>
      <c r="AQ572" s="14"/>
      <c r="AR572" s="14"/>
      <c r="AS572" s="14"/>
      <c r="AT572" s="14"/>
      <c r="AU572" s="14"/>
      <c r="AV572" s="14"/>
      <c r="AW572" s="14"/>
      <c r="AX572" s="14"/>
      <c r="AY572" s="14"/>
      <c r="AZ572" s="14"/>
      <c r="BA572" s="14"/>
      <c r="BB572" s="14"/>
      <c r="BC572" s="14"/>
      <c r="BD572" s="14"/>
      <c r="BE572" s="14"/>
      <c r="BF572" s="14"/>
      <c r="BG572" s="14"/>
      <c r="BH572" s="14"/>
      <c r="BI572" s="14"/>
      <c r="BJ572" s="14"/>
      <c r="BK572" s="14"/>
      <c r="BL572" s="14"/>
      <c r="BM572" s="14"/>
      <c r="BN572" s="14"/>
      <c r="BO572" s="14"/>
      <c r="BP572" s="14"/>
      <c r="BQ572" s="14"/>
      <c r="BR572" s="14"/>
      <c r="BS572" s="14"/>
      <c r="BT572" s="14"/>
      <c r="BU572" s="14"/>
      <c r="BV572" s="14"/>
      <c r="BW572" s="14"/>
      <c r="BX572" s="14"/>
      <c r="BY572" s="14"/>
      <c r="BZ572" s="14"/>
      <c r="CA572" s="14"/>
      <c r="CB572" s="14"/>
      <c r="CC572" s="14"/>
      <c r="CD572" s="14"/>
      <c r="CE572" s="14"/>
      <c r="CF572" s="14"/>
      <c r="CG572" s="14"/>
      <c r="CH572" s="14"/>
    </row>
    <row r="573" spans="1:86">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Z573" s="16"/>
      <c r="AA573" s="16"/>
      <c r="AB573" s="16"/>
      <c r="AC573" s="16"/>
      <c r="AD573" s="16"/>
      <c r="AE573" s="16"/>
      <c r="AF573" s="16"/>
      <c r="AG573" s="16"/>
      <c r="AH573" s="16"/>
      <c r="AI573" s="16"/>
      <c r="AJ573" s="16"/>
      <c r="AK573" s="16"/>
      <c r="AL573" s="16"/>
      <c r="AM573" s="14"/>
      <c r="AN573" s="14"/>
      <c r="AO573" s="14"/>
      <c r="AP573" s="14"/>
      <c r="AQ573" s="14"/>
      <c r="AR573" s="14"/>
      <c r="AS573" s="14"/>
      <c r="AT573" s="14"/>
      <c r="AU573" s="14"/>
      <c r="AV573" s="14"/>
      <c r="AW573" s="14"/>
      <c r="AX573" s="14"/>
      <c r="AY573" s="14"/>
      <c r="AZ573" s="14"/>
      <c r="BA573" s="14"/>
      <c r="BB573" s="14"/>
      <c r="BC573" s="14"/>
      <c r="BD573" s="14"/>
      <c r="BE573" s="14"/>
      <c r="BF573" s="14"/>
      <c r="BG573" s="14"/>
      <c r="BH573" s="14"/>
      <c r="BI573" s="14"/>
      <c r="BJ573" s="14"/>
      <c r="BK573" s="14"/>
      <c r="BL573" s="14"/>
      <c r="BM573" s="14"/>
      <c r="BN573" s="14"/>
      <c r="BO573" s="14"/>
      <c r="BP573" s="14"/>
      <c r="BQ573" s="14"/>
      <c r="BR573" s="14"/>
      <c r="BS573" s="14"/>
      <c r="BT573" s="14"/>
      <c r="BU573" s="14"/>
      <c r="BV573" s="14"/>
      <c r="BW573" s="14"/>
      <c r="BX573" s="14"/>
      <c r="BY573" s="14"/>
      <c r="BZ573" s="14"/>
      <c r="CA573" s="14"/>
      <c r="CB573" s="14"/>
      <c r="CC573" s="14"/>
      <c r="CD573" s="14"/>
      <c r="CE573" s="14"/>
      <c r="CF573" s="14"/>
      <c r="CG573" s="14"/>
      <c r="CH573" s="14"/>
    </row>
    <row r="574" spans="1:86">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Z574" s="16"/>
      <c r="AA574" s="16"/>
      <c r="AB574" s="16"/>
      <c r="AC574" s="16"/>
      <c r="AD574" s="16"/>
      <c r="AE574" s="16"/>
      <c r="AF574" s="16"/>
      <c r="AG574" s="16"/>
      <c r="AH574" s="16"/>
      <c r="AI574" s="16"/>
      <c r="AJ574" s="16"/>
      <c r="AK574" s="16"/>
      <c r="AL574" s="16"/>
      <c r="AM574" s="14"/>
      <c r="AN574" s="14"/>
      <c r="AO574" s="14"/>
      <c r="AP574" s="14"/>
      <c r="AQ574" s="14"/>
      <c r="AR574" s="14"/>
      <c r="AS574" s="14"/>
      <c r="AT574" s="14"/>
      <c r="AU574" s="14"/>
      <c r="AV574" s="14"/>
      <c r="AW574" s="14"/>
      <c r="AX574" s="14"/>
      <c r="AY574" s="14"/>
      <c r="AZ574" s="14"/>
      <c r="BA574" s="14"/>
      <c r="BB574" s="14"/>
      <c r="BC574" s="14"/>
      <c r="BD574" s="14"/>
      <c r="BE574" s="14"/>
      <c r="BF574" s="14"/>
      <c r="BG574" s="14"/>
      <c r="BH574" s="14"/>
      <c r="BI574" s="14"/>
      <c r="BJ574" s="14"/>
      <c r="BK574" s="14"/>
      <c r="BL574" s="14"/>
      <c r="BM574" s="14"/>
      <c r="BN574" s="14"/>
      <c r="BO574" s="14"/>
      <c r="BP574" s="14"/>
      <c r="BQ574" s="14"/>
      <c r="BR574" s="14"/>
      <c r="BS574" s="14"/>
      <c r="BT574" s="14"/>
      <c r="BU574" s="14"/>
      <c r="BV574" s="14"/>
      <c r="BW574" s="14"/>
      <c r="BX574" s="14"/>
      <c r="BY574" s="14"/>
      <c r="BZ574" s="14"/>
      <c r="CA574" s="14"/>
      <c r="CB574" s="14"/>
      <c r="CC574" s="14"/>
      <c r="CD574" s="14"/>
      <c r="CE574" s="14"/>
      <c r="CF574" s="14"/>
      <c r="CG574" s="14"/>
      <c r="CH574" s="14"/>
    </row>
    <row r="575" spans="1:86">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Z575" s="16"/>
      <c r="AA575" s="16"/>
      <c r="AB575" s="16"/>
      <c r="AC575" s="16"/>
      <c r="AD575" s="16"/>
      <c r="AE575" s="16"/>
      <c r="AF575" s="16"/>
      <c r="AG575" s="16"/>
      <c r="AH575" s="16"/>
      <c r="AI575" s="16"/>
      <c r="AJ575" s="16"/>
      <c r="AK575" s="16"/>
      <c r="AL575" s="16"/>
      <c r="AM575" s="14"/>
      <c r="AN575" s="14"/>
      <c r="AO575" s="14"/>
      <c r="AP575" s="14"/>
      <c r="AQ575" s="14"/>
      <c r="AR575" s="14"/>
      <c r="AS575" s="14"/>
      <c r="AT575" s="14"/>
      <c r="AU575" s="14"/>
      <c r="AV575" s="14"/>
      <c r="AW575" s="14"/>
      <c r="AX575" s="14"/>
      <c r="AY575" s="14"/>
      <c r="AZ575" s="14"/>
      <c r="BA575" s="14"/>
      <c r="BB575" s="14"/>
      <c r="BC575" s="14"/>
      <c r="BD575" s="14"/>
      <c r="BE575" s="14"/>
      <c r="BF575" s="14"/>
      <c r="BG575" s="14"/>
      <c r="BH575" s="14"/>
      <c r="BI575" s="14"/>
      <c r="BJ575" s="14"/>
      <c r="BK575" s="14"/>
      <c r="BL575" s="14"/>
      <c r="BM575" s="14"/>
      <c r="BN575" s="14"/>
      <c r="BO575" s="14"/>
      <c r="BP575" s="14"/>
      <c r="BQ575" s="14"/>
      <c r="BR575" s="14"/>
      <c r="BS575" s="14"/>
      <c r="BT575" s="14"/>
      <c r="BU575" s="14"/>
      <c r="BV575" s="14"/>
      <c r="BW575" s="14"/>
      <c r="BX575" s="14"/>
      <c r="BY575" s="14"/>
      <c r="BZ575" s="14"/>
      <c r="CA575" s="14"/>
      <c r="CB575" s="14"/>
      <c r="CC575" s="14"/>
      <c r="CD575" s="14"/>
      <c r="CE575" s="14"/>
      <c r="CF575" s="14"/>
      <c r="CG575" s="14"/>
      <c r="CH575" s="14"/>
    </row>
    <row r="576" spans="1:8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Z576" s="16"/>
      <c r="AA576" s="16"/>
      <c r="AB576" s="16"/>
      <c r="AC576" s="16"/>
      <c r="AD576" s="16"/>
      <c r="AE576" s="16"/>
      <c r="AF576" s="16"/>
      <c r="AG576" s="16"/>
      <c r="AH576" s="16"/>
      <c r="AI576" s="16"/>
      <c r="AJ576" s="16"/>
      <c r="AK576" s="16"/>
      <c r="AL576" s="16"/>
      <c r="AM576" s="14"/>
      <c r="AN576" s="14"/>
      <c r="AO576" s="14"/>
      <c r="AP576" s="14"/>
      <c r="AQ576" s="14"/>
      <c r="AR576" s="14"/>
      <c r="AS576" s="14"/>
      <c r="AT576" s="14"/>
      <c r="AU576" s="14"/>
      <c r="AV576" s="14"/>
      <c r="AW576" s="14"/>
      <c r="AX576" s="14"/>
      <c r="AY576" s="14"/>
      <c r="AZ576" s="14"/>
      <c r="BA576" s="14"/>
      <c r="BB576" s="14"/>
      <c r="BC576" s="14"/>
      <c r="BD576" s="14"/>
      <c r="BE576" s="14"/>
      <c r="BF576" s="14"/>
      <c r="BG576" s="14"/>
      <c r="BH576" s="14"/>
      <c r="BI576" s="14"/>
      <c r="BJ576" s="14"/>
      <c r="BK576" s="14"/>
      <c r="BL576" s="14"/>
      <c r="BM576" s="14"/>
      <c r="BN576" s="14"/>
      <c r="BO576" s="14"/>
      <c r="BP576" s="14"/>
      <c r="BQ576" s="14"/>
      <c r="BR576" s="14"/>
      <c r="BS576" s="14"/>
      <c r="BT576" s="14"/>
      <c r="BU576" s="14"/>
      <c r="BV576" s="14"/>
      <c r="BW576" s="14"/>
      <c r="BX576" s="14"/>
      <c r="BY576" s="14"/>
      <c r="BZ576" s="14"/>
      <c r="CA576" s="14"/>
      <c r="CB576" s="14"/>
      <c r="CC576" s="14"/>
      <c r="CD576" s="14"/>
      <c r="CE576" s="14"/>
      <c r="CF576" s="14"/>
      <c r="CG576" s="14"/>
      <c r="CH576" s="14"/>
    </row>
    <row r="577" spans="1:86">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Z577" s="16"/>
      <c r="AA577" s="16"/>
      <c r="AB577" s="16"/>
      <c r="AC577" s="16"/>
      <c r="AD577" s="16"/>
      <c r="AE577" s="16"/>
      <c r="AF577" s="16"/>
      <c r="AG577" s="16"/>
      <c r="AH577" s="16"/>
      <c r="AI577" s="16"/>
      <c r="AJ577" s="16"/>
      <c r="AK577" s="16"/>
      <c r="AL577" s="16"/>
      <c r="AM577" s="14"/>
      <c r="AN577" s="14"/>
      <c r="AO577" s="14"/>
      <c r="AP577" s="14"/>
      <c r="AQ577" s="14"/>
      <c r="AR577" s="14"/>
      <c r="AS577" s="14"/>
      <c r="AT577" s="14"/>
      <c r="AU577" s="14"/>
      <c r="AV577" s="14"/>
      <c r="AW577" s="14"/>
      <c r="AX577" s="14"/>
      <c r="AY577" s="14"/>
      <c r="AZ577" s="14"/>
      <c r="BA577" s="14"/>
      <c r="BB577" s="14"/>
      <c r="BC577" s="14"/>
      <c r="BD577" s="14"/>
      <c r="BE577" s="14"/>
      <c r="BF577" s="14"/>
      <c r="BG577" s="14"/>
      <c r="BH577" s="14"/>
      <c r="BI577" s="14"/>
      <c r="BJ577" s="14"/>
      <c r="BK577" s="14"/>
      <c r="BL577" s="14"/>
      <c r="BM577" s="14"/>
      <c r="BN577" s="14"/>
      <c r="BO577" s="14"/>
      <c r="BP577" s="14"/>
      <c r="BQ577" s="14"/>
      <c r="BR577" s="14"/>
      <c r="BS577" s="14"/>
      <c r="BT577" s="14"/>
      <c r="BU577" s="14"/>
      <c r="BV577" s="14"/>
      <c r="BW577" s="14"/>
      <c r="BX577" s="14"/>
      <c r="BY577" s="14"/>
      <c r="BZ577" s="14"/>
      <c r="CA577" s="14"/>
      <c r="CB577" s="14"/>
      <c r="CC577" s="14"/>
      <c r="CD577" s="14"/>
      <c r="CE577" s="14"/>
      <c r="CF577" s="14"/>
      <c r="CG577" s="14"/>
      <c r="CH577" s="14"/>
    </row>
    <row r="578" spans="1:86">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Z578" s="16"/>
      <c r="AA578" s="16"/>
      <c r="AB578" s="16"/>
      <c r="AC578" s="16"/>
      <c r="AD578" s="16"/>
      <c r="AE578" s="16"/>
      <c r="AF578" s="16"/>
      <c r="AG578" s="16"/>
      <c r="AH578" s="16"/>
      <c r="AI578" s="16"/>
      <c r="AJ578" s="16"/>
      <c r="AK578" s="16"/>
      <c r="AL578" s="16"/>
      <c r="AM578" s="14"/>
      <c r="AN578" s="14"/>
      <c r="AO578" s="14"/>
      <c r="AP578" s="14"/>
      <c r="AQ578" s="14"/>
      <c r="AR578" s="14"/>
      <c r="AS578" s="14"/>
      <c r="AT578" s="14"/>
      <c r="AU578" s="14"/>
      <c r="AV578" s="14"/>
      <c r="AW578" s="14"/>
      <c r="AX578" s="14"/>
      <c r="AY578" s="14"/>
      <c r="AZ578" s="14"/>
      <c r="BA578" s="14"/>
      <c r="BB578" s="14"/>
      <c r="BC578" s="14"/>
      <c r="BD578" s="14"/>
      <c r="BE578" s="14"/>
      <c r="BF578" s="14"/>
      <c r="BG578" s="14"/>
      <c r="BH578" s="14"/>
      <c r="BI578" s="14"/>
      <c r="BJ578" s="14"/>
      <c r="BK578" s="14"/>
      <c r="BL578" s="14"/>
      <c r="BM578" s="14"/>
      <c r="BN578" s="14"/>
      <c r="BO578" s="14"/>
      <c r="BP578" s="14"/>
      <c r="BQ578" s="14"/>
      <c r="BR578" s="14"/>
      <c r="BS578" s="14"/>
      <c r="BT578" s="14"/>
      <c r="BU578" s="14"/>
      <c r="BV578" s="14"/>
      <c r="BW578" s="14"/>
      <c r="BX578" s="14"/>
      <c r="BY578" s="14"/>
      <c r="BZ578" s="14"/>
      <c r="CA578" s="14"/>
      <c r="CB578" s="14"/>
      <c r="CC578" s="14"/>
      <c r="CD578" s="14"/>
      <c r="CE578" s="14"/>
      <c r="CF578" s="14"/>
      <c r="CG578" s="14"/>
      <c r="CH578" s="14"/>
    </row>
    <row r="579" spans="1:86">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Z579" s="16"/>
      <c r="AA579" s="16"/>
      <c r="AB579" s="16"/>
      <c r="AC579" s="16"/>
      <c r="AD579" s="16"/>
      <c r="AE579" s="16"/>
      <c r="AF579" s="16"/>
      <c r="AG579" s="16"/>
      <c r="AH579" s="16"/>
      <c r="AI579" s="16"/>
      <c r="AJ579" s="16"/>
      <c r="AK579" s="16"/>
      <c r="AL579" s="16"/>
      <c r="AM579" s="14"/>
      <c r="AN579" s="14"/>
      <c r="AO579" s="14"/>
      <c r="AP579" s="14"/>
      <c r="AQ579" s="14"/>
      <c r="AR579" s="14"/>
      <c r="AS579" s="14"/>
      <c r="AT579" s="14"/>
      <c r="AU579" s="14"/>
      <c r="AV579" s="14"/>
      <c r="AW579" s="14"/>
      <c r="AX579" s="14"/>
      <c r="AY579" s="14"/>
      <c r="AZ579" s="14"/>
      <c r="BA579" s="14"/>
      <c r="BB579" s="14"/>
      <c r="BC579" s="14"/>
      <c r="BD579" s="14"/>
      <c r="BE579" s="14"/>
      <c r="BF579" s="14"/>
      <c r="BG579" s="14"/>
      <c r="BH579" s="14"/>
      <c r="BI579" s="14"/>
      <c r="BJ579" s="14"/>
      <c r="BK579" s="14"/>
      <c r="BL579" s="14"/>
      <c r="BM579" s="14"/>
      <c r="BN579" s="14"/>
      <c r="BO579" s="14"/>
      <c r="BP579" s="14"/>
      <c r="BQ579" s="14"/>
      <c r="BR579" s="14"/>
      <c r="BS579" s="14"/>
      <c r="BT579" s="14"/>
      <c r="BU579" s="14"/>
      <c r="BV579" s="14"/>
      <c r="BW579" s="14"/>
      <c r="BX579" s="14"/>
      <c r="BY579" s="14"/>
      <c r="BZ579" s="14"/>
      <c r="CA579" s="14"/>
      <c r="CB579" s="14"/>
      <c r="CC579" s="14"/>
      <c r="CD579" s="14"/>
      <c r="CE579" s="14"/>
      <c r="CF579" s="14"/>
      <c r="CG579" s="14"/>
      <c r="CH579" s="14"/>
    </row>
    <row r="580" spans="1:86">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Z580" s="16"/>
      <c r="AA580" s="16"/>
      <c r="AB580" s="16"/>
      <c r="AC580" s="16"/>
      <c r="AD580" s="16"/>
      <c r="AE580" s="16"/>
      <c r="AF580" s="16"/>
      <c r="AG580" s="16"/>
      <c r="AH580" s="16"/>
      <c r="AI580" s="16"/>
      <c r="AJ580" s="16"/>
      <c r="AK580" s="16"/>
      <c r="AL580" s="16"/>
      <c r="AM580" s="14"/>
      <c r="AN580" s="14"/>
      <c r="AO580" s="14"/>
      <c r="AP580" s="14"/>
      <c r="AQ580" s="14"/>
      <c r="AR580" s="14"/>
      <c r="AS580" s="14"/>
      <c r="AT580" s="14"/>
      <c r="AU580" s="14"/>
      <c r="AV580" s="14"/>
      <c r="AW580" s="14"/>
      <c r="AX580" s="14"/>
      <c r="AY580" s="14"/>
      <c r="AZ580" s="14"/>
      <c r="BA580" s="14"/>
      <c r="BB580" s="14"/>
      <c r="BC580" s="14"/>
      <c r="BD580" s="14"/>
      <c r="BE580" s="14"/>
      <c r="BF580" s="14"/>
      <c r="BG580" s="14"/>
      <c r="BH580" s="14"/>
      <c r="BI580" s="14"/>
      <c r="BJ580" s="14"/>
      <c r="BK580" s="14"/>
      <c r="BL580" s="14"/>
      <c r="BM580" s="14"/>
      <c r="BN580" s="14"/>
      <c r="BO580" s="14"/>
      <c r="BP580" s="14"/>
      <c r="BQ580" s="14"/>
      <c r="BR580" s="14"/>
      <c r="BS580" s="14"/>
      <c r="BT580" s="14"/>
      <c r="BU580" s="14"/>
      <c r="BV580" s="14"/>
      <c r="BW580" s="14"/>
      <c r="BX580" s="14"/>
      <c r="BY580" s="14"/>
      <c r="BZ580" s="14"/>
      <c r="CA580" s="14"/>
      <c r="CB580" s="14"/>
      <c r="CC580" s="14"/>
      <c r="CD580" s="14"/>
      <c r="CE580" s="14"/>
      <c r="CF580" s="14"/>
      <c r="CG580" s="14"/>
      <c r="CH580" s="14"/>
    </row>
    <row r="581" spans="1:86">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Z581" s="16"/>
      <c r="AA581" s="16"/>
      <c r="AB581" s="16"/>
      <c r="AC581" s="16"/>
      <c r="AD581" s="16"/>
      <c r="AE581" s="16"/>
      <c r="AF581" s="16"/>
      <c r="AG581" s="16"/>
      <c r="AH581" s="16"/>
      <c r="AI581" s="16"/>
      <c r="AJ581" s="16"/>
      <c r="AK581" s="16"/>
      <c r="AL581" s="16"/>
      <c r="AM581" s="14"/>
      <c r="AN581" s="14"/>
      <c r="AO581" s="14"/>
      <c r="AP581" s="14"/>
      <c r="AQ581" s="14"/>
      <c r="AR581" s="14"/>
      <c r="AS581" s="14"/>
      <c r="AT581" s="14"/>
      <c r="AU581" s="14"/>
      <c r="AV581" s="14"/>
      <c r="AW581" s="14"/>
      <c r="AX581" s="14"/>
      <c r="AY581" s="14"/>
      <c r="AZ581" s="14"/>
      <c r="BA581" s="14"/>
      <c r="BB581" s="14"/>
      <c r="BC581" s="14"/>
      <c r="BD581" s="14"/>
      <c r="BE581" s="14"/>
      <c r="BF581" s="14"/>
      <c r="BG581" s="14"/>
      <c r="BH581" s="14"/>
      <c r="BI581" s="14"/>
      <c r="BJ581" s="14"/>
      <c r="BK581" s="14"/>
      <c r="BL581" s="14"/>
      <c r="BM581" s="14"/>
      <c r="BN581" s="14"/>
      <c r="BO581" s="14"/>
      <c r="BP581" s="14"/>
      <c r="BQ581" s="14"/>
      <c r="BR581" s="14"/>
      <c r="BS581" s="14"/>
      <c r="BT581" s="14"/>
      <c r="BU581" s="14"/>
      <c r="BV581" s="14"/>
      <c r="BW581" s="14"/>
      <c r="BX581" s="14"/>
      <c r="BY581" s="14"/>
      <c r="BZ581" s="14"/>
      <c r="CA581" s="14"/>
      <c r="CB581" s="14"/>
      <c r="CC581" s="14"/>
      <c r="CD581" s="14"/>
      <c r="CE581" s="14"/>
      <c r="CF581" s="14"/>
      <c r="CG581" s="14"/>
      <c r="CH581" s="14"/>
    </row>
    <row r="582" spans="1:86">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Z582" s="16"/>
      <c r="AA582" s="16"/>
      <c r="AB582" s="16"/>
      <c r="AC582" s="16"/>
      <c r="AD582" s="16"/>
      <c r="AE582" s="16"/>
      <c r="AF582" s="16"/>
      <c r="AG582" s="16"/>
      <c r="AH582" s="16"/>
      <c r="AI582" s="16"/>
      <c r="AJ582" s="16"/>
      <c r="AK582" s="16"/>
      <c r="AL582" s="16"/>
      <c r="AM582" s="14"/>
      <c r="AN582" s="14"/>
      <c r="AO582" s="14"/>
      <c r="AP582" s="14"/>
      <c r="AQ582" s="14"/>
      <c r="AR582" s="14"/>
      <c r="AS582" s="14"/>
      <c r="AT582" s="14"/>
      <c r="AU582" s="14"/>
      <c r="AV582" s="14"/>
      <c r="AW582" s="14"/>
      <c r="AX582" s="14"/>
      <c r="AY582" s="14"/>
      <c r="AZ582" s="14"/>
      <c r="BA582" s="14"/>
      <c r="BB582" s="14"/>
      <c r="BC582" s="14"/>
      <c r="BD582" s="14"/>
      <c r="BE582" s="14"/>
      <c r="BF582" s="14"/>
      <c r="BG582" s="14"/>
      <c r="BH582" s="14"/>
      <c r="BI582" s="14"/>
      <c r="BJ582" s="14"/>
      <c r="BK582" s="14"/>
      <c r="BL582" s="14"/>
      <c r="BM582" s="14"/>
      <c r="BN582" s="14"/>
      <c r="BO582" s="14"/>
      <c r="BP582" s="14"/>
      <c r="BQ582" s="14"/>
      <c r="BR582" s="14"/>
      <c r="BS582" s="14"/>
      <c r="BT582" s="14"/>
      <c r="BU582" s="14"/>
      <c r="BV582" s="14"/>
      <c r="BW582" s="14"/>
      <c r="BX582" s="14"/>
      <c r="BY582" s="14"/>
      <c r="BZ582" s="14"/>
      <c r="CA582" s="14"/>
      <c r="CB582" s="14"/>
      <c r="CC582" s="14"/>
      <c r="CD582" s="14"/>
      <c r="CE582" s="14"/>
      <c r="CF582" s="14"/>
      <c r="CG582" s="14"/>
      <c r="CH582" s="14"/>
    </row>
    <row r="583" spans="1:86">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Z583" s="16"/>
      <c r="AA583" s="16"/>
      <c r="AB583" s="16"/>
      <c r="AC583" s="16"/>
      <c r="AD583" s="16"/>
      <c r="AE583" s="16"/>
      <c r="AF583" s="16"/>
      <c r="AG583" s="16"/>
      <c r="AH583" s="16"/>
      <c r="AI583" s="16"/>
      <c r="AJ583" s="16"/>
      <c r="AK583" s="16"/>
      <c r="AL583" s="16"/>
      <c r="AM583" s="14"/>
      <c r="AN583" s="14"/>
      <c r="AO583" s="14"/>
      <c r="AP583" s="14"/>
      <c r="AQ583" s="14"/>
      <c r="AR583" s="14"/>
      <c r="AS583" s="14"/>
      <c r="AT583" s="14"/>
      <c r="AU583" s="14"/>
      <c r="AV583" s="14"/>
      <c r="AW583" s="14"/>
      <c r="AX583" s="14"/>
      <c r="AY583" s="14"/>
      <c r="AZ583" s="14"/>
      <c r="BA583" s="14"/>
      <c r="BB583" s="14"/>
      <c r="BC583" s="14"/>
      <c r="BD583" s="14"/>
      <c r="BE583" s="14"/>
      <c r="BF583" s="14"/>
      <c r="BG583" s="14"/>
      <c r="BH583" s="14"/>
      <c r="BI583" s="14"/>
      <c r="BJ583" s="14"/>
      <c r="BK583" s="14"/>
      <c r="BL583" s="14"/>
      <c r="BM583" s="14"/>
      <c r="BN583" s="14"/>
      <c r="BO583" s="14"/>
      <c r="BP583" s="14"/>
      <c r="BQ583" s="14"/>
      <c r="BR583" s="14"/>
      <c r="BS583" s="14"/>
      <c r="BT583" s="14"/>
      <c r="BU583" s="14"/>
      <c r="BV583" s="14"/>
      <c r="BW583" s="14"/>
      <c r="BX583" s="14"/>
      <c r="BY583" s="14"/>
      <c r="BZ583" s="14"/>
      <c r="CA583" s="14"/>
      <c r="CB583" s="14"/>
      <c r="CC583" s="14"/>
      <c r="CD583" s="14"/>
      <c r="CE583" s="14"/>
      <c r="CF583" s="14"/>
      <c r="CG583" s="14"/>
      <c r="CH583" s="14"/>
    </row>
    <row r="584" spans="1:86">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Z584" s="16"/>
      <c r="AA584" s="16"/>
      <c r="AB584" s="16"/>
      <c r="AC584" s="16"/>
      <c r="AD584" s="16"/>
      <c r="AE584" s="16"/>
      <c r="AF584" s="16"/>
      <c r="AG584" s="16"/>
      <c r="AH584" s="16"/>
      <c r="AI584" s="16"/>
      <c r="AJ584" s="16"/>
      <c r="AK584" s="16"/>
      <c r="AL584" s="16"/>
      <c r="AM584" s="14"/>
      <c r="AN584" s="14"/>
      <c r="AO584" s="14"/>
      <c r="AP584" s="14"/>
      <c r="AQ584" s="14"/>
      <c r="AR584" s="14"/>
      <c r="AS584" s="14"/>
      <c r="AT584" s="14"/>
      <c r="AU584" s="14"/>
      <c r="AV584" s="14"/>
      <c r="AW584" s="14"/>
      <c r="AX584" s="14"/>
      <c r="AY584" s="14"/>
      <c r="AZ584" s="14"/>
      <c r="BA584" s="14"/>
      <c r="BB584" s="14"/>
      <c r="BC584" s="14"/>
      <c r="BD584" s="14"/>
      <c r="BE584" s="14"/>
      <c r="BF584" s="14"/>
      <c r="BG584" s="14"/>
      <c r="BH584" s="14"/>
      <c r="BI584" s="14"/>
      <c r="BJ584" s="14"/>
      <c r="BK584" s="14"/>
      <c r="BL584" s="14"/>
      <c r="BM584" s="14"/>
      <c r="BN584" s="14"/>
      <c r="BO584" s="14"/>
      <c r="BP584" s="14"/>
      <c r="BQ584" s="14"/>
      <c r="BR584" s="14"/>
      <c r="BS584" s="14"/>
      <c r="BT584" s="14"/>
      <c r="BU584" s="14"/>
      <c r="BV584" s="14"/>
      <c r="BW584" s="14"/>
      <c r="BX584" s="14"/>
      <c r="BY584" s="14"/>
      <c r="BZ584" s="14"/>
      <c r="CA584" s="14"/>
      <c r="CB584" s="14"/>
      <c r="CC584" s="14"/>
      <c r="CD584" s="14"/>
      <c r="CE584" s="14"/>
      <c r="CF584" s="14"/>
      <c r="CG584" s="14"/>
      <c r="CH584" s="14"/>
    </row>
    <row r="585" spans="1:86">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Z585" s="16"/>
      <c r="AA585" s="16"/>
      <c r="AB585" s="16"/>
      <c r="AC585" s="16"/>
      <c r="AD585" s="16"/>
      <c r="AE585" s="16"/>
      <c r="AF585" s="16"/>
      <c r="AG585" s="16"/>
      <c r="AH585" s="16"/>
      <c r="AI585" s="16"/>
      <c r="AJ585" s="16"/>
      <c r="AK585" s="16"/>
      <c r="AL585" s="16"/>
      <c r="AM585" s="14"/>
      <c r="AN585" s="14"/>
      <c r="AO585" s="14"/>
      <c r="AP585" s="14"/>
      <c r="AQ585" s="14"/>
      <c r="AR585" s="14"/>
      <c r="AS585" s="14"/>
      <c r="AT585" s="14"/>
      <c r="AU585" s="14"/>
      <c r="AV585" s="14"/>
      <c r="AW585" s="14"/>
      <c r="AX585" s="14"/>
      <c r="AY585" s="14"/>
      <c r="AZ585" s="14"/>
      <c r="BA585" s="14"/>
      <c r="BB585" s="14"/>
      <c r="BC585" s="14"/>
      <c r="BD585" s="14"/>
      <c r="BE585" s="14"/>
      <c r="BF585" s="14"/>
      <c r="BG585" s="14"/>
      <c r="BH585" s="14"/>
      <c r="BI585" s="14"/>
      <c r="BJ585" s="14"/>
      <c r="BK585" s="14"/>
      <c r="BL585" s="14"/>
      <c r="BM585" s="14"/>
      <c r="BN585" s="14"/>
      <c r="BO585" s="14"/>
      <c r="BP585" s="14"/>
      <c r="BQ585" s="14"/>
      <c r="BR585" s="14"/>
      <c r="BS585" s="14"/>
      <c r="BT585" s="14"/>
      <c r="BU585" s="14"/>
      <c r="BV585" s="14"/>
      <c r="BW585" s="14"/>
      <c r="BX585" s="14"/>
      <c r="BY585" s="14"/>
      <c r="BZ585" s="14"/>
      <c r="CA585" s="14"/>
      <c r="CB585" s="14"/>
      <c r="CC585" s="14"/>
      <c r="CD585" s="14"/>
      <c r="CE585" s="14"/>
      <c r="CF585" s="14"/>
      <c r="CG585" s="14"/>
      <c r="CH585" s="14"/>
    </row>
    <row r="586" spans="1: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Z586" s="16"/>
      <c r="AA586" s="16"/>
      <c r="AB586" s="16"/>
      <c r="AC586" s="16"/>
      <c r="AD586" s="16"/>
      <c r="AE586" s="16"/>
      <c r="AF586" s="16"/>
      <c r="AG586" s="16"/>
      <c r="AH586" s="16"/>
      <c r="AI586" s="16"/>
      <c r="AJ586" s="16"/>
      <c r="AK586" s="16"/>
      <c r="AL586" s="16"/>
      <c r="AM586" s="14"/>
      <c r="AN586" s="14"/>
      <c r="AO586" s="14"/>
      <c r="AP586" s="14"/>
      <c r="AQ586" s="14"/>
      <c r="AR586" s="14"/>
      <c r="AS586" s="14"/>
      <c r="AT586" s="14"/>
      <c r="AU586" s="14"/>
      <c r="AV586" s="14"/>
      <c r="AW586" s="14"/>
      <c r="AX586" s="14"/>
      <c r="AY586" s="14"/>
      <c r="AZ586" s="14"/>
      <c r="BA586" s="14"/>
      <c r="BB586" s="14"/>
      <c r="BC586" s="14"/>
      <c r="BD586" s="14"/>
      <c r="BE586" s="14"/>
      <c r="BF586" s="14"/>
      <c r="BG586" s="14"/>
      <c r="BH586" s="14"/>
      <c r="BI586" s="14"/>
      <c r="BJ586" s="14"/>
      <c r="BK586" s="14"/>
      <c r="BL586" s="14"/>
      <c r="BM586" s="14"/>
      <c r="BN586" s="14"/>
      <c r="BO586" s="14"/>
      <c r="BP586" s="14"/>
      <c r="BQ586" s="14"/>
      <c r="BR586" s="14"/>
      <c r="BS586" s="14"/>
      <c r="BT586" s="14"/>
      <c r="BU586" s="14"/>
      <c r="BV586" s="14"/>
      <c r="BW586" s="14"/>
      <c r="BX586" s="14"/>
      <c r="BY586" s="14"/>
      <c r="BZ586" s="14"/>
      <c r="CA586" s="14"/>
      <c r="CB586" s="14"/>
      <c r="CC586" s="14"/>
      <c r="CD586" s="14"/>
      <c r="CE586" s="14"/>
      <c r="CF586" s="14"/>
      <c r="CG586" s="14"/>
      <c r="CH586" s="14"/>
    </row>
    <row r="587" spans="1:86">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Z587" s="16"/>
      <c r="AA587" s="16"/>
      <c r="AB587" s="16"/>
      <c r="AC587" s="16"/>
      <c r="AD587" s="16"/>
      <c r="AE587" s="16"/>
      <c r="AF587" s="16"/>
      <c r="AG587" s="16"/>
      <c r="AH587" s="16"/>
      <c r="AI587" s="16"/>
      <c r="AJ587" s="16"/>
      <c r="AK587" s="16"/>
      <c r="AL587" s="16"/>
      <c r="AM587" s="14"/>
      <c r="AN587" s="14"/>
      <c r="AO587" s="14"/>
      <c r="AP587" s="14"/>
      <c r="AQ587" s="14"/>
      <c r="AR587" s="14"/>
      <c r="AS587" s="14"/>
      <c r="AT587" s="14"/>
      <c r="AU587" s="14"/>
      <c r="AV587" s="14"/>
      <c r="AW587" s="14"/>
      <c r="AX587" s="14"/>
      <c r="AY587" s="14"/>
      <c r="AZ587" s="14"/>
      <c r="BA587" s="14"/>
      <c r="BB587" s="14"/>
      <c r="BC587" s="14"/>
      <c r="BD587" s="14"/>
      <c r="BE587" s="14"/>
      <c r="BF587" s="14"/>
      <c r="BG587" s="14"/>
      <c r="BH587" s="14"/>
      <c r="BI587" s="14"/>
      <c r="BJ587" s="14"/>
      <c r="BK587" s="14"/>
      <c r="BL587" s="14"/>
      <c r="BM587" s="14"/>
      <c r="BN587" s="14"/>
      <c r="BO587" s="14"/>
      <c r="BP587" s="14"/>
      <c r="BQ587" s="14"/>
      <c r="BR587" s="14"/>
      <c r="BS587" s="14"/>
      <c r="BT587" s="14"/>
      <c r="BU587" s="14"/>
      <c r="BV587" s="14"/>
      <c r="BW587" s="14"/>
      <c r="BX587" s="14"/>
      <c r="BY587" s="14"/>
      <c r="BZ587" s="14"/>
      <c r="CA587" s="14"/>
      <c r="CB587" s="14"/>
      <c r="CC587" s="14"/>
      <c r="CD587" s="14"/>
      <c r="CE587" s="14"/>
      <c r="CF587" s="14"/>
      <c r="CG587" s="14"/>
      <c r="CH587" s="14"/>
    </row>
    <row r="588" spans="1:86">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Z588" s="16"/>
      <c r="AA588" s="16"/>
      <c r="AB588" s="16"/>
      <c r="AC588" s="16"/>
      <c r="AD588" s="16"/>
      <c r="AE588" s="16"/>
      <c r="AF588" s="16"/>
      <c r="AG588" s="16"/>
      <c r="AH588" s="16"/>
      <c r="AI588" s="16"/>
      <c r="AJ588" s="16"/>
      <c r="AK588" s="16"/>
      <c r="AL588" s="16"/>
      <c r="AM588" s="14"/>
      <c r="AN588" s="14"/>
      <c r="AO588" s="14"/>
      <c r="AP588" s="14"/>
      <c r="AQ588" s="14"/>
      <c r="AR588" s="14"/>
      <c r="AS588" s="14"/>
      <c r="AT588" s="14"/>
      <c r="AU588" s="14"/>
      <c r="AV588" s="14"/>
      <c r="AW588" s="14"/>
      <c r="AX588" s="14"/>
      <c r="AY588" s="14"/>
      <c r="AZ588" s="14"/>
      <c r="BA588" s="14"/>
      <c r="BB588" s="14"/>
      <c r="BC588" s="14"/>
      <c r="BD588" s="14"/>
      <c r="BE588" s="14"/>
      <c r="BF588" s="14"/>
      <c r="BG588" s="14"/>
      <c r="BH588" s="14"/>
      <c r="BI588" s="14"/>
      <c r="BJ588" s="14"/>
      <c r="BK588" s="14"/>
      <c r="BL588" s="14"/>
      <c r="BM588" s="14"/>
      <c r="BN588" s="14"/>
      <c r="BO588" s="14"/>
      <c r="BP588" s="14"/>
      <c r="BQ588" s="14"/>
      <c r="BR588" s="14"/>
      <c r="BS588" s="14"/>
      <c r="BT588" s="14"/>
      <c r="BU588" s="14"/>
      <c r="BV588" s="14"/>
      <c r="BW588" s="14"/>
      <c r="BX588" s="14"/>
      <c r="BY588" s="14"/>
      <c r="BZ588" s="14"/>
      <c r="CA588" s="14"/>
      <c r="CB588" s="14"/>
      <c r="CC588" s="14"/>
      <c r="CD588" s="14"/>
      <c r="CE588" s="14"/>
      <c r="CF588" s="14"/>
      <c r="CG588" s="14"/>
      <c r="CH588" s="14"/>
    </row>
    <row r="589" spans="1:86">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Z589" s="16"/>
      <c r="AA589" s="16"/>
      <c r="AB589" s="16"/>
      <c r="AC589" s="16"/>
      <c r="AD589" s="16"/>
      <c r="AE589" s="16"/>
      <c r="AF589" s="16"/>
      <c r="AG589" s="16"/>
      <c r="AH589" s="16"/>
      <c r="AI589" s="16"/>
      <c r="AJ589" s="16"/>
      <c r="AK589" s="16"/>
      <c r="AL589" s="16"/>
      <c r="AM589" s="14"/>
      <c r="AN589" s="14"/>
      <c r="AO589" s="14"/>
      <c r="AP589" s="14"/>
      <c r="AQ589" s="14"/>
      <c r="AR589" s="14"/>
      <c r="AS589" s="14"/>
      <c r="AT589" s="14"/>
      <c r="AU589" s="14"/>
      <c r="AV589" s="14"/>
      <c r="AW589" s="14"/>
      <c r="AX589" s="14"/>
      <c r="AY589" s="14"/>
      <c r="AZ589" s="14"/>
      <c r="BA589" s="14"/>
      <c r="BB589" s="14"/>
      <c r="BC589" s="14"/>
      <c r="BD589" s="14"/>
      <c r="BE589" s="14"/>
      <c r="BF589" s="14"/>
      <c r="BG589" s="14"/>
      <c r="BH589" s="14"/>
      <c r="BI589" s="14"/>
      <c r="BJ589" s="14"/>
      <c r="BK589" s="14"/>
      <c r="BL589" s="14"/>
      <c r="BM589" s="14"/>
      <c r="BN589" s="14"/>
      <c r="BO589" s="14"/>
      <c r="BP589" s="14"/>
      <c r="BQ589" s="14"/>
      <c r="BR589" s="14"/>
      <c r="BS589" s="14"/>
      <c r="BT589" s="14"/>
      <c r="BU589" s="14"/>
      <c r="BV589" s="14"/>
      <c r="BW589" s="14"/>
      <c r="BX589" s="14"/>
      <c r="BY589" s="14"/>
      <c r="BZ589" s="14"/>
      <c r="CA589" s="14"/>
      <c r="CB589" s="14"/>
      <c r="CC589" s="14"/>
      <c r="CD589" s="14"/>
      <c r="CE589" s="14"/>
      <c r="CF589" s="14"/>
      <c r="CG589" s="14"/>
      <c r="CH589" s="14"/>
    </row>
    <row r="590" spans="1:86">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Z590" s="16"/>
      <c r="AA590" s="16"/>
      <c r="AB590" s="16"/>
      <c r="AC590" s="16"/>
      <c r="AD590" s="16"/>
      <c r="AE590" s="16"/>
      <c r="AF590" s="16"/>
      <c r="AG590" s="16"/>
      <c r="AH590" s="16"/>
      <c r="AI590" s="16"/>
      <c r="AJ590" s="16"/>
      <c r="AK590" s="16"/>
      <c r="AL590" s="16"/>
      <c r="AM590" s="14"/>
      <c r="AN590" s="14"/>
      <c r="AO590" s="14"/>
      <c r="AP590" s="14"/>
      <c r="AQ590" s="14"/>
      <c r="AR590" s="14"/>
      <c r="AS590" s="14"/>
      <c r="AT590" s="14"/>
      <c r="AU590" s="14"/>
      <c r="AV590" s="14"/>
      <c r="AW590" s="14"/>
      <c r="AX590" s="14"/>
      <c r="AY590" s="14"/>
      <c r="AZ590" s="14"/>
      <c r="BA590" s="14"/>
      <c r="BB590" s="14"/>
      <c r="BC590" s="14"/>
      <c r="BD590" s="14"/>
      <c r="BE590" s="14"/>
      <c r="BF590" s="14"/>
      <c r="BG590" s="14"/>
      <c r="BH590" s="14"/>
      <c r="BI590" s="14"/>
      <c r="BJ590" s="14"/>
      <c r="BK590" s="14"/>
      <c r="BL590" s="14"/>
      <c r="BM590" s="14"/>
      <c r="BN590" s="14"/>
      <c r="BO590" s="14"/>
      <c r="BP590" s="14"/>
      <c r="BQ590" s="14"/>
      <c r="BR590" s="14"/>
      <c r="BS590" s="14"/>
      <c r="BT590" s="14"/>
      <c r="BU590" s="14"/>
      <c r="BV590" s="14"/>
      <c r="BW590" s="14"/>
      <c r="BX590" s="14"/>
      <c r="BY590" s="14"/>
      <c r="BZ590" s="14"/>
      <c r="CA590" s="14"/>
      <c r="CB590" s="14"/>
      <c r="CC590" s="14"/>
      <c r="CD590" s="14"/>
      <c r="CE590" s="14"/>
      <c r="CF590" s="14"/>
      <c r="CG590" s="14"/>
      <c r="CH590" s="14"/>
    </row>
    <row r="591" spans="1:86">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Z591" s="16"/>
      <c r="AA591" s="16"/>
      <c r="AB591" s="16"/>
      <c r="AC591" s="16"/>
      <c r="AD591" s="16"/>
      <c r="AE591" s="16"/>
      <c r="AF591" s="16"/>
      <c r="AG591" s="16"/>
      <c r="AH591" s="16"/>
      <c r="AI591" s="16"/>
      <c r="AJ591" s="16"/>
      <c r="AK591" s="16"/>
      <c r="AL591" s="16"/>
      <c r="AM591" s="14"/>
      <c r="AN591" s="14"/>
      <c r="AO591" s="14"/>
      <c r="AP591" s="14"/>
      <c r="AQ591" s="14"/>
      <c r="AR591" s="14"/>
      <c r="AS591" s="14"/>
      <c r="AT591" s="14"/>
      <c r="AU591" s="14"/>
      <c r="AV591" s="14"/>
      <c r="AW591" s="14"/>
      <c r="AX591" s="14"/>
      <c r="AY591" s="14"/>
      <c r="AZ591" s="14"/>
      <c r="BA591" s="14"/>
      <c r="BB591" s="14"/>
      <c r="BC591" s="14"/>
      <c r="BD591" s="14"/>
      <c r="BE591" s="14"/>
      <c r="BF591" s="14"/>
      <c r="BG591" s="14"/>
      <c r="BH591" s="14"/>
      <c r="BI591" s="14"/>
      <c r="BJ591" s="14"/>
      <c r="BK591" s="14"/>
      <c r="BL591" s="14"/>
      <c r="BM591" s="14"/>
      <c r="BN591" s="14"/>
      <c r="BO591" s="14"/>
      <c r="BP591" s="14"/>
      <c r="BQ591" s="14"/>
      <c r="BR591" s="14"/>
      <c r="BS591" s="14"/>
      <c r="BT591" s="14"/>
      <c r="BU591" s="14"/>
      <c r="BV591" s="14"/>
      <c r="BW591" s="14"/>
      <c r="BX591" s="14"/>
      <c r="BY591" s="14"/>
      <c r="BZ591" s="14"/>
      <c r="CA591" s="14"/>
      <c r="CB591" s="14"/>
      <c r="CC591" s="14"/>
      <c r="CD591" s="14"/>
      <c r="CE591" s="14"/>
      <c r="CF591" s="14"/>
      <c r="CG591" s="14"/>
      <c r="CH591" s="14"/>
    </row>
    <row r="592" spans="1:86">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Z592" s="16"/>
      <c r="AA592" s="16"/>
      <c r="AB592" s="16"/>
      <c r="AC592" s="16"/>
      <c r="AD592" s="16"/>
      <c r="AE592" s="16"/>
      <c r="AF592" s="16"/>
      <c r="AG592" s="16"/>
      <c r="AH592" s="16"/>
      <c r="AI592" s="16"/>
      <c r="AJ592" s="16"/>
      <c r="AK592" s="16"/>
      <c r="AL592" s="16"/>
      <c r="AM592" s="14"/>
      <c r="AN592" s="14"/>
      <c r="AO592" s="14"/>
      <c r="AP592" s="14"/>
      <c r="AQ592" s="14"/>
      <c r="AR592" s="14"/>
      <c r="AS592" s="14"/>
      <c r="AT592" s="14"/>
      <c r="AU592" s="14"/>
      <c r="AV592" s="14"/>
      <c r="AW592" s="14"/>
      <c r="AX592" s="14"/>
      <c r="AY592" s="14"/>
      <c r="AZ592" s="14"/>
      <c r="BA592" s="14"/>
      <c r="BB592" s="14"/>
      <c r="BC592" s="14"/>
      <c r="BD592" s="14"/>
      <c r="BE592" s="14"/>
      <c r="BF592" s="14"/>
      <c r="BG592" s="14"/>
      <c r="BH592" s="14"/>
      <c r="BI592" s="14"/>
      <c r="BJ592" s="14"/>
      <c r="BK592" s="14"/>
      <c r="BL592" s="14"/>
      <c r="BM592" s="14"/>
      <c r="BN592" s="14"/>
      <c r="BO592" s="14"/>
      <c r="BP592" s="14"/>
      <c r="BQ592" s="14"/>
      <c r="BR592" s="14"/>
      <c r="BS592" s="14"/>
      <c r="BT592" s="14"/>
      <c r="BU592" s="14"/>
      <c r="BV592" s="14"/>
      <c r="BW592" s="14"/>
      <c r="BX592" s="14"/>
      <c r="BY592" s="14"/>
      <c r="BZ592" s="14"/>
      <c r="CA592" s="14"/>
      <c r="CB592" s="14"/>
      <c r="CC592" s="14"/>
      <c r="CD592" s="14"/>
      <c r="CE592" s="14"/>
      <c r="CF592" s="14"/>
      <c r="CG592" s="14"/>
      <c r="CH592" s="14"/>
    </row>
    <row r="593" spans="1:86">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Z593" s="16"/>
      <c r="AA593" s="16"/>
      <c r="AB593" s="16"/>
      <c r="AC593" s="16"/>
      <c r="AD593" s="16"/>
      <c r="AE593" s="16"/>
      <c r="AF593" s="16"/>
      <c r="AG593" s="16"/>
      <c r="AH593" s="16"/>
      <c r="AI593" s="16"/>
      <c r="AJ593" s="16"/>
      <c r="AK593" s="16"/>
      <c r="AL593" s="16"/>
      <c r="AM593" s="14"/>
      <c r="AN593" s="14"/>
      <c r="AO593" s="14"/>
      <c r="AP593" s="14"/>
      <c r="AQ593" s="14"/>
      <c r="AR593" s="14"/>
      <c r="AS593" s="14"/>
      <c r="AT593" s="14"/>
      <c r="AU593" s="14"/>
      <c r="AV593" s="14"/>
      <c r="AW593" s="14"/>
      <c r="AX593" s="14"/>
      <c r="AY593" s="14"/>
      <c r="AZ593" s="14"/>
      <c r="BA593" s="14"/>
      <c r="BB593" s="14"/>
      <c r="BC593" s="14"/>
      <c r="BD593" s="14"/>
      <c r="BE593" s="14"/>
      <c r="BF593" s="14"/>
      <c r="BG593" s="14"/>
      <c r="BH593" s="14"/>
      <c r="BI593" s="14"/>
      <c r="BJ593" s="14"/>
      <c r="BK593" s="14"/>
      <c r="BL593" s="14"/>
      <c r="BM593" s="14"/>
      <c r="BN593" s="14"/>
      <c r="BO593" s="14"/>
      <c r="BP593" s="14"/>
      <c r="BQ593" s="14"/>
      <c r="BR593" s="14"/>
      <c r="BS593" s="14"/>
      <c r="BT593" s="14"/>
      <c r="BU593" s="14"/>
      <c r="BV593" s="14"/>
      <c r="BW593" s="14"/>
      <c r="BX593" s="14"/>
      <c r="BY593" s="14"/>
      <c r="BZ593" s="14"/>
      <c r="CA593" s="14"/>
      <c r="CB593" s="14"/>
      <c r="CC593" s="14"/>
      <c r="CD593" s="14"/>
      <c r="CE593" s="14"/>
      <c r="CF593" s="14"/>
      <c r="CG593" s="14"/>
      <c r="CH593" s="14"/>
    </row>
    <row r="594" spans="1:86">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Z594" s="16"/>
      <c r="AA594" s="16"/>
      <c r="AB594" s="16"/>
      <c r="AC594" s="16"/>
      <c r="AD594" s="16"/>
      <c r="AE594" s="16"/>
      <c r="AF594" s="16"/>
      <c r="AG594" s="16"/>
      <c r="AH594" s="16"/>
      <c r="AI594" s="16"/>
      <c r="AJ594" s="16"/>
      <c r="AK594" s="16"/>
      <c r="AL594" s="16"/>
      <c r="AM594" s="14"/>
      <c r="AN594" s="14"/>
      <c r="AO594" s="14"/>
      <c r="AP594" s="14"/>
      <c r="AQ594" s="14"/>
      <c r="AR594" s="14"/>
      <c r="AS594" s="14"/>
      <c r="AT594" s="14"/>
      <c r="AU594" s="14"/>
      <c r="AV594" s="14"/>
      <c r="AW594" s="14"/>
      <c r="AX594" s="14"/>
      <c r="AY594" s="14"/>
      <c r="AZ594" s="14"/>
      <c r="BA594" s="14"/>
      <c r="BB594" s="14"/>
      <c r="BC594" s="14"/>
      <c r="BD594" s="14"/>
      <c r="BE594" s="14"/>
      <c r="BF594" s="14"/>
      <c r="BG594" s="14"/>
      <c r="BH594" s="14"/>
      <c r="BI594" s="14"/>
      <c r="BJ594" s="14"/>
      <c r="BK594" s="14"/>
      <c r="BL594" s="14"/>
      <c r="BM594" s="14"/>
      <c r="BN594" s="14"/>
      <c r="BO594" s="14"/>
      <c r="BP594" s="14"/>
      <c r="BQ594" s="14"/>
      <c r="BR594" s="14"/>
      <c r="BS594" s="14"/>
      <c r="BT594" s="14"/>
      <c r="BU594" s="14"/>
      <c r="BV594" s="14"/>
      <c r="BW594" s="14"/>
      <c r="BX594" s="14"/>
      <c r="BY594" s="14"/>
      <c r="BZ594" s="14"/>
      <c r="CA594" s="14"/>
      <c r="CB594" s="14"/>
      <c r="CC594" s="14"/>
      <c r="CD594" s="14"/>
      <c r="CE594" s="14"/>
      <c r="CF594" s="14"/>
      <c r="CG594" s="14"/>
      <c r="CH594" s="14"/>
    </row>
    <row r="595" spans="1:86">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Z595" s="16"/>
      <c r="AA595" s="16"/>
      <c r="AB595" s="16"/>
      <c r="AC595" s="16"/>
      <c r="AD595" s="16"/>
      <c r="AE595" s="16"/>
      <c r="AF595" s="16"/>
      <c r="AG595" s="16"/>
      <c r="AH595" s="16"/>
      <c r="AI595" s="16"/>
      <c r="AJ595" s="16"/>
      <c r="AK595" s="16"/>
      <c r="AL595" s="16"/>
      <c r="AM595" s="14"/>
      <c r="AN595" s="14"/>
      <c r="AO595" s="14"/>
      <c r="AP595" s="14"/>
      <c r="AQ595" s="14"/>
      <c r="AR595" s="14"/>
      <c r="AS595" s="14"/>
      <c r="AT595" s="14"/>
      <c r="AU595" s="14"/>
      <c r="AV595" s="14"/>
      <c r="AW595" s="14"/>
      <c r="AX595" s="14"/>
      <c r="AY595" s="14"/>
      <c r="AZ595" s="14"/>
      <c r="BA595" s="14"/>
      <c r="BB595" s="14"/>
      <c r="BC595" s="14"/>
      <c r="BD595" s="14"/>
      <c r="BE595" s="14"/>
      <c r="BF595" s="14"/>
      <c r="BG595" s="14"/>
      <c r="BH595" s="14"/>
      <c r="BI595" s="14"/>
      <c r="BJ595" s="14"/>
      <c r="BK595" s="14"/>
      <c r="BL595" s="14"/>
      <c r="BM595" s="14"/>
      <c r="BN595" s="14"/>
      <c r="BO595" s="14"/>
      <c r="BP595" s="14"/>
      <c r="BQ595" s="14"/>
      <c r="BR595" s="14"/>
      <c r="BS595" s="14"/>
      <c r="BT595" s="14"/>
      <c r="BU595" s="14"/>
      <c r="BV595" s="14"/>
      <c r="BW595" s="14"/>
      <c r="BX595" s="14"/>
      <c r="BY595" s="14"/>
      <c r="BZ595" s="14"/>
      <c r="CA595" s="14"/>
      <c r="CB595" s="14"/>
      <c r="CC595" s="14"/>
      <c r="CD595" s="14"/>
      <c r="CE595" s="14"/>
      <c r="CF595" s="14"/>
      <c r="CG595" s="14"/>
      <c r="CH595" s="14"/>
    </row>
    <row r="596" spans="1:8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Z596" s="16"/>
      <c r="AA596" s="16"/>
      <c r="AB596" s="16"/>
      <c r="AC596" s="16"/>
      <c r="AD596" s="16"/>
      <c r="AE596" s="16"/>
      <c r="AF596" s="16"/>
      <c r="AG596" s="16"/>
      <c r="AH596" s="16"/>
      <c r="AI596" s="16"/>
      <c r="AJ596" s="16"/>
      <c r="AK596" s="16"/>
      <c r="AL596" s="16"/>
      <c r="AM596" s="14"/>
      <c r="AN596" s="14"/>
      <c r="AO596" s="14"/>
      <c r="AP596" s="14"/>
      <c r="AQ596" s="14"/>
      <c r="AR596" s="14"/>
      <c r="AS596" s="14"/>
      <c r="AT596" s="14"/>
      <c r="AU596" s="14"/>
      <c r="AV596" s="14"/>
      <c r="AW596" s="14"/>
      <c r="AX596" s="14"/>
      <c r="AY596" s="14"/>
      <c r="AZ596" s="14"/>
      <c r="BA596" s="14"/>
      <c r="BB596" s="14"/>
      <c r="BC596" s="14"/>
      <c r="BD596" s="14"/>
      <c r="BE596" s="14"/>
      <c r="BF596" s="14"/>
      <c r="BG596" s="14"/>
      <c r="BH596" s="14"/>
      <c r="BI596" s="14"/>
      <c r="BJ596" s="14"/>
      <c r="BK596" s="14"/>
      <c r="BL596" s="14"/>
      <c r="BM596" s="14"/>
      <c r="BN596" s="14"/>
      <c r="BO596" s="14"/>
      <c r="BP596" s="14"/>
      <c r="BQ596" s="14"/>
      <c r="BR596" s="14"/>
      <c r="BS596" s="14"/>
      <c r="BT596" s="14"/>
      <c r="BU596" s="14"/>
      <c r="BV596" s="14"/>
      <c r="BW596" s="14"/>
      <c r="BX596" s="14"/>
      <c r="BY596" s="14"/>
      <c r="BZ596" s="14"/>
      <c r="CA596" s="14"/>
      <c r="CB596" s="14"/>
      <c r="CC596" s="14"/>
      <c r="CD596" s="14"/>
      <c r="CE596" s="14"/>
      <c r="CF596" s="14"/>
      <c r="CG596" s="14"/>
      <c r="CH596" s="14"/>
    </row>
    <row r="597" spans="1:86">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Z597" s="16"/>
      <c r="AA597" s="16"/>
      <c r="AB597" s="16"/>
      <c r="AC597" s="16"/>
      <c r="AD597" s="16"/>
      <c r="AE597" s="16"/>
      <c r="AF597" s="16"/>
      <c r="AG597" s="16"/>
      <c r="AH597" s="16"/>
      <c r="AI597" s="16"/>
      <c r="AJ597" s="16"/>
      <c r="AK597" s="16"/>
      <c r="AL597" s="16"/>
      <c r="AM597" s="14"/>
      <c r="AN597" s="14"/>
      <c r="AO597" s="14"/>
      <c r="AP597" s="14"/>
      <c r="AQ597" s="14"/>
      <c r="AR597" s="14"/>
      <c r="AS597" s="14"/>
      <c r="AT597" s="14"/>
      <c r="AU597" s="14"/>
      <c r="AV597" s="14"/>
      <c r="AW597" s="14"/>
      <c r="AX597" s="14"/>
      <c r="AY597" s="14"/>
      <c r="AZ597" s="14"/>
      <c r="BA597" s="14"/>
      <c r="BB597" s="14"/>
      <c r="BC597" s="14"/>
      <c r="BD597" s="14"/>
      <c r="BE597" s="14"/>
      <c r="BF597" s="14"/>
      <c r="BG597" s="14"/>
      <c r="BH597" s="14"/>
      <c r="BI597" s="14"/>
      <c r="BJ597" s="14"/>
      <c r="BK597" s="14"/>
      <c r="BL597" s="14"/>
      <c r="BM597" s="14"/>
      <c r="BN597" s="14"/>
      <c r="BO597" s="14"/>
      <c r="BP597" s="14"/>
      <c r="BQ597" s="14"/>
      <c r="BR597" s="14"/>
      <c r="BS597" s="14"/>
      <c r="BT597" s="14"/>
      <c r="BU597" s="14"/>
      <c r="BV597" s="14"/>
      <c r="BW597" s="14"/>
      <c r="BX597" s="14"/>
      <c r="BY597" s="14"/>
      <c r="BZ597" s="14"/>
      <c r="CA597" s="14"/>
      <c r="CB597" s="14"/>
      <c r="CC597" s="14"/>
      <c r="CD597" s="14"/>
      <c r="CE597" s="14"/>
      <c r="CF597" s="14"/>
      <c r="CG597" s="14"/>
      <c r="CH597" s="14"/>
    </row>
    <row r="598" spans="1:86">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Z598" s="16"/>
      <c r="AA598" s="16"/>
      <c r="AB598" s="16"/>
      <c r="AC598" s="16"/>
      <c r="AD598" s="16"/>
      <c r="AE598" s="16"/>
      <c r="AF598" s="16"/>
      <c r="AG598" s="16"/>
      <c r="AH598" s="16"/>
      <c r="AI598" s="16"/>
      <c r="AJ598" s="16"/>
      <c r="AK598" s="16"/>
      <c r="AL598" s="16"/>
      <c r="AM598" s="14"/>
      <c r="AN598" s="14"/>
      <c r="AO598" s="14"/>
      <c r="AP598" s="14"/>
      <c r="AQ598" s="14"/>
      <c r="AR598" s="14"/>
      <c r="AS598" s="14"/>
      <c r="AT598" s="14"/>
      <c r="AU598" s="14"/>
      <c r="AV598" s="14"/>
      <c r="AW598" s="14"/>
      <c r="AX598" s="14"/>
      <c r="AY598" s="14"/>
      <c r="AZ598" s="14"/>
      <c r="BA598" s="14"/>
      <c r="BB598" s="14"/>
      <c r="BC598" s="14"/>
      <c r="BD598" s="14"/>
      <c r="BE598" s="14"/>
      <c r="BF598" s="14"/>
      <c r="BG598" s="14"/>
      <c r="BH598" s="14"/>
      <c r="BI598" s="14"/>
      <c r="BJ598" s="14"/>
      <c r="BK598" s="14"/>
      <c r="BL598" s="14"/>
      <c r="BM598" s="14"/>
      <c r="BN598" s="14"/>
      <c r="BO598" s="14"/>
      <c r="BP598" s="14"/>
      <c r="BQ598" s="14"/>
      <c r="BR598" s="14"/>
      <c r="BS598" s="14"/>
      <c r="BT598" s="14"/>
      <c r="BU598" s="14"/>
      <c r="BV598" s="14"/>
      <c r="BW598" s="14"/>
      <c r="BX598" s="14"/>
      <c r="BY598" s="14"/>
      <c r="BZ598" s="14"/>
      <c r="CA598" s="14"/>
      <c r="CB598" s="14"/>
      <c r="CC598" s="14"/>
      <c r="CD598" s="14"/>
      <c r="CE598" s="14"/>
      <c r="CF598" s="14"/>
      <c r="CG598" s="14"/>
      <c r="CH598" s="14"/>
    </row>
    <row r="599" spans="1:86">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Z599" s="16"/>
      <c r="AA599" s="16"/>
      <c r="AB599" s="16"/>
      <c r="AC599" s="16"/>
      <c r="AD599" s="16"/>
      <c r="AE599" s="16"/>
      <c r="AF599" s="16"/>
      <c r="AG599" s="16"/>
      <c r="AH599" s="16"/>
      <c r="AI599" s="16"/>
      <c r="AJ599" s="16"/>
      <c r="AK599" s="16"/>
      <c r="AL599" s="16"/>
      <c r="AM599" s="14"/>
      <c r="AN599" s="14"/>
      <c r="AO599" s="14"/>
      <c r="AP599" s="14"/>
      <c r="AQ599" s="14"/>
      <c r="AR599" s="14"/>
      <c r="AS599" s="14"/>
      <c r="AT599" s="14"/>
      <c r="AU599" s="14"/>
      <c r="AV599" s="14"/>
      <c r="AW599" s="14"/>
      <c r="AX599" s="14"/>
      <c r="AY599" s="14"/>
      <c r="AZ599" s="14"/>
      <c r="BA599" s="14"/>
      <c r="BB599" s="14"/>
      <c r="BC599" s="14"/>
      <c r="BD599" s="14"/>
      <c r="BE599" s="14"/>
      <c r="BF599" s="14"/>
      <c r="BG599" s="14"/>
      <c r="BH599" s="14"/>
      <c r="BI599" s="14"/>
      <c r="BJ599" s="14"/>
      <c r="BK599" s="14"/>
      <c r="BL599" s="14"/>
      <c r="BM599" s="14"/>
      <c r="BN599" s="14"/>
      <c r="BO599" s="14"/>
      <c r="BP599" s="14"/>
      <c r="BQ599" s="14"/>
      <c r="BR599" s="14"/>
      <c r="BS599" s="14"/>
      <c r="BT599" s="14"/>
      <c r="BU599" s="14"/>
      <c r="BV599" s="14"/>
      <c r="BW599" s="14"/>
      <c r="BX599" s="14"/>
      <c r="BY599" s="14"/>
      <c r="BZ599" s="14"/>
      <c r="CA599" s="14"/>
      <c r="CB599" s="14"/>
      <c r="CC599" s="14"/>
      <c r="CD599" s="14"/>
      <c r="CE599" s="14"/>
      <c r="CF599" s="14"/>
      <c r="CG599" s="14"/>
      <c r="CH599" s="14"/>
    </row>
    <row r="600" spans="1:86">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Z600" s="16"/>
      <c r="AA600" s="16"/>
      <c r="AB600" s="16"/>
      <c r="AC600" s="16"/>
      <c r="AD600" s="16"/>
      <c r="AE600" s="16"/>
      <c r="AF600" s="16"/>
      <c r="AG600" s="16"/>
      <c r="AH600" s="16"/>
      <c r="AI600" s="16"/>
      <c r="AJ600" s="16"/>
      <c r="AK600" s="16"/>
      <c r="AL600" s="16"/>
      <c r="AM600" s="14"/>
      <c r="AN600" s="14"/>
      <c r="AO600" s="14"/>
      <c r="AP600" s="14"/>
      <c r="AQ600" s="14"/>
      <c r="AR600" s="14"/>
      <c r="AS600" s="14"/>
      <c r="AT600" s="14"/>
      <c r="AU600" s="14"/>
      <c r="AV600" s="14"/>
      <c r="AW600" s="14"/>
      <c r="AX600" s="14"/>
      <c r="AY600" s="14"/>
      <c r="AZ600" s="14"/>
      <c r="BA600" s="14"/>
      <c r="BB600" s="14"/>
      <c r="BC600" s="14"/>
      <c r="BD600" s="14"/>
      <c r="BE600" s="14"/>
      <c r="BF600" s="14"/>
      <c r="BG600" s="14"/>
      <c r="BH600" s="14"/>
      <c r="BI600" s="14"/>
      <c r="BJ600" s="14"/>
      <c r="BK600" s="14"/>
      <c r="BL600" s="14"/>
      <c r="BM600" s="14"/>
      <c r="BN600" s="14"/>
      <c r="BO600" s="14"/>
      <c r="BP600" s="14"/>
      <c r="BQ600" s="14"/>
      <c r="BR600" s="14"/>
      <c r="BS600" s="14"/>
      <c r="BT600" s="14"/>
      <c r="BU600" s="14"/>
      <c r="BV600" s="14"/>
      <c r="BW600" s="14"/>
      <c r="BX600" s="14"/>
      <c r="BY600" s="14"/>
      <c r="BZ600" s="14"/>
      <c r="CA600" s="14"/>
      <c r="CB600" s="14"/>
      <c r="CC600" s="14"/>
      <c r="CD600" s="14"/>
      <c r="CE600" s="14"/>
      <c r="CF600" s="14"/>
      <c r="CG600" s="14"/>
      <c r="CH600" s="14"/>
    </row>
    <row r="601" spans="1:86">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Z601" s="16"/>
      <c r="AA601" s="16"/>
      <c r="AB601" s="16"/>
      <c r="AC601" s="16"/>
      <c r="AD601" s="16"/>
      <c r="AE601" s="16"/>
      <c r="AF601" s="16"/>
      <c r="AG601" s="16"/>
      <c r="AH601" s="16"/>
      <c r="AI601" s="16"/>
      <c r="AJ601" s="16"/>
      <c r="AK601" s="16"/>
      <c r="AL601" s="16"/>
      <c r="AM601" s="14"/>
      <c r="AN601" s="14"/>
      <c r="AO601" s="14"/>
      <c r="AP601" s="14"/>
      <c r="AQ601" s="14"/>
      <c r="AR601" s="14"/>
      <c r="AS601" s="14"/>
      <c r="AT601" s="14"/>
      <c r="AU601" s="14"/>
      <c r="AV601" s="14"/>
      <c r="AW601" s="14"/>
      <c r="AX601" s="14"/>
      <c r="AY601" s="14"/>
      <c r="AZ601" s="14"/>
      <c r="BA601" s="14"/>
      <c r="BB601" s="14"/>
      <c r="BC601" s="14"/>
      <c r="BD601" s="14"/>
      <c r="BE601" s="14"/>
      <c r="BF601" s="14"/>
      <c r="BG601" s="14"/>
      <c r="BH601" s="14"/>
      <c r="BI601" s="14"/>
      <c r="BJ601" s="14"/>
      <c r="BK601" s="14"/>
      <c r="BL601" s="14"/>
      <c r="BM601" s="14"/>
      <c r="BN601" s="14"/>
      <c r="BO601" s="14"/>
      <c r="BP601" s="14"/>
      <c r="BQ601" s="14"/>
      <c r="BR601" s="14"/>
      <c r="BS601" s="14"/>
      <c r="BT601" s="14"/>
      <c r="BU601" s="14"/>
      <c r="BV601" s="14"/>
      <c r="BW601" s="14"/>
      <c r="BX601" s="14"/>
      <c r="BY601" s="14"/>
      <c r="BZ601" s="14"/>
      <c r="CA601" s="14"/>
      <c r="CB601" s="14"/>
      <c r="CC601" s="14"/>
      <c r="CD601" s="14"/>
      <c r="CE601" s="14"/>
      <c r="CF601" s="14"/>
      <c r="CG601" s="14"/>
      <c r="CH601" s="14"/>
    </row>
    <row r="602" spans="1:86">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Z602" s="16"/>
      <c r="AA602" s="16"/>
      <c r="AB602" s="16"/>
      <c r="AC602" s="16"/>
      <c r="AD602" s="16"/>
      <c r="AE602" s="16"/>
      <c r="AF602" s="16"/>
      <c r="AG602" s="16"/>
      <c r="AH602" s="16"/>
      <c r="AI602" s="16"/>
      <c r="AJ602" s="16"/>
      <c r="AK602" s="16"/>
      <c r="AL602" s="16"/>
      <c r="AM602" s="14"/>
      <c r="AN602" s="14"/>
      <c r="AO602" s="14"/>
      <c r="AP602" s="14"/>
      <c r="AQ602" s="14"/>
      <c r="AR602" s="14"/>
      <c r="AS602" s="14"/>
      <c r="AT602" s="14"/>
      <c r="AU602" s="14"/>
      <c r="AV602" s="14"/>
      <c r="AW602" s="14"/>
      <c r="AX602" s="14"/>
      <c r="AY602" s="14"/>
      <c r="AZ602" s="14"/>
      <c r="BA602" s="14"/>
      <c r="BB602" s="14"/>
      <c r="BC602" s="14"/>
      <c r="BD602" s="14"/>
      <c r="BE602" s="14"/>
      <c r="BF602" s="14"/>
      <c r="BG602" s="14"/>
      <c r="BH602" s="14"/>
      <c r="BI602" s="14"/>
      <c r="BJ602" s="14"/>
      <c r="BK602" s="14"/>
      <c r="BL602" s="14"/>
      <c r="BM602" s="14"/>
      <c r="BN602" s="14"/>
      <c r="BO602" s="14"/>
      <c r="BP602" s="14"/>
      <c r="BQ602" s="14"/>
      <c r="BR602" s="14"/>
      <c r="BS602" s="14"/>
      <c r="BT602" s="14"/>
      <c r="BU602" s="14"/>
      <c r="BV602" s="14"/>
      <c r="BW602" s="14"/>
      <c r="BX602" s="14"/>
      <c r="BY602" s="14"/>
      <c r="BZ602" s="14"/>
      <c r="CA602" s="14"/>
      <c r="CB602" s="14"/>
      <c r="CC602" s="14"/>
      <c r="CD602" s="14"/>
      <c r="CE602" s="14"/>
      <c r="CF602" s="14"/>
      <c r="CG602" s="14"/>
      <c r="CH602" s="14"/>
    </row>
    <row r="603" spans="1:86">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Z603" s="16"/>
      <c r="AA603" s="16"/>
      <c r="AB603" s="16"/>
      <c r="AC603" s="16"/>
      <c r="AD603" s="16"/>
      <c r="AE603" s="16"/>
      <c r="AF603" s="16"/>
      <c r="AG603" s="16"/>
      <c r="AH603" s="16"/>
      <c r="AI603" s="16"/>
      <c r="AJ603" s="16"/>
      <c r="AK603" s="16"/>
      <c r="AL603" s="16"/>
      <c r="AM603" s="14"/>
      <c r="AN603" s="14"/>
      <c r="AO603" s="14"/>
      <c r="AP603" s="14"/>
      <c r="AQ603" s="14"/>
      <c r="AR603" s="14"/>
      <c r="AS603" s="14"/>
      <c r="AT603" s="14"/>
      <c r="AU603" s="14"/>
      <c r="AV603" s="14"/>
      <c r="AW603" s="14"/>
      <c r="AX603" s="14"/>
      <c r="AY603" s="14"/>
      <c r="AZ603" s="14"/>
      <c r="BA603" s="14"/>
      <c r="BB603" s="14"/>
      <c r="BC603" s="14"/>
      <c r="BD603" s="14"/>
      <c r="BE603" s="14"/>
      <c r="BF603" s="14"/>
      <c r="BG603" s="14"/>
      <c r="BH603" s="14"/>
      <c r="BI603" s="14"/>
      <c r="BJ603" s="14"/>
      <c r="BK603" s="14"/>
      <c r="BL603" s="14"/>
      <c r="BM603" s="14"/>
      <c r="BN603" s="14"/>
      <c r="BO603" s="14"/>
      <c r="BP603" s="14"/>
      <c r="BQ603" s="14"/>
      <c r="BR603" s="14"/>
      <c r="BS603" s="14"/>
      <c r="BT603" s="14"/>
      <c r="BU603" s="14"/>
      <c r="BV603" s="14"/>
      <c r="BW603" s="14"/>
      <c r="BX603" s="14"/>
      <c r="BY603" s="14"/>
      <c r="BZ603" s="14"/>
      <c r="CA603" s="14"/>
      <c r="CB603" s="14"/>
      <c r="CC603" s="14"/>
      <c r="CD603" s="14"/>
      <c r="CE603" s="14"/>
      <c r="CF603" s="14"/>
      <c r="CG603" s="14"/>
      <c r="CH603" s="14"/>
    </row>
    <row r="604" spans="1:86">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Z604" s="16"/>
      <c r="AA604" s="16"/>
      <c r="AB604" s="16"/>
      <c r="AC604" s="16"/>
      <c r="AD604" s="16"/>
      <c r="AE604" s="16"/>
      <c r="AF604" s="16"/>
      <c r="AG604" s="16"/>
      <c r="AH604" s="16"/>
      <c r="AI604" s="16"/>
      <c r="AJ604" s="16"/>
      <c r="AK604" s="16"/>
      <c r="AL604" s="16"/>
      <c r="AM604" s="14"/>
      <c r="AN604" s="14"/>
      <c r="AO604" s="14"/>
      <c r="AP604" s="14"/>
      <c r="AQ604" s="14"/>
      <c r="AR604" s="14"/>
      <c r="AS604" s="14"/>
      <c r="AT604" s="14"/>
      <c r="AU604" s="14"/>
      <c r="AV604" s="14"/>
      <c r="AW604" s="14"/>
      <c r="AX604" s="14"/>
      <c r="AY604" s="14"/>
      <c r="AZ604" s="14"/>
      <c r="BA604" s="14"/>
      <c r="BB604" s="14"/>
      <c r="BC604" s="14"/>
      <c r="BD604" s="14"/>
      <c r="BE604" s="14"/>
      <c r="BF604" s="14"/>
      <c r="BG604" s="14"/>
      <c r="BH604" s="14"/>
      <c r="BI604" s="14"/>
      <c r="BJ604" s="14"/>
      <c r="BK604" s="14"/>
      <c r="BL604" s="14"/>
      <c r="BM604" s="14"/>
      <c r="BN604" s="14"/>
      <c r="BO604" s="14"/>
      <c r="BP604" s="14"/>
      <c r="BQ604" s="14"/>
      <c r="BR604" s="14"/>
      <c r="BS604" s="14"/>
      <c r="BT604" s="14"/>
      <c r="BU604" s="14"/>
      <c r="BV604" s="14"/>
      <c r="BW604" s="14"/>
      <c r="BX604" s="14"/>
      <c r="BY604" s="14"/>
      <c r="BZ604" s="14"/>
      <c r="CA604" s="14"/>
      <c r="CB604" s="14"/>
      <c r="CC604" s="14"/>
      <c r="CD604" s="14"/>
      <c r="CE604" s="14"/>
      <c r="CF604" s="14"/>
      <c r="CG604" s="14"/>
      <c r="CH604" s="14"/>
    </row>
    <row r="605" spans="1:86">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Z605" s="16"/>
      <c r="AA605" s="16"/>
      <c r="AB605" s="16"/>
      <c r="AC605" s="16"/>
      <c r="AD605" s="16"/>
      <c r="AE605" s="16"/>
      <c r="AF605" s="16"/>
      <c r="AG605" s="16"/>
      <c r="AH605" s="16"/>
      <c r="AI605" s="16"/>
      <c r="AJ605" s="16"/>
      <c r="AK605" s="16"/>
      <c r="AL605" s="16"/>
      <c r="AM605" s="14"/>
      <c r="AN605" s="14"/>
      <c r="AO605" s="14"/>
      <c r="AP605" s="14"/>
      <c r="AQ605" s="14"/>
      <c r="AR605" s="14"/>
      <c r="AS605" s="14"/>
      <c r="AT605" s="14"/>
      <c r="AU605" s="14"/>
      <c r="AV605" s="14"/>
      <c r="AW605" s="14"/>
      <c r="AX605" s="14"/>
      <c r="AY605" s="14"/>
      <c r="AZ605" s="14"/>
      <c r="BA605" s="14"/>
      <c r="BB605" s="14"/>
      <c r="BC605" s="14"/>
      <c r="BD605" s="14"/>
      <c r="BE605" s="14"/>
      <c r="BF605" s="14"/>
      <c r="BG605" s="14"/>
      <c r="BH605" s="14"/>
      <c r="BI605" s="14"/>
      <c r="BJ605" s="14"/>
      <c r="BK605" s="14"/>
      <c r="BL605" s="14"/>
      <c r="BM605" s="14"/>
      <c r="BN605" s="14"/>
      <c r="BO605" s="14"/>
      <c r="BP605" s="14"/>
      <c r="BQ605" s="14"/>
      <c r="BR605" s="14"/>
      <c r="BS605" s="14"/>
      <c r="BT605" s="14"/>
      <c r="BU605" s="14"/>
      <c r="BV605" s="14"/>
      <c r="BW605" s="14"/>
      <c r="BX605" s="14"/>
      <c r="BY605" s="14"/>
      <c r="BZ605" s="14"/>
      <c r="CA605" s="14"/>
      <c r="CB605" s="14"/>
      <c r="CC605" s="14"/>
      <c r="CD605" s="14"/>
      <c r="CE605" s="14"/>
      <c r="CF605" s="14"/>
      <c r="CG605" s="14"/>
      <c r="CH605" s="14"/>
    </row>
    <row r="606" spans="1:8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Z606" s="16"/>
      <c r="AA606" s="16"/>
      <c r="AB606" s="16"/>
      <c r="AC606" s="16"/>
      <c r="AD606" s="16"/>
      <c r="AE606" s="16"/>
      <c r="AF606" s="16"/>
      <c r="AG606" s="16"/>
      <c r="AH606" s="16"/>
      <c r="AI606" s="16"/>
      <c r="AJ606" s="16"/>
      <c r="AK606" s="16"/>
      <c r="AL606" s="16"/>
      <c r="AM606" s="14"/>
      <c r="AN606" s="14"/>
      <c r="AO606" s="14"/>
      <c r="AP606" s="14"/>
      <c r="AQ606" s="14"/>
      <c r="AR606" s="14"/>
      <c r="AS606" s="14"/>
      <c r="AT606" s="14"/>
      <c r="AU606" s="14"/>
      <c r="AV606" s="14"/>
      <c r="AW606" s="14"/>
      <c r="AX606" s="14"/>
      <c r="AY606" s="14"/>
      <c r="AZ606" s="14"/>
      <c r="BA606" s="14"/>
      <c r="BB606" s="14"/>
      <c r="BC606" s="14"/>
      <c r="BD606" s="14"/>
      <c r="BE606" s="14"/>
      <c r="BF606" s="14"/>
      <c r="BG606" s="14"/>
      <c r="BH606" s="14"/>
      <c r="BI606" s="14"/>
      <c r="BJ606" s="14"/>
      <c r="BK606" s="14"/>
      <c r="BL606" s="14"/>
      <c r="BM606" s="14"/>
      <c r="BN606" s="14"/>
      <c r="BO606" s="14"/>
      <c r="BP606" s="14"/>
      <c r="BQ606" s="14"/>
      <c r="BR606" s="14"/>
      <c r="BS606" s="14"/>
      <c r="BT606" s="14"/>
      <c r="BU606" s="14"/>
      <c r="BV606" s="14"/>
      <c r="BW606" s="14"/>
      <c r="BX606" s="14"/>
      <c r="BY606" s="14"/>
      <c r="BZ606" s="14"/>
      <c r="CA606" s="14"/>
      <c r="CB606" s="14"/>
      <c r="CC606" s="14"/>
      <c r="CD606" s="14"/>
      <c r="CE606" s="14"/>
      <c r="CF606" s="14"/>
      <c r="CG606" s="14"/>
      <c r="CH606" s="14"/>
    </row>
    <row r="607" spans="1:86">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Z607" s="16"/>
      <c r="AA607" s="16"/>
      <c r="AB607" s="16"/>
      <c r="AC607" s="16"/>
      <c r="AD607" s="16"/>
      <c r="AE607" s="16"/>
      <c r="AF607" s="16"/>
      <c r="AG607" s="16"/>
      <c r="AH607" s="16"/>
      <c r="AI607" s="16"/>
      <c r="AJ607" s="16"/>
      <c r="AK607" s="16"/>
      <c r="AL607" s="16"/>
      <c r="AM607" s="14"/>
      <c r="AN607" s="14"/>
      <c r="AO607" s="14"/>
      <c r="AP607" s="14"/>
      <c r="AQ607" s="14"/>
      <c r="AR607" s="14"/>
      <c r="AS607" s="14"/>
      <c r="AT607" s="14"/>
      <c r="AU607" s="14"/>
      <c r="AV607" s="14"/>
      <c r="AW607" s="14"/>
      <c r="AX607" s="14"/>
      <c r="AY607" s="14"/>
      <c r="AZ607" s="14"/>
      <c r="BA607" s="14"/>
      <c r="BB607" s="14"/>
      <c r="BC607" s="14"/>
      <c r="BD607" s="14"/>
      <c r="BE607" s="14"/>
      <c r="BF607" s="14"/>
      <c r="BG607" s="14"/>
      <c r="BH607" s="14"/>
      <c r="BI607" s="14"/>
      <c r="BJ607" s="14"/>
      <c r="BK607" s="14"/>
      <c r="BL607" s="14"/>
      <c r="BM607" s="14"/>
      <c r="BN607" s="14"/>
      <c r="BO607" s="14"/>
      <c r="BP607" s="14"/>
      <c r="BQ607" s="14"/>
      <c r="BR607" s="14"/>
      <c r="BS607" s="14"/>
      <c r="BT607" s="14"/>
      <c r="BU607" s="14"/>
      <c r="BV607" s="14"/>
      <c r="BW607" s="14"/>
      <c r="BX607" s="14"/>
      <c r="BY607" s="14"/>
      <c r="BZ607" s="14"/>
      <c r="CA607" s="14"/>
      <c r="CB607" s="14"/>
      <c r="CC607" s="14"/>
      <c r="CD607" s="14"/>
      <c r="CE607" s="14"/>
      <c r="CF607" s="14"/>
      <c r="CG607" s="14"/>
      <c r="CH607" s="14"/>
    </row>
    <row r="608" spans="1:86">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Z608" s="16"/>
      <c r="AA608" s="16"/>
      <c r="AB608" s="16"/>
      <c r="AC608" s="16"/>
      <c r="AD608" s="16"/>
      <c r="AE608" s="16"/>
      <c r="AF608" s="16"/>
      <c r="AG608" s="16"/>
      <c r="AH608" s="16"/>
      <c r="AI608" s="16"/>
      <c r="AJ608" s="16"/>
      <c r="AK608" s="16"/>
      <c r="AL608" s="16"/>
      <c r="AM608" s="14"/>
      <c r="AN608" s="14"/>
      <c r="AO608" s="14"/>
      <c r="AP608" s="14"/>
      <c r="AQ608" s="14"/>
      <c r="AR608" s="14"/>
      <c r="AS608" s="14"/>
      <c r="AT608" s="14"/>
      <c r="AU608" s="14"/>
      <c r="AV608" s="14"/>
      <c r="AW608" s="14"/>
      <c r="AX608" s="14"/>
      <c r="AY608" s="14"/>
      <c r="AZ608" s="14"/>
      <c r="BA608" s="14"/>
      <c r="BB608" s="14"/>
      <c r="BC608" s="14"/>
      <c r="BD608" s="14"/>
      <c r="BE608" s="14"/>
      <c r="BF608" s="14"/>
      <c r="BG608" s="14"/>
      <c r="BH608" s="14"/>
      <c r="BI608" s="14"/>
      <c r="BJ608" s="14"/>
      <c r="BK608" s="14"/>
      <c r="BL608" s="14"/>
      <c r="BM608" s="14"/>
      <c r="BN608" s="14"/>
      <c r="BO608" s="14"/>
      <c r="BP608" s="14"/>
      <c r="BQ608" s="14"/>
      <c r="BR608" s="14"/>
      <c r="BS608" s="14"/>
      <c r="BT608" s="14"/>
      <c r="BU608" s="14"/>
      <c r="BV608" s="14"/>
      <c r="BW608" s="14"/>
      <c r="BX608" s="14"/>
      <c r="BY608" s="14"/>
      <c r="BZ608" s="14"/>
      <c r="CA608" s="14"/>
      <c r="CB608" s="14"/>
      <c r="CC608" s="14"/>
      <c r="CD608" s="14"/>
      <c r="CE608" s="14"/>
      <c r="CF608" s="14"/>
      <c r="CG608" s="14"/>
      <c r="CH608" s="14"/>
    </row>
    <row r="609" spans="1:86">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Z609" s="16"/>
      <c r="AA609" s="16"/>
      <c r="AB609" s="16"/>
      <c r="AC609" s="16"/>
      <c r="AD609" s="16"/>
      <c r="AE609" s="16"/>
      <c r="AF609" s="16"/>
      <c r="AG609" s="16"/>
      <c r="AH609" s="16"/>
      <c r="AI609" s="16"/>
      <c r="AJ609" s="16"/>
      <c r="AK609" s="16"/>
      <c r="AL609" s="16"/>
      <c r="AM609" s="14"/>
      <c r="AN609" s="14"/>
      <c r="AO609" s="14"/>
      <c r="AP609" s="14"/>
      <c r="AQ609" s="14"/>
      <c r="AR609" s="14"/>
      <c r="AS609" s="14"/>
      <c r="AT609" s="14"/>
      <c r="AU609" s="14"/>
      <c r="AV609" s="14"/>
      <c r="AW609" s="14"/>
      <c r="AX609" s="14"/>
      <c r="AY609" s="14"/>
      <c r="AZ609" s="14"/>
      <c r="BA609" s="14"/>
      <c r="BB609" s="14"/>
      <c r="BC609" s="14"/>
      <c r="BD609" s="14"/>
      <c r="BE609" s="14"/>
      <c r="BF609" s="14"/>
      <c r="BG609" s="14"/>
      <c r="BH609" s="14"/>
      <c r="BI609" s="14"/>
      <c r="BJ609" s="14"/>
      <c r="BK609" s="14"/>
      <c r="BL609" s="14"/>
      <c r="BM609" s="14"/>
      <c r="BN609" s="14"/>
      <c r="BO609" s="14"/>
      <c r="BP609" s="14"/>
      <c r="BQ609" s="14"/>
      <c r="BR609" s="14"/>
      <c r="BS609" s="14"/>
      <c r="BT609" s="14"/>
      <c r="BU609" s="14"/>
      <c r="BV609" s="14"/>
      <c r="BW609" s="14"/>
      <c r="BX609" s="14"/>
      <c r="BY609" s="14"/>
      <c r="BZ609" s="14"/>
      <c r="CA609" s="14"/>
      <c r="CB609" s="14"/>
      <c r="CC609" s="14"/>
      <c r="CD609" s="14"/>
      <c r="CE609" s="14"/>
      <c r="CF609" s="14"/>
      <c r="CG609" s="14"/>
      <c r="CH609" s="14"/>
    </row>
    <row r="610" spans="1:86">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Z610" s="16"/>
      <c r="AA610" s="16"/>
      <c r="AB610" s="16"/>
      <c r="AC610" s="16"/>
      <c r="AD610" s="16"/>
      <c r="AE610" s="16"/>
      <c r="AF610" s="16"/>
      <c r="AG610" s="16"/>
      <c r="AH610" s="16"/>
      <c r="AI610" s="16"/>
      <c r="AJ610" s="16"/>
      <c r="AK610" s="16"/>
      <c r="AL610" s="16"/>
      <c r="AM610" s="14"/>
      <c r="AN610" s="14"/>
      <c r="AO610" s="14"/>
      <c r="AP610" s="14"/>
      <c r="AQ610" s="14"/>
      <c r="AR610" s="14"/>
      <c r="AS610" s="14"/>
      <c r="AT610" s="14"/>
      <c r="AU610" s="14"/>
      <c r="AV610" s="14"/>
      <c r="AW610" s="14"/>
      <c r="AX610" s="14"/>
      <c r="AY610" s="14"/>
      <c r="AZ610" s="14"/>
      <c r="BA610" s="14"/>
      <c r="BB610" s="14"/>
      <c r="BC610" s="14"/>
      <c r="BD610" s="14"/>
      <c r="BE610" s="14"/>
      <c r="BF610" s="14"/>
      <c r="BG610" s="14"/>
      <c r="BH610" s="14"/>
      <c r="BI610" s="14"/>
      <c r="BJ610" s="14"/>
      <c r="BK610" s="14"/>
      <c r="BL610" s="14"/>
      <c r="BM610" s="14"/>
      <c r="BN610" s="14"/>
      <c r="BO610" s="14"/>
      <c r="BP610" s="14"/>
      <c r="BQ610" s="14"/>
      <c r="BR610" s="14"/>
      <c r="BS610" s="14"/>
      <c r="BT610" s="14"/>
      <c r="BU610" s="14"/>
      <c r="BV610" s="14"/>
      <c r="BW610" s="14"/>
      <c r="BX610" s="14"/>
      <c r="BY610" s="14"/>
      <c r="BZ610" s="14"/>
      <c r="CA610" s="14"/>
      <c r="CB610" s="14"/>
      <c r="CC610" s="14"/>
      <c r="CD610" s="14"/>
      <c r="CE610" s="14"/>
      <c r="CF610" s="14"/>
      <c r="CG610" s="14"/>
      <c r="CH610" s="14"/>
    </row>
    <row r="611" spans="1:86">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Z611" s="16"/>
      <c r="AA611" s="16"/>
      <c r="AB611" s="16"/>
      <c r="AC611" s="16"/>
      <c r="AD611" s="16"/>
      <c r="AE611" s="16"/>
      <c r="AF611" s="16"/>
      <c r="AG611" s="16"/>
      <c r="AH611" s="16"/>
      <c r="AI611" s="16"/>
      <c r="AJ611" s="16"/>
      <c r="AK611" s="16"/>
      <c r="AL611" s="16"/>
      <c r="AM611" s="14"/>
      <c r="AN611" s="14"/>
      <c r="AO611" s="14"/>
      <c r="AP611" s="14"/>
      <c r="AQ611" s="14"/>
      <c r="AR611" s="14"/>
      <c r="AS611" s="14"/>
      <c r="AT611" s="14"/>
      <c r="AU611" s="14"/>
      <c r="AV611" s="14"/>
      <c r="AW611" s="14"/>
      <c r="AX611" s="14"/>
      <c r="AY611" s="14"/>
      <c r="AZ611" s="14"/>
      <c r="BA611" s="14"/>
      <c r="BB611" s="14"/>
      <c r="BC611" s="14"/>
      <c r="BD611" s="14"/>
      <c r="BE611" s="14"/>
      <c r="BF611" s="14"/>
      <c r="BG611" s="14"/>
      <c r="BH611" s="14"/>
      <c r="BI611" s="14"/>
      <c r="BJ611" s="14"/>
      <c r="BK611" s="14"/>
      <c r="BL611" s="14"/>
      <c r="BM611" s="14"/>
      <c r="BN611" s="14"/>
      <c r="BO611" s="14"/>
      <c r="BP611" s="14"/>
      <c r="BQ611" s="14"/>
      <c r="BR611" s="14"/>
      <c r="BS611" s="14"/>
      <c r="BT611" s="14"/>
      <c r="BU611" s="14"/>
      <c r="BV611" s="14"/>
      <c r="BW611" s="14"/>
      <c r="BX611" s="14"/>
      <c r="BY611" s="14"/>
      <c r="BZ611" s="14"/>
      <c r="CA611" s="14"/>
      <c r="CB611" s="14"/>
      <c r="CC611" s="14"/>
      <c r="CD611" s="14"/>
      <c r="CE611" s="14"/>
      <c r="CF611" s="14"/>
      <c r="CG611" s="14"/>
      <c r="CH611" s="14"/>
    </row>
    <row r="612" spans="1:86">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Z612" s="16"/>
      <c r="AA612" s="16"/>
      <c r="AB612" s="16"/>
      <c r="AC612" s="16"/>
      <c r="AD612" s="16"/>
      <c r="AE612" s="16"/>
      <c r="AF612" s="16"/>
      <c r="AG612" s="16"/>
      <c r="AH612" s="16"/>
      <c r="AI612" s="16"/>
      <c r="AJ612" s="16"/>
      <c r="AK612" s="16"/>
      <c r="AL612" s="16"/>
      <c r="AM612" s="14"/>
      <c r="AN612" s="14"/>
      <c r="AO612" s="14"/>
      <c r="AP612" s="14"/>
      <c r="AQ612" s="14"/>
      <c r="AR612" s="14"/>
      <c r="AS612" s="14"/>
      <c r="AT612" s="14"/>
      <c r="AU612" s="14"/>
      <c r="AV612" s="14"/>
      <c r="AW612" s="14"/>
      <c r="AX612" s="14"/>
      <c r="AY612" s="14"/>
      <c r="AZ612" s="14"/>
      <c r="BA612" s="14"/>
      <c r="BB612" s="14"/>
      <c r="BC612" s="14"/>
      <c r="BD612" s="14"/>
      <c r="BE612" s="14"/>
      <c r="BF612" s="14"/>
      <c r="BG612" s="14"/>
      <c r="BH612" s="14"/>
      <c r="BI612" s="14"/>
      <c r="BJ612" s="14"/>
      <c r="BK612" s="14"/>
      <c r="BL612" s="14"/>
      <c r="BM612" s="14"/>
      <c r="BN612" s="14"/>
      <c r="BO612" s="14"/>
      <c r="BP612" s="14"/>
      <c r="BQ612" s="14"/>
      <c r="BR612" s="14"/>
      <c r="BS612" s="14"/>
      <c r="BT612" s="14"/>
      <c r="BU612" s="14"/>
      <c r="BV612" s="14"/>
      <c r="BW612" s="14"/>
      <c r="BX612" s="14"/>
      <c r="BY612" s="14"/>
      <c r="BZ612" s="14"/>
      <c r="CA612" s="14"/>
      <c r="CB612" s="14"/>
      <c r="CC612" s="14"/>
      <c r="CD612" s="14"/>
      <c r="CE612" s="14"/>
      <c r="CF612" s="14"/>
      <c r="CG612" s="14"/>
      <c r="CH612" s="14"/>
    </row>
    <row r="613" spans="1:86">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Z613" s="16"/>
      <c r="AA613" s="16"/>
      <c r="AB613" s="16"/>
      <c r="AC613" s="16"/>
      <c r="AD613" s="16"/>
      <c r="AE613" s="16"/>
      <c r="AF613" s="16"/>
      <c r="AG613" s="16"/>
      <c r="AH613" s="16"/>
      <c r="AI613" s="16"/>
      <c r="AJ613" s="16"/>
      <c r="AK613" s="16"/>
      <c r="AL613" s="16"/>
      <c r="AM613" s="14"/>
      <c r="AN613" s="14"/>
      <c r="AO613" s="14"/>
      <c r="AP613" s="14"/>
      <c r="AQ613" s="14"/>
      <c r="AR613" s="14"/>
      <c r="AS613" s="14"/>
      <c r="AT613" s="14"/>
      <c r="AU613" s="14"/>
      <c r="AV613" s="14"/>
      <c r="AW613" s="14"/>
      <c r="AX613" s="14"/>
      <c r="AY613" s="14"/>
      <c r="AZ613" s="14"/>
      <c r="BA613" s="14"/>
      <c r="BB613" s="14"/>
      <c r="BC613" s="14"/>
      <c r="BD613" s="14"/>
      <c r="BE613" s="14"/>
      <c r="BF613" s="14"/>
      <c r="BG613" s="14"/>
      <c r="BH613" s="14"/>
      <c r="BI613" s="14"/>
      <c r="BJ613" s="14"/>
      <c r="BK613" s="14"/>
      <c r="BL613" s="14"/>
      <c r="BM613" s="14"/>
      <c r="BN613" s="14"/>
      <c r="BO613" s="14"/>
      <c r="BP613" s="14"/>
      <c r="BQ613" s="14"/>
      <c r="BR613" s="14"/>
      <c r="BS613" s="14"/>
      <c r="BT613" s="14"/>
      <c r="BU613" s="14"/>
      <c r="BV613" s="14"/>
      <c r="BW613" s="14"/>
      <c r="BX613" s="14"/>
      <c r="BY613" s="14"/>
      <c r="BZ613" s="14"/>
      <c r="CA613" s="14"/>
      <c r="CB613" s="14"/>
      <c r="CC613" s="14"/>
      <c r="CD613" s="14"/>
      <c r="CE613" s="14"/>
      <c r="CF613" s="14"/>
      <c r="CG613" s="14"/>
      <c r="CH613" s="14"/>
    </row>
    <row r="614" spans="1:86">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Z614" s="16"/>
      <c r="AA614" s="16"/>
      <c r="AB614" s="16"/>
      <c r="AC614" s="16"/>
      <c r="AD614" s="16"/>
      <c r="AE614" s="16"/>
      <c r="AF614" s="16"/>
      <c r="AG614" s="16"/>
      <c r="AH614" s="16"/>
      <c r="AI614" s="16"/>
      <c r="AJ614" s="16"/>
      <c r="AK614" s="16"/>
      <c r="AL614" s="16"/>
      <c r="AM614" s="14"/>
      <c r="AN614" s="14"/>
      <c r="AO614" s="14"/>
      <c r="AP614" s="14"/>
      <c r="AQ614" s="14"/>
      <c r="AR614" s="14"/>
      <c r="AS614" s="14"/>
      <c r="AT614" s="14"/>
      <c r="AU614" s="14"/>
      <c r="AV614" s="14"/>
      <c r="AW614" s="14"/>
      <c r="AX614" s="14"/>
      <c r="AY614" s="14"/>
      <c r="AZ614" s="14"/>
      <c r="BA614" s="14"/>
      <c r="BB614" s="14"/>
      <c r="BC614" s="14"/>
      <c r="BD614" s="14"/>
      <c r="BE614" s="14"/>
      <c r="BF614" s="14"/>
      <c r="BG614" s="14"/>
      <c r="BH614" s="14"/>
      <c r="BI614" s="14"/>
      <c r="BJ614" s="14"/>
      <c r="BK614" s="14"/>
      <c r="BL614" s="14"/>
      <c r="BM614" s="14"/>
      <c r="BN614" s="14"/>
      <c r="BO614" s="14"/>
      <c r="BP614" s="14"/>
      <c r="BQ614" s="14"/>
      <c r="BR614" s="14"/>
      <c r="BS614" s="14"/>
      <c r="BT614" s="14"/>
      <c r="BU614" s="14"/>
      <c r="BV614" s="14"/>
      <c r="BW614" s="14"/>
      <c r="BX614" s="14"/>
      <c r="BY614" s="14"/>
      <c r="BZ614" s="14"/>
      <c r="CA614" s="14"/>
      <c r="CB614" s="14"/>
      <c r="CC614" s="14"/>
      <c r="CD614" s="14"/>
      <c r="CE614" s="14"/>
      <c r="CF614" s="14"/>
      <c r="CG614" s="14"/>
      <c r="CH614" s="14"/>
    </row>
    <row r="615" spans="1:86">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Z615" s="16"/>
      <c r="AA615" s="16"/>
      <c r="AB615" s="16"/>
      <c r="AC615" s="16"/>
      <c r="AD615" s="16"/>
      <c r="AE615" s="16"/>
      <c r="AF615" s="16"/>
      <c r="AG615" s="16"/>
      <c r="AH615" s="16"/>
      <c r="AI615" s="16"/>
      <c r="AJ615" s="16"/>
      <c r="AK615" s="16"/>
      <c r="AL615" s="16"/>
      <c r="AM615" s="14"/>
      <c r="AN615" s="14"/>
      <c r="AO615" s="14"/>
      <c r="AP615" s="14"/>
      <c r="AQ615" s="14"/>
      <c r="AR615" s="14"/>
      <c r="AS615" s="14"/>
      <c r="AT615" s="14"/>
      <c r="AU615" s="14"/>
      <c r="AV615" s="14"/>
      <c r="AW615" s="14"/>
      <c r="AX615" s="14"/>
      <c r="AY615" s="14"/>
      <c r="AZ615" s="14"/>
      <c r="BA615" s="14"/>
      <c r="BB615" s="14"/>
      <c r="BC615" s="14"/>
      <c r="BD615" s="14"/>
      <c r="BE615" s="14"/>
      <c r="BF615" s="14"/>
      <c r="BG615" s="14"/>
      <c r="BH615" s="14"/>
      <c r="BI615" s="14"/>
      <c r="BJ615" s="14"/>
      <c r="BK615" s="14"/>
      <c r="BL615" s="14"/>
      <c r="BM615" s="14"/>
      <c r="BN615" s="14"/>
      <c r="BO615" s="14"/>
      <c r="BP615" s="14"/>
      <c r="BQ615" s="14"/>
      <c r="BR615" s="14"/>
      <c r="BS615" s="14"/>
      <c r="BT615" s="14"/>
      <c r="BU615" s="14"/>
      <c r="BV615" s="14"/>
      <c r="BW615" s="14"/>
      <c r="BX615" s="14"/>
      <c r="BY615" s="14"/>
      <c r="BZ615" s="14"/>
      <c r="CA615" s="14"/>
      <c r="CB615" s="14"/>
      <c r="CC615" s="14"/>
      <c r="CD615" s="14"/>
      <c r="CE615" s="14"/>
      <c r="CF615" s="14"/>
      <c r="CG615" s="14"/>
      <c r="CH615" s="14"/>
    </row>
    <row r="616" spans="1:8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Z616" s="16"/>
      <c r="AA616" s="16"/>
      <c r="AB616" s="16"/>
      <c r="AC616" s="16"/>
      <c r="AD616" s="16"/>
      <c r="AE616" s="16"/>
      <c r="AF616" s="16"/>
      <c r="AG616" s="16"/>
      <c r="AH616" s="16"/>
      <c r="AI616" s="16"/>
      <c r="AJ616" s="16"/>
      <c r="AK616" s="16"/>
      <c r="AL616" s="16"/>
      <c r="AM616" s="14"/>
      <c r="AN616" s="14"/>
      <c r="AO616" s="14"/>
      <c r="AP616" s="14"/>
      <c r="AQ616" s="14"/>
      <c r="AR616" s="14"/>
      <c r="AS616" s="14"/>
      <c r="AT616" s="14"/>
      <c r="AU616" s="14"/>
      <c r="AV616" s="14"/>
      <c r="AW616" s="14"/>
      <c r="AX616" s="14"/>
      <c r="AY616" s="14"/>
      <c r="AZ616" s="14"/>
      <c r="BA616" s="14"/>
      <c r="BB616" s="14"/>
      <c r="BC616" s="14"/>
      <c r="BD616" s="14"/>
      <c r="BE616" s="14"/>
      <c r="BF616" s="14"/>
      <c r="BG616" s="14"/>
      <c r="BH616" s="14"/>
      <c r="BI616" s="14"/>
      <c r="BJ616" s="14"/>
      <c r="BK616" s="14"/>
      <c r="BL616" s="14"/>
      <c r="BM616" s="14"/>
      <c r="BN616" s="14"/>
      <c r="BO616" s="14"/>
      <c r="BP616" s="14"/>
      <c r="BQ616" s="14"/>
      <c r="BR616" s="14"/>
      <c r="BS616" s="14"/>
      <c r="BT616" s="14"/>
      <c r="BU616" s="14"/>
      <c r="BV616" s="14"/>
      <c r="BW616" s="14"/>
      <c r="BX616" s="14"/>
      <c r="BY616" s="14"/>
      <c r="BZ616" s="14"/>
      <c r="CA616" s="14"/>
      <c r="CB616" s="14"/>
      <c r="CC616" s="14"/>
      <c r="CD616" s="14"/>
      <c r="CE616" s="14"/>
      <c r="CF616" s="14"/>
      <c r="CG616" s="14"/>
      <c r="CH616" s="14"/>
    </row>
    <row r="617" spans="1:86">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Z617" s="16"/>
      <c r="AA617" s="16"/>
      <c r="AB617" s="16"/>
      <c r="AC617" s="16"/>
      <c r="AD617" s="16"/>
      <c r="AE617" s="16"/>
      <c r="AF617" s="16"/>
      <c r="AG617" s="16"/>
      <c r="AH617" s="16"/>
      <c r="AI617" s="16"/>
      <c r="AJ617" s="16"/>
      <c r="AK617" s="16"/>
      <c r="AL617" s="16"/>
      <c r="AM617" s="14"/>
      <c r="AN617" s="14"/>
      <c r="AO617" s="14"/>
      <c r="AP617" s="14"/>
      <c r="AQ617" s="14"/>
      <c r="AR617" s="14"/>
      <c r="AS617" s="14"/>
      <c r="AT617" s="14"/>
      <c r="AU617" s="14"/>
      <c r="AV617" s="14"/>
      <c r="AW617" s="14"/>
      <c r="AX617" s="14"/>
      <c r="AY617" s="14"/>
      <c r="AZ617" s="14"/>
      <c r="BA617" s="14"/>
      <c r="BB617" s="14"/>
      <c r="BC617" s="14"/>
      <c r="BD617" s="14"/>
      <c r="BE617" s="14"/>
      <c r="BF617" s="14"/>
      <c r="BG617" s="14"/>
      <c r="BH617" s="14"/>
      <c r="BI617" s="14"/>
      <c r="BJ617" s="14"/>
      <c r="BK617" s="14"/>
      <c r="BL617" s="14"/>
      <c r="BM617" s="14"/>
      <c r="BN617" s="14"/>
      <c r="BO617" s="14"/>
      <c r="BP617" s="14"/>
      <c r="BQ617" s="14"/>
      <c r="BR617" s="14"/>
      <c r="BS617" s="14"/>
      <c r="BT617" s="14"/>
      <c r="BU617" s="14"/>
      <c r="BV617" s="14"/>
      <c r="BW617" s="14"/>
      <c r="BX617" s="14"/>
      <c r="BY617" s="14"/>
      <c r="BZ617" s="14"/>
      <c r="CA617" s="14"/>
      <c r="CB617" s="14"/>
      <c r="CC617" s="14"/>
      <c r="CD617" s="14"/>
      <c r="CE617" s="14"/>
      <c r="CF617" s="14"/>
      <c r="CG617" s="14"/>
      <c r="CH617" s="14"/>
    </row>
    <row r="618" spans="1:86">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Z618" s="16"/>
      <c r="AA618" s="16"/>
      <c r="AB618" s="16"/>
      <c r="AC618" s="16"/>
      <c r="AD618" s="16"/>
      <c r="AE618" s="16"/>
      <c r="AF618" s="16"/>
      <c r="AG618" s="16"/>
      <c r="AH618" s="16"/>
      <c r="AI618" s="16"/>
      <c r="AJ618" s="16"/>
      <c r="AK618" s="16"/>
      <c r="AL618" s="16"/>
      <c r="AM618" s="14"/>
      <c r="AN618" s="14"/>
      <c r="AO618" s="14"/>
      <c r="AP618" s="14"/>
      <c r="AQ618" s="14"/>
      <c r="AR618" s="14"/>
      <c r="AS618" s="14"/>
      <c r="AT618" s="14"/>
      <c r="AU618" s="14"/>
      <c r="AV618" s="14"/>
      <c r="AW618" s="14"/>
      <c r="AX618" s="14"/>
      <c r="AY618" s="14"/>
      <c r="AZ618" s="14"/>
      <c r="BA618" s="14"/>
      <c r="BB618" s="14"/>
      <c r="BC618" s="14"/>
      <c r="BD618" s="14"/>
      <c r="BE618" s="14"/>
      <c r="BF618" s="14"/>
      <c r="BG618" s="14"/>
      <c r="BH618" s="14"/>
      <c r="BI618" s="14"/>
      <c r="BJ618" s="14"/>
      <c r="BK618" s="14"/>
      <c r="BL618" s="14"/>
      <c r="BM618" s="14"/>
      <c r="BN618" s="14"/>
      <c r="BO618" s="14"/>
      <c r="BP618" s="14"/>
      <c r="BQ618" s="14"/>
      <c r="BR618" s="14"/>
      <c r="BS618" s="14"/>
      <c r="BT618" s="14"/>
      <c r="BU618" s="14"/>
      <c r="BV618" s="14"/>
      <c r="BW618" s="14"/>
      <c r="BX618" s="14"/>
      <c r="BY618" s="14"/>
      <c r="BZ618" s="14"/>
      <c r="CA618" s="14"/>
      <c r="CB618" s="14"/>
      <c r="CC618" s="14"/>
      <c r="CD618" s="14"/>
      <c r="CE618" s="14"/>
      <c r="CF618" s="14"/>
      <c r="CG618" s="14"/>
      <c r="CH618" s="14"/>
    </row>
    <row r="619" spans="1:86">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Z619" s="16"/>
      <c r="AA619" s="16"/>
      <c r="AB619" s="16"/>
      <c r="AC619" s="16"/>
      <c r="AD619" s="16"/>
      <c r="AE619" s="16"/>
      <c r="AF619" s="16"/>
      <c r="AG619" s="16"/>
      <c r="AH619" s="16"/>
      <c r="AI619" s="16"/>
      <c r="AJ619" s="16"/>
      <c r="AK619" s="16"/>
      <c r="AL619" s="16"/>
      <c r="AM619" s="14"/>
      <c r="AN619" s="14"/>
      <c r="AO619" s="14"/>
      <c r="AP619" s="14"/>
      <c r="AQ619" s="14"/>
      <c r="AR619" s="14"/>
      <c r="AS619" s="14"/>
      <c r="AT619" s="14"/>
      <c r="AU619" s="14"/>
      <c r="AV619" s="14"/>
      <c r="AW619" s="14"/>
      <c r="AX619" s="14"/>
      <c r="AY619" s="14"/>
      <c r="AZ619" s="14"/>
      <c r="BA619" s="14"/>
      <c r="BB619" s="14"/>
      <c r="BC619" s="14"/>
      <c r="BD619" s="14"/>
      <c r="BE619" s="14"/>
      <c r="BF619" s="14"/>
      <c r="BG619" s="14"/>
      <c r="BH619" s="14"/>
      <c r="BI619" s="14"/>
      <c r="BJ619" s="14"/>
      <c r="BK619" s="14"/>
      <c r="BL619" s="14"/>
      <c r="BM619" s="14"/>
      <c r="BN619" s="14"/>
      <c r="BO619" s="14"/>
      <c r="BP619" s="14"/>
      <c r="BQ619" s="14"/>
      <c r="BR619" s="14"/>
      <c r="BS619" s="14"/>
      <c r="BT619" s="14"/>
      <c r="BU619" s="14"/>
      <c r="BV619" s="14"/>
      <c r="BW619" s="14"/>
      <c r="BX619" s="14"/>
      <c r="BY619" s="14"/>
      <c r="BZ619" s="14"/>
      <c r="CA619" s="14"/>
      <c r="CB619" s="14"/>
      <c r="CC619" s="14"/>
      <c r="CD619" s="14"/>
      <c r="CE619" s="14"/>
      <c r="CF619" s="14"/>
      <c r="CG619" s="14"/>
      <c r="CH619" s="14"/>
    </row>
    <row r="620" spans="1:86">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Z620" s="16"/>
      <c r="AA620" s="16"/>
      <c r="AB620" s="16"/>
      <c r="AC620" s="16"/>
      <c r="AD620" s="16"/>
      <c r="AE620" s="16"/>
      <c r="AF620" s="16"/>
      <c r="AG620" s="16"/>
      <c r="AH620" s="16"/>
      <c r="AI620" s="16"/>
      <c r="AJ620" s="16"/>
      <c r="AK620" s="16"/>
      <c r="AL620" s="16"/>
      <c r="AM620" s="14"/>
      <c r="AN620" s="14"/>
      <c r="AO620" s="14"/>
      <c r="AP620" s="14"/>
      <c r="AQ620" s="14"/>
      <c r="AR620" s="14"/>
      <c r="AS620" s="14"/>
      <c r="AT620" s="14"/>
      <c r="AU620" s="14"/>
      <c r="AV620" s="14"/>
      <c r="AW620" s="14"/>
      <c r="AX620" s="14"/>
      <c r="AY620" s="14"/>
      <c r="AZ620" s="14"/>
      <c r="BA620" s="14"/>
      <c r="BB620" s="14"/>
      <c r="BC620" s="14"/>
      <c r="BD620" s="14"/>
      <c r="BE620" s="14"/>
      <c r="BF620" s="14"/>
      <c r="BG620" s="14"/>
      <c r="BH620" s="14"/>
      <c r="BI620" s="14"/>
      <c r="BJ620" s="14"/>
      <c r="BK620" s="14"/>
      <c r="BL620" s="14"/>
      <c r="BM620" s="14"/>
      <c r="BN620" s="14"/>
      <c r="BO620" s="14"/>
      <c r="BP620" s="14"/>
      <c r="BQ620" s="14"/>
      <c r="BR620" s="14"/>
      <c r="BS620" s="14"/>
      <c r="BT620" s="14"/>
      <c r="BU620" s="14"/>
      <c r="BV620" s="14"/>
      <c r="BW620" s="14"/>
      <c r="BX620" s="14"/>
      <c r="BY620" s="14"/>
      <c r="BZ620" s="14"/>
      <c r="CA620" s="14"/>
      <c r="CB620" s="14"/>
      <c r="CC620" s="14"/>
      <c r="CD620" s="14"/>
      <c r="CE620" s="14"/>
      <c r="CF620" s="14"/>
      <c r="CG620" s="14"/>
      <c r="CH620" s="14"/>
    </row>
    <row r="621" spans="1:86">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Z621" s="16"/>
      <c r="AA621" s="16"/>
      <c r="AB621" s="16"/>
      <c r="AC621" s="16"/>
      <c r="AD621" s="16"/>
      <c r="AE621" s="16"/>
      <c r="AF621" s="16"/>
      <c r="AG621" s="16"/>
      <c r="AH621" s="16"/>
      <c r="AI621" s="16"/>
      <c r="AJ621" s="16"/>
      <c r="AK621" s="16"/>
      <c r="AL621" s="16"/>
      <c r="AM621" s="14"/>
      <c r="AN621" s="14"/>
      <c r="AO621" s="14"/>
      <c r="AP621" s="14"/>
      <c r="AQ621" s="14"/>
      <c r="AR621" s="14"/>
      <c r="AS621" s="14"/>
      <c r="AT621" s="14"/>
      <c r="AU621" s="14"/>
      <c r="AV621" s="14"/>
      <c r="AW621" s="14"/>
      <c r="AX621" s="14"/>
      <c r="AY621" s="14"/>
      <c r="AZ621" s="14"/>
      <c r="BA621" s="14"/>
      <c r="BB621" s="14"/>
      <c r="BC621" s="14"/>
      <c r="BD621" s="14"/>
      <c r="BE621" s="14"/>
      <c r="BF621" s="14"/>
      <c r="BG621" s="14"/>
      <c r="BH621" s="14"/>
      <c r="BI621" s="14"/>
      <c r="BJ621" s="14"/>
      <c r="BK621" s="14"/>
      <c r="BL621" s="14"/>
      <c r="BM621" s="14"/>
      <c r="BN621" s="14"/>
      <c r="BO621" s="14"/>
      <c r="BP621" s="14"/>
      <c r="BQ621" s="14"/>
      <c r="BR621" s="14"/>
      <c r="BS621" s="14"/>
      <c r="BT621" s="14"/>
      <c r="BU621" s="14"/>
      <c r="BV621" s="14"/>
      <c r="BW621" s="14"/>
      <c r="BX621" s="14"/>
      <c r="BY621" s="14"/>
      <c r="BZ621" s="14"/>
      <c r="CA621" s="14"/>
      <c r="CB621" s="14"/>
      <c r="CC621" s="14"/>
      <c r="CD621" s="14"/>
      <c r="CE621" s="14"/>
      <c r="CF621" s="14"/>
      <c r="CG621" s="14"/>
      <c r="CH621" s="14"/>
    </row>
    <row r="622" spans="1:86">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Z622" s="16"/>
      <c r="AA622" s="16"/>
      <c r="AB622" s="16"/>
      <c r="AC622" s="16"/>
      <c r="AD622" s="16"/>
      <c r="AE622" s="16"/>
      <c r="AF622" s="16"/>
      <c r="AG622" s="16"/>
      <c r="AH622" s="16"/>
      <c r="AI622" s="16"/>
      <c r="AJ622" s="16"/>
      <c r="AK622" s="16"/>
      <c r="AL622" s="16"/>
      <c r="AM622" s="14"/>
      <c r="AN622" s="14"/>
      <c r="AO622" s="14"/>
      <c r="AP622" s="14"/>
      <c r="AQ622" s="14"/>
      <c r="AR622" s="14"/>
      <c r="AS622" s="14"/>
      <c r="AT622" s="14"/>
      <c r="AU622" s="14"/>
      <c r="AV622" s="14"/>
      <c r="AW622" s="14"/>
      <c r="AX622" s="14"/>
      <c r="AY622" s="14"/>
      <c r="AZ622" s="14"/>
      <c r="BA622" s="14"/>
      <c r="BB622" s="14"/>
      <c r="BC622" s="14"/>
      <c r="BD622" s="14"/>
      <c r="BE622" s="14"/>
      <c r="BF622" s="14"/>
      <c r="BG622" s="14"/>
      <c r="BH622" s="14"/>
      <c r="BI622" s="14"/>
      <c r="BJ622" s="14"/>
      <c r="BK622" s="14"/>
      <c r="BL622" s="14"/>
      <c r="BM622" s="14"/>
      <c r="BN622" s="14"/>
      <c r="BO622" s="14"/>
      <c r="BP622" s="14"/>
      <c r="BQ622" s="14"/>
      <c r="BR622" s="14"/>
      <c r="BS622" s="14"/>
      <c r="BT622" s="14"/>
      <c r="BU622" s="14"/>
      <c r="BV622" s="14"/>
      <c r="BW622" s="14"/>
      <c r="BX622" s="14"/>
      <c r="BY622" s="14"/>
      <c r="BZ622" s="14"/>
      <c r="CA622" s="14"/>
      <c r="CB622" s="14"/>
      <c r="CC622" s="14"/>
      <c r="CD622" s="14"/>
      <c r="CE622" s="14"/>
      <c r="CF622" s="14"/>
      <c r="CG622" s="14"/>
      <c r="CH622" s="14"/>
    </row>
    <row r="623" spans="1:86">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Z623" s="16"/>
      <c r="AA623" s="16"/>
      <c r="AB623" s="16"/>
      <c r="AC623" s="16"/>
      <c r="AD623" s="16"/>
      <c r="AE623" s="16"/>
      <c r="AF623" s="16"/>
      <c r="AG623" s="16"/>
      <c r="AH623" s="16"/>
      <c r="AI623" s="16"/>
      <c r="AJ623" s="16"/>
      <c r="AK623" s="16"/>
      <c r="AL623" s="16"/>
      <c r="AM623" s="14"/>
      <c r="AN623" s="14"/>
      <c r="AO623" s="14"/>
      <c r="AP623" s="14"/>
      <c r="AQ623" s="14"/>
      <c r="AR623" s="14"/>
      <c r="AS623" s="14"/>
      <c r="AT623" s="14"/>
      <c r="AU623" s="14"/>
      <c r="AV623" s="14"/>
      <c r="AW623" s="14"/>
      <c r="AX623" s="14"/>
      <c r="AY623" s="14"/>
      <c r="AZ623" s="14"/>
      <c r="BA623" s="14"/>
      <c r="BB623" s="14"/>
      <c r="BC623" s="14"/>
      <c r="BD623" s="14"/>
      <c r="BE623" s="14"/>
      <c r="BF623" s="14"/>
      <c r="BG623" s="14"/>
      <c r="BH623" s="14"/>
      <c r="BI623" s="14"/>
      <c r="BJ623" s="14"/>
      <c r="BK623" s="14"/>
      <c r="BL623" s="14"/>
      <c r="BM623" s="14"/>
      <c r="BN623" s="14"/>
      <c r="BO623" s="14"/>
      <c r="BP623" s="14"/>
      <c r="BQ623" s="14"/>
      <c r="BR623" s="14"/>
      <c r="BS623" s="14"/>
      <c r="BT623" s="14"/>
      <c r="BU623" s="14"/>
      <c r="BV623" s="14"/>
      <c r="BW623" s="14"/>
      <c r="BX623" s="14"/>
      <c r="BY623" s="14"/>
      <c r="BZ623" s="14"/>
      <c r="CA623" s="14"/>
      <c r="CB623" s="14"/>
      <c r="CC623" s="14"/>
      <c r="CD623" s="14"/>
      <c r="CE623" s="14"/>
      <c r="CF623" s="14"/>
      <c r="CG623" s="14"/>
      <c r="CH623" s="14"/>
    </row>
    <row r="624" spans="1:86">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Z624" s="16"/>
      <c r="AA624" s="16"/>
      <c r="AB624" s="16"/>
      <c r="AC624" s="16"/>
      <c r="AD624" s="16"/>
      <c r="AE624" s="16"/>
      <c r="AF624" s="16"/>
      <c r="AG624" s="16"/>
      <c r="AH624" s="16"/>
      <c r="AI624" s="16"/>
      <c r="AJ624" s="16"/>
      <c r="AK624" s="16"/>
      <c r="AL624" s="16"/>
      <c r="AM624" s="14"/>
      <c r="AN624" s="14"/>
      <c r="AO624" s="14"/>
      <c r="AP624" s="14"/>
      <c r="AQ624" s="14"/>
      <c r="AR624" s="14"/>
      <c r="AS624" s="14"/>
      <c r="AT624" s="14"/>
      <c r="AU624" s="14"/>
      <c r="AV624" s="14"/>
      <c r="AW624" s="14"/>
      <c r="AX624" s="14"/>
      <c r="AY624" s="14"/>
      <c r="AZ624" s="14"/>
      <c r="BA624" s="14"/>
      <c r="BB624" s="14"/>
      <c r="BC624" s="14"/>
      <c r="BD624" s="14"/>
      <c r="BE624" s="14"/>
      <c r="BF624" s="14"/>
      <c r="BG624" s="14"/>
      <c r="BH624" s="14"/>
      <c r="BI624" s="14"/>
      <c r="BJ624" s="14"/>
      <c r="BK624" s="14"/>
      <c r="BL624" s="14"/>
      <c r="BM624" s="14"/>
      <c r="BN624" s="14"/>
      <c r="BO624" s="14"/>
      <c r="BP624" s="14"/>
      <c r="BQ624" s="14"/>
      <c r="BR624" s="14"/>
      <c r="BS624" s="14"/>
      <c r="BT624" s="14"/>
      <c r="BU624" s="14"/>
      <c r="BV624" s="14"/>
      <c r="BW624" s="14"/>
      <c r="BX624" s="14"/>
      <c r="BY624" s="14"/>
      <c r="BZ624" s="14"/>
      <c r="CA624" s="14"/>
      <c r="CB624" s="14"/>
      <c r="CC624" s="14"/>
      <c r="CD624" s="14"/>
      <c r="CE624" s="14"/>
      <c r="CF624" s="14"/>
      <c r="CG624" s="14"/>
      <c r="CH624" s="14"/>
    </row>
    <row r="625" spans="1:86">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Z625" s="16"/>
      <c r="AA625" s="16"/>
      <c r="AB625" s="16"/>
      <c r="AC625" s="16"/>
      <c r="AD625" s="16"/>
      <c r="AE625" s="16"/>
      <c r="AF625" s="16"/>
      <c r="AG625" s="16"/>
      <c r="AH625" s="16"/>
      <c r="AI625" s="16"/>
      <c r="AJ625" s="16"/>
      <c r="AK625" s="16"/>
      <c r="AL625" s="16"/>
      <c r="AM625" s="14"/>
      <c r="AN625" s="14"/>
      <c r="AO625" s="14"/>
      <c r="AP625" s="14"/>
      <c r="AQ625" s="14"/>
      <c r="AR625" s="14"/>
      <c r="AS625" s="14"/>
      <c r="AT625" s="14"/>
      <c r="AU625" s="14"/>
      <c r="AV625" s="14"/>
      <c r="AW625" s="14"/>
      <c r="AX625" s="14"/>
      <c r="AY625" s="14"/>
      <c r="AZ625" s="14"/>
      <c r="BA625" s="14"/>
      <c r="BB625" s="14"/>
      <c r="BC625" s="14"/>
      <c r="BD625" s="14"/>
      <c r="BE625" s="14"/>
      <c r="BF625" s="14"/>
      <c r="BG625" s="14"/>
      <c r="BH625" s="14"/>
      <c r="BI625" s="14"/>
      <c r="BJ625" s="14"/>
      <c r="BK625" s="14"/>
      <c r="BL625" s="14"/>
      <c r="BM625" s="14"/>
      <c r="BN625" s="14"/>
      <c r="BO625" s="14"/>
      <c r="BP625" s="14"/>
      <c r="BQ625" s="14"/>
      <c r="BR625" s="14"/>
      <c r="BS625" s="14"/>
      <c r="BT625" s="14"/>
      <c r="BU625" s="14"/>
      <c r="BV625" s="14"/>
      <c r="BW625" s="14"/>
      <c r="BX625" s="14"/>
      <c r="BY625" s="14"/>
      <c r="BZ625" s="14"/>
      <c r="CA625" s="14"/>
      <c r="CB625" s="14"/>
      <c r="CC625" s="14"/>
      <c r="CD625" s="14"/>
      <c r="CE625" s="14"/>
      <c r="CF625" s="14"/>
      <c r="CG625" s="14"/>
      <c r="CH625" s="14"/>
    </row>
    <row r="626" spans="1:8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Z626" s="16"/>
      <c r="AA626" s="16"/>
      <c r="AB626" s="16"/>
      <c r="AC626" s="16"/>
      <c r="AD626" s="16"/>
      <c r="AE626" s="16"/>
      <c r="AF626" s="16"/>
      <c r="AG626" s="16"/>
      <c r="AH626" s="16"/>
      <c r="AI626" s="16"/>
      <c r="AJ626" s="16"/>
      <c r="AK626" s="16"/>
      <c r="AL626" s="16"/>
      <c r="AM626" s="14"/>
      <c r="AN626" s="14"/>
      <c r="AO626" s="14"/>
      <c r="AP626" s="14"/>
      <c r="AQ626" s="14"/>
      <c r="AR626" s="14"/>
      <c r="AS626" s="14"/>
      <c r="AT626" s="14"/>
      <c r="AU626" s="14"/>
      <c r="AV626" s="14"/>
      <c r="AW626" s="14"/>
      <c r="AX626" s="14"/>
      <c r="AY626" s="14"/>
      <c r="AZ626" s="14"/>
      <c r="BA626" s="14"/>
      <c r="BB626" s="14"/>
      <c r="BC626" s="14"/>
      <c r="BD626" s="14"/>
      <c r="BE626" s="14"/>
      <c r="BF626" s="14"/>
      <c r="BG626" s="14"/>
      <c r="BH626" s="14"/>
      <c r="BI626" s="14"/>
      <c r="BJ626" s="14"/>
      <c r="BK626" s="14"/>
      <c r="BL626" s="14"/>
      <c r="BM626" s="14"/>
      <c r="BN626" s="14"/>
      <c r="BO626" s="14"/>
      <c r="BP626" s="14"/>
      <c r="BQ626" s="14"/>
      <c r="BR626" s="14"/>
      <c r="BS626" s="14"/>
      <c r="BT626" s="14"/>
      <c r="BU626" s="14"/>
      <c r="BV626" s="14"/>
      <c r="BW626" s="14"/>
      <c r="BX626" s="14"/>
      <c r="BY626" s="14"/>
      <c r="BZ626" s="14"/>
      <c r="CA626" s="14"/>
      <c r="CB626" s="14"/>
      <c r="CC626" s="14"/>
      <c r="CD626" s="14"/>
      <c r="CE626" s="14"/>
      <c r="CF626" s="14"/>
      <c r="CG626" s="14"/>
      <c r="CH626" s="14"/>
    </row>
    <row r="627" spans="1:86">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Z627" s="16"/>
      <c r="AA627" s="16"/>
      <c r="AB627" s="16"/>
      <c r="AC627" s="16"/>
      <c r="AD627" s="16"/>
      <c r="AE627" s="16"/>
      <c r="AF627" s="16"/>
      <c r="AG627" s="16"/>
      <c r="AH627" s="16"/>
      <c r="AI627" s="16"/>
      <c r="AJ627" s="16"/>
      <c r="AK627" s="16"/>
      <c r="AL627" s="16"/>
      <c r="AM627" s="14"/>
      <c r="AN627" s="14"/>
      <c r="AO627" s="14"/>
      <c r="AP627" s="14"/>
      <c r="AQ627" s="14"/>
      <c r="AR627" s="14"/>
      <c r="AS627" s="14"/>
      <c r="AT627" s="14"/>
      <c r="AU627" s="14"/>
      <c r="AV627" s="14"/>
      <c r="AW627" s="14"/>
      <c r="AX627" s="14"/>
      <c r="AY627" s="14"/>
      <c r="AZ627" s="14"/>
      <c r="BA627" s="14"/>
      <c r="BB627" s="14"/>
      <c r="BC627" s="14"/>
      <c r="BD627" s="14"/>
      <c r="BE627" s="14"/>
      <c r="BF627" s="14"/>
      <c r="BG627" s="14"/>
      <c r="BH627" s="14"/>
      <c r="BI627" s="14"/>
      <c r="BJ627" s="14"/>
      <c r="BK627" s="14"/>
      <c r="BL627" s="14"/>
      <c r="BM627" s="14"/>
      <c r="BN627" s="14"/>
      <c r="BO627" s="14"/>
      <c r="BP627" s="14"/>
      <c r="BQ627" s="14"/>
      <c r="BR627" s="14"/>
      <c r="BS627" s="14"/>
      <c r="BT627" s="14"/>
      <c r="BU627" s="14"/>
      <c r="BV627" s="14"/>
      <c r="BW627" s="14"/>
      <c r="BX627" s="14"/>
      <c r="BY627" s="14"/>
      <c r="BZ627" s="14"/>
      <c r="CA627" s="14"/>
      <c r="CB627" s="14"/>
      <c r="CC627" s="14"/>
      <c r="CD627" s="14"/>
      <c r="CE627" s="14"/>
      <c r="CF627" s="14"/>
      <c r="CG627" s="14"/>
      <c r="CH627" s="14"/>
    </row>
    <row r="628" spans="1:86">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Z628" s="16"/>
      <c r="AA628" s="16"/>
      <c r="AB628" s="16"/>
      <c r="AC628" s="16"/>
      <c r="AD628" s="16"/>
      <c r="AE628" s="16"/>
      <c r="AF628" s="16"/>
      <c r="AG628" s="16"/>
      <c r="AH628" s="16"/>
      <c r="AI628" s="16"/>
      <c r="AJ628" s="16"/>
      <c r="AK628" s="16"/>
      <c r="AL628" s="16"/>
      <c r="AM628" s="14"/>
      <c r="AN628" s="14"/>
      <c r="AO628" s="14"/>
      <c r="AP628" s="14"/>
      <c r="AQ628" s="14"/>
      <c r="AR628" s="14"/>
      <c r="AS628" s="14"/>
      <c r="AT628" s="14"/>
      <c r="AU628" s="14"/>
      <c r="AV628" s="14"/>
      <c r="AW628" s="14"/>
      <c r="AX628" s="14"/>
      <c r="AY628" s="14"/>
      <c r="AZ628" s="14"/>
      <c r="BA628" s="14"/>
      <c r="BB628" s="14"/>
      <c r="BC628" s="14"/>
      <c r="BD628" s="14"/>
      <c r="BE628" s="14"/>
      <c r="BF628" s="14"/>
      <c r="BG628" s="14"/>
      <c r="BH628" s="14"/>
      <c r="BI628" s="14"/>
      <c r="BJ628" s="14"/>
      <c r="BK628" s="14"/>
      <c r="BL628" s="14"/>
      <c r="BM628" s="14"/>
      <c r="BN628" s="14"/>
      <c r="BO628" s="14"/>
      <c r="BP628" s="14"/>
      <c r="BQ628" s="14"/>
      <c r="BR628" s="14"/>
      <c r="BS628" s="14"/>
      <c r="BT628" s="14"/>
      <c r="BU628" s="14"/>
      <c r="BV628" s="14"/>
      <c r="BW628" s="14"/>
      <c r="BX628" s="14"/>
      <c r="BY628" s="14"/>
      <c r="BZ628" s="14"/>
      <c r="CA628" s="14"/>
      <c r="CB628" s="14"/>
      <c r="CC628" s="14"/>
      <c r="CD628" s="14"/>
      <c r="CE628" s="14"/>
      <c r="CF628" s="14"/>
      <c r="CG628" s="14"/>
      <c r="CH628" s="14"/>
    </row>
    <row r="629" spans="1:86">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Z629" s="16"/>
      <c r="AA629" s="16"/>
      <c r="AB629" s="16"/>
      <c r="AC629" s="16"/>
      <c r="AD629" s="16"/>
      <c r="AE629" s="16"/>
      <c r="AF629" s="16"/>
      <c r="AG629" s="16"/>
      <c r="AH629" s="16"/>
      <c r="AI629" s="16"/>
      <c r="AJ629" s="16"/>
      <c r="AK629" s="16"/>
      <c r="AL629" s="16"/>
      <c r="AM629" s="14"/>
      <c r="AN629" s="14"/>
      <c r="AO629" s="14"/>
      <c r="AP629" s="14"/>
      <c r="AQ629" s="14"/>
      <c r="AR629" s="14"/>
      <c r="AS629" s="14"/>
      <c r="AT629" s="14"/>
      <c r="AU629" s="14"/>
      <c r="AV629" s="14"/>
      <c r="AW629" s="14"/>
      <c r="AX629" s="14"/>
      <c r="AY629" s="14"/>
      <c r="AZ629" s="14"/>
      <c r="BA629" s="14"/>
      <c r="BB629" s="14"/>
      <c r="BC629" s="14"/>
      <c r="BD629" s="14"/>
      <c r="BE629" s="14"/>
      <c r="BF629" s="14"/>
      <c r="BG629" s="14"/>
      <c r="BH629" s="14"/>
      <c r="BI629" s="14"/>
      <c r="BJ629" s="14"/>
      <c r="BK629" s="14"/>
      <c r="BL629" s="14"/>
      <c r="BM629" s="14"/>
      <c r="BN629" s="14"/>
      <c r="BO629" s="14"/>
      <c r="BP629" s="14"/>
      <c r="BQ629" s="14"/>
      <c r="BR629" s="14"/>
      <c r="BS629" s="14"/>
      <c r="BT629" s="14"/>
      <c r="BU629" s="14"/>
      <c r="BV629" s="14"/>
      <c r="BW629" s="14"/>
      <c r="BX629" s="14"/>
      <c r="BY629" s="14"/>
      <c r="BZ629" s="14"/>
      <c r="CA629" s="14"/>
      <c r="CB629" s="14"/>
      <c r="CC629" s="14"/>
      <c r="CD629" s="14"/>
      <c r="CE629" s="14"/>
      <c r="CF629" s="14"/>
      <c r="CG629" s="14"/>
      <c r="CH629" s="14"/>
    </row>
    <row r="630" spans="1:86">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Z630" s="16"/>
      <c r="AA630" s="16"/>
      <c r="AB630" s="16"/>
      <c r="AC630" s="16"/>
      <c r="AD630" s="16"/>
      <c r="AE630" s="16"/>
      <c r="AF630" s="16"/>
      <c r="AG630" s="16"/>
      <c r="AH630" s="16"/>
      <c r="AI630" s="16"/>
      <c r="AJ630" s="16"/>
      <c r="AK630" s="16"/>
      <c r="AL630" s="16"/>
      <c r="AM630" s="14"/>
      <c r="AN630" s="14"/>
      <c r="AO630" s="14"/>
      <c r="AP630" s="14"/>
      <c r="AQ630" s="14"/>
      <c r="AR630" s="14"/>
      <c r="AS630" s="14"/>
      <c r="AT630" s="14"/>
      <c r="AU630" s="14"/>
      <c r="AV630" s="14"/>
      <c r="AW630" s="14"/>
      <c r="AX630" s="14"/>
      <c r="AY630" s="14"/>
      <c r="AZ630" s="14"/>
      <c r="BA630" s="14"/>
      <c r="BB630" s="14"/>
      <c r="BC630" s="14"/>
      <c r="BD630" s="14"/>
      <c r="BE630" s="14"/>
      <c r="BF630" s="14"/>
      <c r="BG630" s="14"/>
      <c r="BH630" s="14"/>
      <c r="BI630" s="14"/>
      <c r="BJ630" s="14"/>
      <c r="BK630" s="14"/>
      <c r="BL630" s="14"/>
      <c r="BM630" s="14"/>
      <c r="BN630" s="14"/>
      <c r="BO630" s="14"/>
      <c r="BP630" s="14"/>
      <c r="BQ630" s="14"/>
      <c r="BR630" s="14"/>
      <c r="BS630" s="14"/>
      <c r="BT630" s="14"/>
      <c r="BU630" s="14"/>
      <c r="BV630" s="14"/>
      <c r="BW630" s="14"/>
      <c r="BX630" s="14"/>
      <c r="BY630" s="14"/>
      <c r="BZ630" s="14"/>
      <c r="CA630" s="14"/>
      <c r="CB630" s="14"/>
      <c r="CC630" s="14"/>
      <c r="CD630" s="14"/>
      <c r="CE630" s="14"/>
      <c r="CF630" s="14"/>
      <c r="CG630" s="14"/>
      <c r="CH630" s="14"/>
    </row>
    <row r="631" spans="1:86">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Z631" s="16"/>
      <c r="AA631" s="16"/>
      <c r="AB631" s="16"/>
      <c r="AC631" s="16"/>
      <c r="AD631" s="16"/>
      <c r="AE631" s="16"/>
      <c r="AF631" s="16"/>
      <c r="AG631" s="16"/>
      <c r="AH631" s="16"/>
      <c r="AI631" s="16"/>
      <c r="AJ631" s="16"/>
      <c r="AK631" s="16"/>
      <c r="AL631" s="16"/>
      <c r="AM631" s="14"/>
      <c r="AN631" s="14"/>
      <c r="AO631" s="14"/>
      <c r="AP631" s="14"/>
      <c r="AQ631" s="14"/>
      <c r="AR631" s="14"/>
      <c r="AS631" s="14"/>
      <c r="AT631" s="14"/>
      <c r="AU631" s="14"/>
      <c r="AV631" s="14"/>
      <c r="AW631" s="14"/>
      <c r="AX631" s="14"/>
      <c r="AY631" s="14"/>
      <c r="AZ631" s="14"/>
      <c r="BA631" s="14"/>
      <c r="BB631" s="14"/>
      <c r="BC631" s="14"/>
      <c r="BD631" s="14"/>
      <c r="BE631" s="14"/>
      <c r="BF631" s="14"/>
      <c r="BG631" s="14"/>
      <c r="BH631" s="14"/>
      <c r="BI631" s="14"/>
      <c r="BJ631" s="14"/>
      <c r="BK631" s="14"/>
      <c r="BL631" s="14"/>
      <c r="BM631" s="14"/>
      <c r="BN631" s="14"/>
      <c r="BO631" s="14"/>
      <c r="BP631" s="14"/>
      <c r="BQ631" s="14"/>
      <c r="BR631" s="14"/>
      <c r="BS631" s="14"/>
      <c r="BT631" s="14"/>
      <c r="BU631" s="14"/>
      <c r="BV631" s="14"/>
      <c r="BW631" s="14"/>
      <c r="BX631" s="14"/>
      <c r="BY631" s="14"/>
      <c r="BZ631" s="14"/>
      <c r="CA631" s="14"/>
      <c r="CB631" s="14"/>
      <c r="CC631" s="14"/>
      <c r="CD631" s="14"/>
      <c r="CE631" s="14"/>
      <c r="CF631" s="14"/>
      <c r="CG631" s="14"/>
      <c r="CH631" s="14"/>
    </row>
    <row r="632" spans="1:86">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Z632" s="16"/>
      <c r="AA632" s="16"/>
      <c r="AB632" s="16"/>
      <c r="AC632" s="16"/>
      <c r="AD632" s="16"/>
      <c r="AE632" s="16"/>
      <c r="AF632" s="16"/>
      <c r="AG632" s="16"/>
      <c r="AH632" s="16"/>
      <c r="AI632" s="16"/>
      <c r="AJ632" s="16"/>
      <c r="AK632" s="16"/>
      <c r="AL632" s="16"/>
      <c r="AM632" s="14"/>
      <c r="AN632" s="14"/>
      <c r="AO632" s="14"/>
      <c r="AP632" s="14"/>
      <c r="AQ632" s="14"/>
      <c r="AR632" s="14"/>
      <c r="AS632" s="14"/>
      <c r="AT632" s="14"/>
      <c r="AU632" s="14"/>
      <c r="AV632" s="14"/>
      <c r="AW632" s="14"/>
      <c r="AX632" s="14"/>
      <c r="AY632" s="14"/>
      <c r="AZ632" s="14"/>
      <c r="BA632" s="14"/>
      <c r="BB632" s="14"/>
      <c r="BC632" s="14"/>
      <c r="BD632" s="14"/>
      <c r="BE632" s="14"/>
      <c r="BF632" s="14"/>
      <c r="BG632" s="14"/>
      <c r="BH632" s="14"/>
      <c r="BI632" s="14"/>
      <c r="BJ632" s="14"/>
      <c r="BK632" s="14"/>
      <c r="BL632" s="14"/>
      <c r="BM632" s="14"/>
      <c r="BN632" s="14"/>
      <c r="BO632" s="14"/>
      <c r="BP632" s="14"/>
      <c r="BQ632" s="14"/>
      <c r="BR632" s="14"/>
      <c r="BS632" s="14"/>
      <c r="BT632" s="14"/>
      <c r="BU632" s="14"/>
      <c r="BV632" s="14"/>
      <c r="BW632" s="14"/>
      <c r="BX632" s="14"/>
      <c r="BY632" s="14"/>
      <c r="BZ632" s="14"/>
      <c r="CA632" s="14"/>
      <c r="CB632" s="14"/>
      <c r="CC632" s="14"/>
      <c r="CD632" s="14"/>
      <c r="CE632" s="14"/>
      <c r="CF632" s="14"/>
      <c r="CG632" s="14"/>
      <c r="CH632" s="14"/>
    </row>
    <row r="633" spans="1:86">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Z633" s="16"/>
      <c r="AA633" s="16"/>
      <c r="AB633" s="16"/>
      <c r="AC633" s="16"/>
      <c r="AD633" s="16"/>
      <c r="AE633" s="16"/>
      <c r="AF633" s="16"/>
      <c r="AG633" s="16"/>
      <c r="AH633" s="16"/>
      <c r="AI633" s="16"/>
      <c r="AJ633" s="16"/>
      <c r="AK633" s="16"/>
      <c r="AL633" s="16"/>
      <c r="AM633" s="14"/>
      <c r="AN633" s="14"/>
      <c r="AO633" s="14"/>
      <c r="AP633" s="14"/>
      <c r="AQ633" s="14"/>
      <c r="AR633" s="14"/>
      <c r="AS633" s="14"/>
      <c r="AT633" s="14"/>
      <c r="AU633" s="14"/>
      <c r="AV633" s="14"/>
      <c r="AW633" s="14"/>
      <c r="AX633" s="14"/>
      <c r="AY633" s="14"/>
      <c r="AZ633" s="14"/>
      <c r="BA633" s="14"/>
      <c r="BB633" s="14"/>
      <c r="BC633" s="14"/>
      <c r="BD633" s="14"/>
      <c r="BE633" s="14"/>
      <c r="BF633" s="14"/>
      <c r="BG633" s="14"/>
      <c r="BH633" s="14"/>
      <c r="BI633" s="14"/>
      <c r="BJ633" s="14"/>
      <c r="BK633" s="14"/>
      <c r="BL633" s="14"/>
      <c r="BM633" s="14"/>
      <c r="BN633" s="14"/>
      <c r="BO633" s="14"/>
      <c r="BP633" s="14"/>
      <c r="BQ633" s="14"/>
      <c r="BR633" s="14"/>
      <c r="BS633" s="14"/>
      <c r="BT633" s="14"/>
      <c r="BU633" s="14"/>
      <c r="BV633" s="14"/>
      <c r="BW633" s="14"/>
      <c r="BX633" s="14"/>
      <c r="BY633" s="14"/>
      <c r="BZ633" s="14"/>
      <c r="CA633" s="14"/>
      <c r="CB633" s="14"/>
      <c r="CC633" s="14"/>
      <c r="CD633" s="14"/>
      <c r="CE633" s="14"/>
      <c r="CF633" s="14"/>
      <c r="CG633" s="14"/>
      <c r="CH633" s="14"/>
    </row>
    <row r="634" spans="1:86">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Z634" s="16"/>
      <c r="AA634" s="16"/>
      <c r="AB634" s="16"/>
      <c r="AC634" s="16"/>
      <c r="AD634" s="16"/>
      <c r="AE634" s="16"/>
      <c r="AF634" s="16"/>
      <c r="AG634" s="16"/>
      <c r="AH634" s="16"/>
      <c r="AI634" s="16"/>
      <c r="AJ634" s="16"/>
      <c r="AK634" s="16"/>
      <c r="AL634" s="16"/>
      <c r="AM634" s="14"/>
      <c r="AN634" s="14"/>
      <c r="AO634" s="14"/>
      <c r="AP634" s="14"/>
      <c r="AQ634" s="14"/>
      <c r="AR634" s="14"/>
      <c r="AS634" s="14"/>
      <c r="AT634" s="14"/>
      <c r="AU634" s="14"/>
      <c r="AV634" s="14"/>
      <c r="AW634" s="14"/>
      <c r="AX634" s="14"/>
      <c r="AY634" s="14"/>
      <c r="AZ634" s="14"/>
      <c r="BA634" s="14"/>
      <c r="BB634" s="14"/>
      <c r="BC634" s="14"/>
      <c r="BD634" s="14"/>
      <c r="BE634" s="14"/>
      <c r="BF634" s="14"/>
      <c r="BG634" s="14"/>
      <c r="BH634" s="14"/>
      <c r="BI634" s="14"/>
      <c r="BJ634" s="14"/>
      <c r="BK634" s="14"/>
      <c r="BL634" s="14"/>
      <c r="BM634" s="14"/>
      <c r="BN634" s="14"/>
      <c r="BO634" s="14"/>
      <c r="BP634" s="14"/>
      <c r="BQ634" s="14"/>
      <c r="BR634" s="14"/>
      <c r="BS634" s="14"/>
      <c r="BT634" s="14"/>
      <c r="BU634" s="14"/>
      <c r="BV634" s="14"/>
      <c r="BW634" s="14"/>
      <c r="BX634" s="14"/>
      <c r="BY634" s="14"/>
      <c r="BZ634" s="14"/>
      <c r="CA634" s="14"/>
      <c r="CB634" s="14"/>
      <c r="CC634" s="14"/>
      <c r="CD634" s="14"/>
      <c r="CE634" s="14"/>
      <c r="CF634" s="14"/>
      <c r="CG634" s="14"/>
      <c r="CH634" s="14"/>
    </row>
    <row r="635" spans="1:86">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Z635" s="16"/>
      <c r="AA635" s="16"/>
      <c r="AB635" s="16"/>
      <c r="AC635" s="16"/>
      <c r="AD635" s="16"/>
      <c r="AE635" s="16"/>
      <c r="AF635" s="16"/>
      <c r="AG635" s="16"/>
      <c r="AH635" s="16"/>
      <c r="AI635" s="16"/>
      <c r="AJ635" s="16"/>
      <c r="AK635" s="16"/>
      <c r="AL635" s="16"/>
      <c r="AM635" s="14"/>
      <c r="AN635" s="14"/>
      <c r="AO635" s="14"/>
      <c r="AP635" s="14"/>
      <c r="AQ635" s="14"/>
      <c r="AR635" s="14"/>
      <c r="AS635" s="14"/>
      <c r="AT635" s="14"/>
      <c r="AU635" s="14"/>
      <c r="AV635" s="14"/>
      <c r="AW635" s="14"/>
      <c r="AX635" s="14"/>
      <c r="AY635" s="14"/>
      <c r="AZ635" s="14"/>
      <c r="BA635" s="14"/>
      <c r="BB635" s="14"/>
      <c r="BC635" s="14"/>
      <c r="BD635" s="14"/>
      <c r="BE635" s="14"/>
      <c r="BF635" s="14"/>
      <c r="BG635" s="14"/>
      <c r="BH635" s="14"/>
      <c r="BI635" s="14"/>
      <c r="BJ635" s="14"/>
      <c r="BK635" s="14"/>
      <c r="BL635" s="14"/>
      <c r="BM635" s="14"/>
      <c r="BN635" s="14"/>
      <c r="BO635" s="14"/>
      <c r="BP635" s="14"/>
      <c r="BQ635" s="14"/>
      <c r="BR635" s="14"/>
      <c r="BS635" s="14"/>
      <c r="BT635" s="14"/>
      <c r="BU635" s="14"/>
      <c r="BV635" s="14"/>
      <c r="BW635" s="14"/>
      <c r="BX635" s="14"/>
      <c r="BY635" s="14"/>
      <c r="BZ635" s="14"/>
      <c r="CA635" s="14"/>
      <c r="CB635" s="14"/>
      <c r="CC635" s="14"/>
      <c r="CD635" s="14"/>
      <c r="CE635" s="14"/>
      <c r="CF635" s="14"/>
      <c r="CG635" s="14"/>
      <c r="CH635" s="14"/>
    </row>
    <row r="636" spans="1:8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Z636" s="16"/>
      <c r="AA636" s="16"/>
      <c r="AB636" s="16"/>
      <c r="AC636" s="16"/>
      <c r="AD636" s="16"/>
      <c r="AE636" s="16"/>
      <c r="AF636" s="16"/>
      <c r="AG636" s="16"/>
      <c r="AH636" s="16"/>
      <c r="AI636" s="16"/>
      <c r="AJ636" s="16"/>
      <c r="AK636" s="16"/>
      <c r="AL636" s="16"/>
      <c r="AM636" s="14"/>
      <c r="AN636" s="14"/>
      <c r="AO636" s="14"/>
      <c r="AP636" s="14"/>
      <c r="AQ636" s="14"/>
      <c r="AR636" s="14"/>
      <c r="AS636" s="14"/>
      <c r="AT636" s="14"/>
      <c r="AU636" s="14"/>
      <c r="AV636" s="14"/>
      <c r="AW636" s="14"/>
      <c r="AX636" s="14"/>
      <c r="AY636" s="14"/>
      <c r="AZ636" s="14"/>
      <c r="BA636" s="14"/>
      <c r="BB636" s="14"/>
      <c r="BC636" s="14"/>
      <c r="BD636" s="14"/>
      <c r="BE636" s="14"/>
      <c r="BF636" s="14"/>
      <c r="BG636" s="14"/>
      <c r="BH636" s="14"/>
      <c r="BI636" s="14"/>
      <c r="BJ636" s="14"/>
      <c r="BK636" s="14"/>
      <c r="BL636" s="14"/>
      <c r="BM636" s="14"/>
      <c r="BN636" s="14"/>
      <c r="BO636" s="14"/>
      <c r="BP636" s="14"/>
      <c r="BQ636" s="14"/>
      <c r="BR636" s="14"/>
      <c r="BS636" s="14"/>
      <c r="BT636" s="14"/>
      <c r="BU636" s="14"/>
      <c r="BV636" s="14"/>
      <c r="BW636" s="14"/>
      <c r="BX636" s="14"/>
      <c r="BY636" s="14"/>
      <c r="BZ636" s="14"/>
      <c r="CA636" s="14"/>
      <c r="CB636" s="14"/>
      <c r="CC636" s="14"/>
      <c r="CD636" s="14"/>
      <c r="CE636" s="14"/>
      <c r="CF636" s="14"/>
      <c r="CG636" s="14"/>
      <c r="CH636" s="14"/>
    </row>
    <row r="637" spans="1:86">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Z637" s="16"/>
      <c r="AA637" s="16"/>
      <c r="AB637" s="16"/>
      <c r="AC637" s="16"/>
      <c r="AD637" s="16"/>
      <c r="AE637" s="16"/>
      <c r="AF637" s="16"/>
      <c r="AG637" s="16"/>
      <c r="AH637" s="16"/>
      <c r="AI637" s="16"/>
      <c r="AJ637" s="16"/>
      <c r="AK637" s="16"/>
      <c r="AL637" s="16"/>
      <c r="AM637" s="14"/>
      <c r="AN637" s="14"/>
      <c r="AO637" s="14"/>
      <c r="AP637" s="14"/>
      <c r="AQ637" s="14"/>
      <c r="AR637" s="14"/>
      <c r="AS637" s="14"/>
      <c r="AT637" s="14"/>
      <c r="AU637" s="14"/>
      <c r="AV637" s="14"/>
      <c r="AW637" s="14"/>
      <c r="AX637" s="14"/>
      <c r="AY637" s="14"/>
      <c r="AZ637" s="14"/>
      <c r="BA637" s="14"/>
      <c r="BB637" s="14"/>
      <c r="BC637" s="14"/>
      <c r="BD637" s="14"/>
      <c r="BE637" s="14"/>
      <c r="BF637" s="14"/>
      <c r="BG637" s="14"/>
      <c r="BH637" s="14"/>
      <c r="BI637" s="14"/>
      <c r="BJ637" s="14"/>
      <c r="BK637" s="14"/>
      <c r="BL637" s="14"/>
      <c r="BM637" s="14"/>
      <c r="BN637" s="14"/>
      <c r="BO637" s="14"/>
      <c r="BP637" s="14"/>
      <c r="BQ637" s="14"/>
      <c r="BR637" s="14"/>
      <c r="BS637" s="14"/>
      <c r="BT637" s="14"/>
      <c r="BU637" s="14"/>
      <c r="BV637" s="14"/>
      <c r="BW637" s="14"/>
      <c r="BX637" s="14"/>
      <c r="BY637" s="14"/>
      <c r="BZ637" s="14"/>
      <c r="CA637" s="14"/>
      <c r="CB637" s="14"/>
      <c r="CC637" s="14"/>
      <c r="CD637" s="14"/>
      <c r="CE637" s="14"/>
      <c r="CF637" s="14"/>
      <c r="CG637" s="14"/>
      <c r="CH637" s="14"/>
    </row>
    <row r="638" spans="1:86">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Z638" s="16"/>
      <c r="AA638" s="16"/>
      <c r="AB638" s="16"/>
      <c r="AC638" s="16"/>
      <c r="AD638" s="16"/>
      <c r="AE638" s="16"/>
      <c r="AF638" s="16"/>
      <c r="AG638" s="16"/>
      <c r="AH638" s="16"/>
      <c r="AI638" s="16"/>
      <c r="AJ638" s="16"/>
      <c r="AK638" s="16"/>
      <c r="AL638" s="16"/>
      <c r="AM638" s="14"/>
      <c r="AN638" s="14"/>
      <c r="AO638" s="14"/>
      <c r="AP638" s="14"/>
      <c r="AQ638" s="14"/>
      <c r="AR638" s="14"/>
      <c r="AS638" s="14"/>
      <c r="AT638" s="14"/>
      <c r="AU638" s="14"/>
      <c r="AV638" s="14"/>
      <c r="AW638" s="14"/>
      <c r="AX638" s="14"/>
      <c r="AY638" s="14"/>
      <c r="AZ638" s="14"/>
      <c r="BA638" s="14"/>
      <c r="BB638" s="14"/>
      <c r="BC638" s="14"/>
      <c r="BD638" s="14"/>
      <c r="BE638" s="14"/>
      <c r="BF638" s="14"/>
      <c r="BG638" s="14"/>
      <c r="BH638" s="14"/>
      <c r="BI638" s="14"/>
      <c r="BJ638" s="14"/>
      <c r="BK638" s="14"/>
      <c r="BL638" s="14"/>
      <c r="BM638" s="14"/>
      <c r="BN638" s="14"/>
      <c r="BO638" s="14"/>
      <c r="BP638" s="14"/>
      <c r="BQ638" s="14"/>
      <c r="BR638" s="14"/>
      <c r="BS638" s="14"/>
      <c r="BT638" s="14"/>
      <c r="BU638" s="14"/>
      <c r="BV638" s="14"/>
      <c r="BW638" s="14"/>
      <c r="BX638" s="14"/>
      <c r="BY638" s="14"/>
      <c r="BZ638" s="14"/>
      <c r="CA638" s="14"/>
      <c r="CB638" s="14"/>
      <c r="CC638" s="14"/>
      <c r="CD638" s="14"/>
      <c r="CE638" s="14"/>
      <c r="CF638" s="14"/>
      <c r="CG638" s="14"/>
      <c r="CH638" s="14"/>
    </row>
    <row r="639" spans="1:86">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Z639" s="16"/>
      <c r="AA639" s="16"/>
      <c r="AB639" s="16"/>
      <c r="AC639" s="16"/>
      <c r="AD639" s="16"/>
      <c r="AE639" s="16"/>
      <c r="AF639" s="16"/>
      <c r="AG639" s="16"/>
      <c r="AH639" s="16"/>
      <c r="AI639" s="16"/>
      <c r="AJ639" s="16"/>
      <c r="AK639" s="16"/>
      <c r="AL639" s="16"/>
      <c r="AM639" s="14"/>
      <c r="AN639" s="14"/>
      <c r="AO639" s="14"/>
      <c r="AP639" s="14"/>
      <c r="AQ639" s="14"/>
      <c r="AR639" s="14"/>
      <c r="AS639" s="14"/>
      <c r="AT639" s="14"/>
      <c r="AU639" s="14"/>
      <c r="AV639" s="14"/>
      <c r="AW639" s="14"/>
      <c r="AX639" s="14"/>
      <c r="AY639" s="14"/>
      <c r="AZ639" s="14"/>
      <c r="BA639" s="14"/>
      <c r="BB639" s="14"/>
      <c r="BC639" s="14"/>
      <c r="BD639" s="14"/>
      <c r="BE639" s="14"/>
      <c r="BF639" s="14"/>
      <c r="BG639" s="14"/>
      <c r="BH639" s="14"/>
      <c r="BI639" s="14"/>
      <c r="BJ639" s="14"/>
      <c r="BK639" s="14"/>
      <c r="BL639" s="14"/>
      <c r="BM639" s="14"/>
      <c r="BN639" s="14"/>
      <c r="BO639" s="14"/>
      <c r="BP639" s="14"/>
      <c r="BQ639" s="14"/>
      <c r="BR639" s="14"/>
      <c r="BS639" s="14"/>
      <c r="BT639" s="14"/>
      <c r="BU639" s="14"/>
      <c r="BV639" s="14"/>
      <c r="BW639" s="14"/>
      <c r="BX639" s="14"/>
      <c r="BY639" s="14"/>
      <c r="BZ639" s="14"/>
      <c r="CA639" s="14"/>
      <c r="CB639" s="14"/>
      <c r="CC639" s="14"/>
      <c r="CD639" s="14"/>
      <c r="CE639" s="14"/>
      <c r="CF639" s="14"/>
      <c r="CG639" s="14"/>
      <c r="CH639" s="14"/>
    </row>
    <row r="640" spans="1:86">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Z640" s="16"/>
      <c r="AA640" s="16"/>
      <c r="AB640" s="16"/>
      <c r="AC640" s="16"/>
      <c r="AD640" s="16"/>
      <c r="AE640" s="16"/>
      <c r="AF640" s="16"/>
      <c r="AG640" s="16"/>
      <c r="AH640" s="16"/>
      <c r="AI640" s="16"/>
      <c r="AJ640" s="16"/>
      <c r="AK640" s="16"/>
      <c r="AL640" s="16"/>
      <c r="AM640" s="14"/>
      <c r="AN640" s="14"/>
      <c r="AO640" s="14"/>
      <c r="AP640" s="14"/>
      <c r="AQ640" s="14"/>
      <c r="AR640" s="14"/>
      <c r="AS640" s="14"/>
      <c r="AT640" s="14"/>
      <c r="AU640" s="14"/>
      <c r="AV640" s="14"/>
      <c r="AW640" s="14"/>
      <c r="AX640" s="14"/>
      <c r="AY640" s="14"/>
      <c r="AZ640" s="14"/>
      <c r="BA640" s="14"/>
      <c r="BB640" s="14"/>
      <c r="BC640" s="14"/>
      <c r="BD640" s="14"/>
      <c r="BE640" s="14"/>
      <c r="BF640" s="14"/>
      <c r="BG640" s="14"/>
      <c r="BH640" s="14"/>
      <c r="BI640" s="14"/>
      <c r="BJ640" s="14"/>
      <c r="BK640" s="14"/>
      <c r="BL640" s="14"/>
      <c r="BM640" s="14"/>
      <c r="BN640" s="14"/>
      <c r="BO640" s="14"/>
      <c r="BP640" s="14"/>
      <c r="BQ640" s="14"/>
      <c r="BR640" s="14"/>
      <c r="BS640" s="14"/>
      <c r="BT640" s="14"/>
      <c r="BU640" s="14"/>
      <c r="BV640" s="14"/>
      <c r="BW640" s="14"/>
      <c r="BX640" s="14"/>
      <c r="BY640" s="14"/>
      <c r="BZ640" s="14"/>
      <c r="CA640" s="14"/>
      <c r="CB640" s="14"/>
      <c r="CC640" s="14"/>
      <c r="CD640" s="14"/>
      <c r="CE640" s="14"/>
      <c r="CF640" s="14"/>
      <c r="CG640" s="14"/>
      <c r="CH640" s="14"/>
    </row>
    <row r="641" spans="1:86">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Z641" s="16"/>
      <c r="AA641" s="16"/>
      <c r="AB641" s="16"/>
      <c r="AC641" s="16"/>
      <c r="AD641" s="16"/>
      <c r="AE641" s="16"/>
      <c r="AF641" s="16"/>
      <c r="AG641" s="16"/>
      <c r="AH641" s="16"/>
      <c r="AI641" s="16"/>
      <c r="AJ641" s="16"/>
      <c r="AK641" s="16"/>
      <c r="AL641" s="16"/>
      <c r="AM641" s="14"/>
      <c r="AN641" s="14"/>
      <c r="AO641" s="14"/>
      <c r="AP641" s="14"/>
      <c r="AQ641" s="14"/>
      <c r="AR641" s="14"/>
      <c r="AS641" s="14"/>
      <c r="AT641" s="14"/>
      <c r="AU641" s="14"/>
      <c r="AV641" s="14"/>
      <c r="AW641" s="14"/>
      <c r="AX641" s="14"/>
      <c r="AY641" s="14"/>
      <c r="AZ641" s="14"/>
      <c r="BA641" s="14"/>
      <c r="BB641" s="14"/>
      <c r="BC641" s="14"/>
      <c r="BD641" s="14"/>
      <c r="BE641" s="14"/>
      <c r="BF641" s="14"/>
      <c r="BG641" s="14"/>
      <c r="BH641" s="14"/>
      <c r="BI641" s="14"/>
      <c r="BJ641" s="14"/>
      <c r="BK641" s="14"/>
      <c r="BL641" s="14"/>
      <c r="BM641" s="14"/>
      <c r="BN641" s="14"/>
      <c r="BO641" s="14"/>
      <c r="BP641" s="14"/>
      <c r="BQ641" s="14"/>
      <c r="BR641" s="14"/>
      <c r="BS641" s="14"/>
      <c r="BT641" s="14"/>
      <c r="BU641" s="14"/>
      <c r="BV641" s="14"/>
      <c r="BW641" s="14"/>
      <c r="BX641" s="14"/>
      <c r="BY641" s="14"/>
      <c r="BZ641" s="14"/>
      <c r="CA641" s="14"/>
      <c r="CB641" s="14"/>
      <c r="CC641" s="14"/>
      <c r="CD641" s="14"/>
      <c r="CE641" s="14"/>
      <c r="CF641" s="14"/>
      <c r="CG641" s="14"/>
      <c r="CH641" s="14"/>
    </row>
    <row r="642" spans="1:86">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Z642" s="16"/>
      <c r="AA642" s="16"/>
      <c r="AB642" s="16"/>
      <c r="AC642" s="16"/>
      <c r="AD642" s="16"/>
      <c r="AE642" s="16"/>
      <c r="AF642" s="16"/>
      <c r="AG642" s="16"/>
      <c r="AH642" s="16"/>
      <c r="AI642" s="16"/>
      <c r="AJ642" s="16"/>
      <c r="AK642" s="16"/>
      <c r="AL642" s="16"/>
      <c r="AM642" s="14"/>
      <c r="AN642" s="14"/>
      <c r="AO642" s="14"/>
      <c r="AP642" s="14"/>
      <c r="AQ642" s="14"/>
      <c r="AR642" s="14"/>
      <c r="AS642" s="14"/>
      <c r="AT642" s="14"/>
      <c r="AU642" s="14"/>
      <c r="AV642" s="14"/>
      <c r="AW642" s="14"/>
      <c r="AX642" s="14"/>
      <c r="AY642" s="14"/>
      <c r="AZ642" s="14"/>
      <c r="BA642" s="14"/>
      <c r="BB642" s="14"/>
      <c r="BC642" s="14"/>
      <c r="BD642" s="14"/>
      <c r="BE642" s="14"/>
      <c r="BF642" s="14"/>
      <c r="BG642" s="14"/>
      <c r="BH642" s="14"/>
      <c r="BI642" s="14"/>
      <c r="BJ642" s="14"/>
      <c r="BK642" s="14"/>
      <c r="BL642" s="14"/>
      <c r="BM642" s="14"/>
      <c r="BN642" s="14"/>
      <c r="BO642" s="14"/>
      <c r="BP642" s="14"/>
      <c r="BQ642" s="14"/>
      <c r="BR642" s="14"/>
      <c r="BS642" s="14"/>
      <c r="BT642" s="14"/>
      <c r="BU642" s="14"/>
      <c r="BV642" s="14"/>
      <c r="BW642" s="14"/>
      <c r="BX642" s="14"/>
      <c r="BY642" s="14"/>
      <c r="BZ642" s="14"/>
      <c r="CA642" s="14"/>
      <c r="CB642" s="14"/>
      <c r="CC642" s="14"/>
      <c r="CD642" s="14"/>
      <c r="CE642" s="14"/>
      <c r="CF642" s="14"/>
      <c r="CG642" s="14"/>
      <c r="CH642" s="14"/>
    </row>
    <row r="643" spans="1:86">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Z643" s="16"/>
      <c r="AA643" s="16"/>
      <c r="AB643" s="16"/>
      <c r="AC643" s="16"/>
      <c r="AD643" s="16"/>
      <c r="AE643" s="16"/>
      <c r="AF643" s="16"/>
      <c r="AG643" s="16"/>
      <c r="AH643" s="16"/>
      <c r="AI643" s="16"/>
      <c r="AJ643" s="16"/>
      <c r="AK643" s="16"/>
      <c r="AL643" s="16"/>
      <c r="AM643" s="14"/>
      <c r="AN643" s="14"/>
      <c r="AO643" s="14"/>
      <c r="AP643" s="14"/>
      <c r="AQ643" s="14"/>
      <c r="AR643" s="14"/>
      <c r="AS643" s="14"/>
      <c r="AT643" s="14"/>
      <c r="AU643" s="14"/>
      <c r="AV643" s="14"/>
      <c r="AW643" s="14"/>
      <c r="AX643" s="14"/>
      <c r="AY643" s="14"/>
      <c r="AZ643" s="14"/>
      <c r="BA643" s="14"/>
      <c r="BB643" s="14"/>
      <c r="BC643" s="14"/>
      <c r="BD643" s="14"/>
      <c r="BE643" s="14"/>
      <c r="BF643" s="14"/>
      <c r="BG643" s="14"/>
      <c r="BH643" s="14"/>
      <c r="BI643" s="14"/>
      <c r="BJ643" s="14"/>
      <c r="BK643" s="14"/>
      <c r="BL643" s="14"/>
      <c r="BM643" s="14"/>
      <c r="BN643" s="14"/>
      <c r="BO643" s="14"/>
      <c r="BP643" s="14"/>
      <c r="BQ643" s="14"/>
      <c r="BR643" s="14"/>
      <c r="BS643" s="14"/>
      <c r="BT643" s="14"/>
      <c r="BU643" s="14"/>
      <c r="BV643" s="14"/>
      <c r="BW643" s="14"/>
      <c r="BX643" s="14"/>
      <c r="BY643" s="14"/>
      <c r="BZ643" s="14"/>
      <c r="CA643" s="14"/>
      <c r="CB643" s="14"/>
      <c r="CC643" s="14"/>
      <c r="CD643" s="14"/>
      <c r="CE643" s="14"/>
      <c r="CF643" s="14"/>
      <c r="CG643" s="14"/>
      <c r="CH643" s="14"/>
    </row>
    <row r="644" spans="1:86">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Z644" s="16"/>
      <c r="AA644" s="16"/>
      <c r="AB644" s="16"/>
      <c r="AC644" s="16"/>
      <c r="AD644" s="16"/>
      <c r="AE644" s="16"/>
      <c r="AF644" s="16"/>
      <c r="AG644" s="16"/>
      <c r="AH644" s="16"/>
      <c r="AI644" s="16"/>
      <c r="AJ644" s="16"/>
      <c r="AK644" s="16"/>
      <c r="AL644" s="16"/>
      <c r="AM644" s="14"/>
      <c r="AN644" s="14"/>
      <c r="AO644" s="14"/>
      <c r="AP644" s="14"/>
      <c r="AQ644" s="14"/>
      <c r="AR644" s="14"/>
      <c r="AS644" s="14"/>
      <c r="AT644" s="14"/>
      <c r="AU644" s="14"/>
      <c r="AV644" s="14"/>
      <c r="AW644" s="14"/>
      <c r="AX644" s="14"/>
      <c r="AY644" s="14"/>
      <c r="AZ644" s="14"/>
      <c r="BA644" s="14"/>
      <c r="BB644" s="14"/>
      <c r="BC644" s="14"/>
      <c r="BD644" s="14"/>
      <c r="BE644" s="14"/>
      <c r="BF644" s="14"/>
      <c r="BG644" s="14"/>
      <c r="BH644" s="14"/>
      <c r="BI644" s="14"/>
      <c r="BJ644" s="14"/>
      <c r="BK644" s="14"/>
      <c r="BL644" s="14"/>
      <c r="BM644" s="14"/>
      <c r="BN644" s="14"/>
      <c r="BO644" s="14"/>
      <c r="BP644" s="14"/>
      <c r="BQ644" s="14"/>
      <c r="BR644" s="14"/>
      <c r="BS644" s="14"/>
      <c r="BT644" s="14"/>
      <c r="BU644" s="14"/>
      <c r="BV644" s="14"/>
      <c r="BW644" s="14"/>
      <c r="BX644" s="14"/>
      <c r="BY644" s="14"/>
      <c r="BZ644" s="14"/>
      <c r="CA644" s="14"/>
      <c r="CB644" s="14"/>
      <c r="CC644" s="14"/>
      <c r="CD644" s="14"/>
      <c r="CE644" s="14"/>
      <c r="CF644" s="14"/>
      <c r="CG644" s="14"/>
      <c r="CH644" s="14"/>
    </row>
    <row r="645" spans="1:86">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Z645" s="16"/>
      <c r="AA645" s="16"/>
      <c r="AB645" s="16"/>
      <c r="AC645" s="16"/>
      <c r="AD645" s="16"/>
      <c r="AE645" s="16"/>
      <c r="AF645" s="16"/>
      <c r="AG645" s="16"/>
      <c r="AH645" s="16"/>
      <c r="AI645" s="16"/>
      <c r="AJ645" s="16"/>
      <c r="AK645" s="16"/>
      <c r="AL645" s="16"/>
      <c r="AM645" s="14"/>
      <c r="AN645" s="14"/>
      <c r="AO645" s="14"/>
      <c r="AP645" s="14"/>
      <c r="AQ645" s="14"/>
      <c r="AR645" s="14"/>
      <c r="AS645" s="14"/>
      <c r="AT645" s="14"/>
      <c r="AU645" s="14"/>
      <c r="AV645" s="14"/>
      <c r="AW645" s="14"/>
      <c r="AX645" s="14"/>
      <c r="AY645" s="14"/>
      <c r="AZ645" s="14"/>
      <c r="BA645" s="14"/>
      <c r="BB645" s="14"/>
      <c r="BC645" s="14"/>
      <c r="BD645" s="14"/>
      <c r="BE645" s="14"/>
      <c r="BF645" s="14"/>
      <c r="BG645" s="14"/>
      <c r="BH645" s="14"/>
      <c r="BI645" s="14"/>
      <c r="BJ645" s="14"/>
      <c r="BK645" s="14"/>
      <c r="BL645" s="14"/>
      <c r="BM645" s="14"/>
      <c r="BN645" s="14"/>
      <c r="BO645" s="14"/>
      <c r="BP645" s="14"/>
      <c r="BQ645" s="14"/>
      <c r="BR645" s="14"/>
      <c r="BS645" s="14"/>
      <c r="BT645" s="14"/>
      <c r="BU645" s="14"/>
      <c r="BV645" s="14"/>
      <c r="BW645" s="14"/>
      <c r="BX645" s="14"/>
      <c r="BY645" s="14"/>
      <c r="BZ645" s="14"/>
      <c r="CA645" s="14"/>
      <c r="CB645" s="14"/>
      <c r="CC645" s="14"/>
      <c r="CD645" s="14"/>
      <c r="CE645" s="14"/>
      <c r="CF645" s="14"/>
      <c r="CG645" s="14"/>
      <c r="CH645" s="14"/>
    </row>
    <row r="646" spans="1:8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Z646" s="16"/>
      <c r="AA646" s="16"/>
      <c r="AB646" s="16"/>
      <c r="AC646" s="16"/>
      <c r="AD646" s="16"/>
      <c r="AE646" s="16"/>
      <c r="AF646" s="16"/>
      <c r="AG646" s="16"/>
      <c r="AH646" s="16"/>
      <c r="AI646" s="16"/>
      <c r="AJ646" s="16"/>
      <c r="AK646" s="16"/>
      <c r="AL646" s="16"/>
      <c r="AM646" s="14"/>
      <c r="AN646" s="14"/>
      <c r="AO646" s="14"/>
      <c r="AP646" s="14"/>
      <c r="AQ646" s="14"/>
      <c r="AR646" s="14"/>
      <c r="AS646" s="14"/>
      <c r="AT646" s="14"/>
      <c r="AU646" s="14"/>
      <c r="AV646" s="14"/>
      <c r="AW646" s="14"/>
      <c r="AX646" s="14"/>
      <c r="AY646" s="14"/>
      <c r="AZ646" s="14"/>
      <c r="BA646" s="14"/>
      <c r="BB646" s="14"/>
      <c r="BC646" s="14"/>
      <c r="BD646" s="14"/>
      <c r="BE646" s="14"/>
      <c r="BF646" s="14"/>
      <c r="BG646" s="14"/>
      <c r="BH646" s="14"/>
      <c r="BI646" s="14"/>
      <c r="BJ646" s="14"/>
      <c r="BK646" s="14"/>
      <c r="BL646" s="14"/>
      <c r="BM646" s="14"/>
      <c r="BN646" s="14"/>
      <c r="BO646" s="14"/>
      <c r="BP646" s="14"/>
      <c r="BQ646" s="14"/>
      <c r="BR646" s="14"/>
      <c r="BS646" s="14"/>
      <c r="BT646" s="14"/>
      <c r="BU646" s="14"/>
      <c r="BV646" s="14"/>
      <c r="BW646" s="14"/>
      <c r="BX646" s="14"/>
      <c r="BY646" s="14"/>
      <c r="BZ646" s="14"/>
      <c r="CA646" s="14"/>
      <c r="CB646" s="14"/>
      <c r="CC646" s="14"/>
      <c r="CD646" s="14"/>
      <c r="CE646" s="14"/>
      <c r="CF646" s="14"/>
      <c r="CG646" s="14"/>
      <c r="CH646" s="14"/>
    </row>
    <row r="647" spans="1:86">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Z647" s="16"/>
      <c r="AA647" s="16"/>
      <c r="AB647" s="16"/>
      <c r="AC647" s="16"/>
      <c r="AD647" s="16"/>
      <c r="AE647" s="16"/>
      <c r="AF647" s="16"/>
      <c r="AG647" s="16"/>
      <c r="AH647" s="16"/>
      <c r="AI647" s="16"/>
      <c r="AJ647" s="16"/>
      <c r="AK647" s="16"/>
      <c r="AL647" s="16"/>
      <c r="AM647" s="14"/>
      <c r="AN647" s="14"/>
      <c r="AO647" s="14"/>
      <c r="AP647" s="14"/>
      <c r="AQ647" s="14"/>
      <c r="AR647" s="14"/>
      <c r="AS647" s="14"/>
      <c r="AT647" s="14"/>
      <c r="AU647" s="14"/>
      <c r="AV647" s="14"/>
      <c r="AW647" s="14"/>
      <c r="AX647" s="14"/>
      <c r="AY647" s="14"/>
      <c r="AZ647" s="14"/>
      <c r="BA647" s="14"/>
      <c r="BB647" s="14"/>
      <c r="BC647" s="14"/>
      <c r="BD647" s="14"/>
      <c r="BE647" s="14"/>
      <c r="BF647" s="14"/>
      <c r="BG647" s="14"/>
      <c r="BH647" s="14"/>
      <c r="BI647" s="14"/>
      <c r="BJ647" s="14"/>
      <c r="BK647" s="14"/>
      <c r="BL647" s="14"/>
      <c r="BM647" s="14"/>
      <c r="BN647" s="14"/>
      <c r="BO647" s="14"/>
      <c r="BP647" s="14"/>
      <c r="BQ647" s="14"/>
      <c r="BR647" s="14"/>
      <c r="BS647" s="14"/>
      <c r="BT647" s="14"/>
      <c r="BU647" s="14"/>
      <c r="BV647" s="14"/>
      <c r="BW647" s="14"/>
      <c r="BX647" s="14"/>
      <c r="BY647" s="14"/>
      <c r="BZ647" s="14"/>
      <c r="CA647" s="14"/>
      <c r="CB647" s="14"/>
      <c r="CC647" s="14"/>
      <c r="CD647" s="14"/>
      <c r="CE647" s="14"/>
      <c r="CF647" s="14"/>
      <c r="CG647" s="14"/>
      <c r="CH647" s="14"/>
    </row>
    <row r="648" spans="1:86">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Z648" s="16"/>
      <c r="AA648" s="16"/>
      <c r="AB648" s="16"/>
      <c r="AC648" s="16"/>
      <c r="AD648" s="16"/>
      <c r="AE648" s="16"/>
      <c r="AF648" s="16"/>
      <c r="AG648" s="16"/>
      <c r="AH648" s="16"/>
      <c r="AI648" s="16"/>
      <c r="AJ648" s="16"/>
      <c r="AK648" s="16"/>
      <c r="AL648" s="16"/>
      <c r="AM648" s="14"/>
      <c r="AN648" s="14"/>
      <c r="AO648" s="14"/>
      <c r="AP648" s="14"/>
      <c r="AQ648" s="14"/>
      <c r="AR648" s="14"/>
      <c r="AS648" s="14"/>
      <c r="AT648" s="14"/>
      <c r="AU648" s="14"/>
      <c r="AV648" s="14"/>
      <c r="AW648" s="14"/>
      <c r="AX648" s="14"/>
      <c r="AY648" s="14"/>
      <c r="AZ648" s="14"/>
      <c r="BA648" s="14"/>
      <c r="BB648" s="14"/>
      <c r="BC648" s="14"/>
      <c r="BD648" s="14"/>
      <c r="BE648" s="14"/>
      <c r="BF648" s="14"/>
      <c r="BG648" s="14"/>
      <c r="BH648" s="14"/>
      <c r="BI648" s="14"/>
      <c r="BJ648" s="14"/>
      <c r="BK648" s="14"/>
      <c r="BL648" s="14"/>
      <c r="BM648" s="14"/>
      <c r="BN648" s="14"/>
      <c r="BO648" s="14"/>
      <c r="BP648" s="14"/>
      <c r="BQ648" s="14"/>
      <c r="BR648" s="14"/>
      <c r="BS648" s="14"/>
      <c r="BT648" s="14"/>
      <c r="BU648" s="14"/>
      <c r="BV648" s="14"/>
      <c r="BW648" s="14"/>
      <c r="BX648" s="14"/>
      <c r="BY648" s="14"/>
      <c r="BZ648" s="14"/>
      <c r="CA648" s="14"/>
      <c r="CB648" s="14"/>
      <c r="CC648" s="14"/>
      <c r="CD648" s="14"/>
      <c r="CE648" s="14"/>
      <c r="CF648" s="14"/>
      <c r="CG648" s="14"/>
      <c r="CH648" s="14"/>
    </row>
    <row r="649" spans="1:86">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Z649" s="16"/>
      <c r="AA649" s="16"/>
      <c r="AB649" s="16"/>
      <c r="AC649" s="16"/>
      <c r="AD649" s="16"/>
      <c r="AE649" s="16"/>
      <c r="AF649" s="16"/>
      <c r="AG649" s="16"/>
      <c r="AH649" s="16"/>
      <c r="AI649" s="16"/>
      <c r="AJ649" s="16"/>
      <c r="AK649" s="16"/>
      <c r="AL649" s="16"/>
      <c r="AM649" s="14"/>
      <c r="AN649" s="14"/>
      <c r="AO649" s="14"/>
      <c r="AP649" s="14"/>
      <c r="AQ649" s="14"/>
      <c r="AR649" s="14"/>
      <c r="AS649" s="14"/>
      <c r="AT649" s="14"/>
      <c r="AU649" s="14"/>
      <c r="AV649" s="14"/>
      <c r="AW649" s="14"/>
      <c r="AX649" s="14"/>
      <c r="AY649" s="14"/>
      <c r="AZ649" s="14"/>
      <c r="BA649" s="14"/>
      <c r="BB649" s="14"/>
      <c r="BC649" s="14"/>
      <c r="BD649" s="14"/>
      <c r="BE649" s="14"/>
      <c r="BF649" s="14"/>
      <c r="BG649" s="14"/>
      <c r="BH649" s="14"/>
      <c r="BI649" s="14"/>
      <c r="BJ649" s="14"/>
      <c r="BK649" s="14"/>
      <c r="BL649" s="14"/>
      <c r="BM649" s="14"/>
      <c r="BN649" s="14"/>
      <c r="BO649" s="14"/>
      <c r="BP649" s="14"/>
      <c r="BQ649" s="14"/>
      <c r="BR649" s="14"/>
      <c r="BS649" s="14"/>
      <c r="BT649" s="14"/>
      <c r="BU649" s="14"/>
      <c r="BV649" s="14"/>
      <c r="BW649" s="14"/>
      <c r="BX649" s="14"/>
      <c r="BY649" s="14"/>
      <c r="BZ649" s="14"/>
      <c r="CA649" s="14"/>
      <c r="CB649" s="14"/>
      <c r="CC649" s="14"/>
      <c r="CD649" s="14"/>
      <c r="CE649" s="14"/>
      <c r="CF649" s="14"/>
      <c r="CG649" s="14"/>
      <c r="CH649" s="14"/>
    </row>
    <row r="650" spans="1:86">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Z650" s="16"/>
      <c r="AA650" s="16"/>
      <c r="AB650" s="16"/>
      <c r="AC650" s="16"/>
      <c r="AD650" s="16"/>
      <c r="AE650" s="16"/>
      <c r="AF650" s="16"/>
      <c r="AG650" s="16"/>
      <c r="AH650" s="16"/>
      <c r="AI650" s="16"/>
      <c r="AJ650" s="16"/>
      <c r="AK650" s="16"/>
      <c r="AL650" s="16"/>
      <c r="AM650" s="14"/>
      <c r="AN650" s="14"/>
      <c r="AO650" s="14"/>
      <c r="AP650" s="14"/>
      <c r="AQ650" s="14"/>
      <c r="AR650" s="14"/>
      <c r="AS650" s="14"/>
      <c r="AT650" s="14"/>
      <c r="AU650" s="14"/>
      <c r="AV650" s="14"/>
      <c r="AW650" s="14"/>
      <c r="AX650" s="14"/>
      <c r="AY650" s="14"/>
      <c r="AZ650" s="14"/>
      <c r="BA650" s="14"/>
      <c r="BB650" s="14"/>
      <c r="BC650" s="14"/>
      <c r="BD650" s="14"/>
      <c r="BE650" s="14"/>
      <c r="BF650" s="14"/>
      <c r="BG650" s="14"/>
      <c r="BH650" s="14"/>
      <c r="BI650" s="14"/>
      <c r="BJ650" s="14"/>
      <c r="BK650" s="14"/>
      <c r="BL650" s="14"/>
      <c r="BM650" s="14"/>
      <c r="BN650" s="14"/>
      <c r="BO650" s="14"/>
      <c r="BP650" s="14"/>
      <c r="BQ650" s="14"/>
      <c r="BR650" s="14"/>
      <c r="BS650" s="14"/>
      <c r="BT650" s="14"/>
      <c r="BU650" s="14"/>
      <c r="BV650" s="14"/>
      <c r="BW650" s="14"/>
      <c r="BX650" s="14"/>
      <c r="BY650" s="14"/>
      <c r="BZ650" s="14"/>
      <c r="CA650" s="14"/>
      <c r="CB650" s="14"/>
      <c r="CC650" s="14"/>
      <c r="CD650" s="14"/>
      <c r="CE650" s="14"/>
      <c r="CF650" s="14"/>
      <c r="CG650" s="14"/>
      <c r="CH650" s="14"/>
    </row>
    <row r="651" spans="1:86">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Z651" s="16"/>
      <c r="AA651" s="16"/>
      <c r="AB651" s="16"/>
      <c r="AC651" s="16"/>
      <c r="AD651" s="16"/>
      <c r="AE651" s="16"/>
      <c r="AF651" s="16"/>
      <c r="AG651" s="16"/>
      <c r="AH651" s="16"/>
      <c r="AI651" s="16"/>
      <c r="AJ651" s="16"/>
      <c r="AK651" s="16"/>
      <c r="AL651" s="16"/>
      <c r="AM651" s="14"/>
      <c r="AN651" s="14"/>
      <c r="AO651" s="14"/>
      <c r="AP651" s="14"/>
      <c r="AQ651" s="14"/>
      <c r="AR651" s="14"/>
      <c r="AS651" s="14"/>
      <c r="AT651" s="14"/>
      <c r="AU651" s="14"/>
      <c r="AV651" s="14"/>
      <c r="AW651" s="14"/>
      <c r="AX651" s="14"/>
      <c r="AY651" s="14"/>
      <c r="AZ651" s="14"/>
      <c r="BA651" s="14"/>
      <c r="BB651" s="14"/>
      <c r="BC651" s="14"/>
      <c r="BD651" s="14"/>
      <c r="BE651" s="14"/>
      <c r="BF651" s="14"/>
      <c r="BG651" s="14"/>
      <c r="BH651" s="14"/>
      <c r="BI651" s="14"/>
      <c r="BJ651" s="14"/>
      <c r="BK651" s="14"/>
      <c r="BL651" s="14"/>
      <c r="BM651" s="14"/>
      <c r="BN651" s="14"/>
      <c r="BO651" s="14"/>
      <c r="BP651" s="14"/>
      <c r="BQ651" s="14"/>
      <c r="BR651" s="14"/>
      <c r="BS651" s="14"/>
      <c r="BT651" s="14"/>
      <c r="BU651" s="14"/>
      <c r="BV651" s="14"/>
      <c r="BW651" s="14"/>
      <c r="BX651" s="14"/>
      <c r="BY651" s="14"/>
      <c r="BZ651" s="14"/>
      <c r="CA651" s="14"/>
      <c r="CB651" s="14"/>
      <c r="CC651" s="14"/>
      <c r="CD651" s="14"/>
      <c r="CE651" s="14"/>
      <c r="CF651" s="14"/>
      <c r="CG651" s="14"/>
      <c r="CH651" s="14"/>
    </row>
    <row r="652" spans="1:86">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Z652" s="16"/>
      <c r="AA652" s="16"/>
      <c r="AB652" s="16"/>
      <c r="AC652" s="16"/>
      <c r="AD652" s="16"/>
      <c r="AE652" s="16"/>
      <c r="AF652" s="16"/>
      <c r="AG652" s="16"/>
      <c r="AH652" s="16"/>
      <c r="AI652" s="16"/>
      <c r="AJ652" s="16"/>
      <c r="AK652" s="16"/>
      <c r="AL652" s="16"/>
      <c r="AM652" s="14"/>
      <c r="AN652" s="14"/>
      <c r="AO652" s="14"/>
      <c r="AP652" s="14"/>
      <c r="AQ652" s="14"/>
      <c r="AR652" s="14"/>
      <c r="AS652" s="14"/>
      <c r="AT652" s="14"/>
      <c r="AU652" s="14"/>
      <c r="AV652" s="14"/>
      <c r="AW652" s="14"/>
      <c r="AX652" s="14"/>
      <c r="AY652" s="14"/>
      <c r="AZ652" s="14"/>
      <c r="BA652" s="14"/>
      <c r="BB652" s="14"/>
      <c r="BC652" s="14"/>
      <c r="BD652" s="14"/>
      <c r="BE652" s="14"/>
      <c r="BF652" s="14"/>
      <c r="BG652" s="14"/>
      <c r="BH652" s="14"/>
      <c r="BI652" s="14"/>
      <c r="BJ652" s="14"/>
      <c r="BK652" s="14"/>
      <c r="BL652" s="14"/>
      <c r="BM652" s="14"/>
      <c r="BN652" s="14"/>
      <c r="BO652" s="14"/>
      <c r="BP652" s="14"/>
      <c r="BQ652" s="14"/>
      <c r="BR652" s="14"/>
      <c r="BS652" s="14"/>
      <c r="BT652" s="14"/>
      <c r="BU652" s="14"/>
      <c r="BV652" s="14"/>
      <c r="BW652" s="14"/>
      <c r="BX652" s="14"/>
      <c r="BY652" s="14"/>
      <c r="BZ652" s="14"/>
      <c r="CA652" s="14"/>
      <c r="CB652" s="14"/>
      <c r="CC652" s="14"/>
      <c r="CD652" s="14"/>
      <c r="CE652" s="14"/>
      <c r="CF652" s="14"/>
      <c r="CG652" s="14"/>
      <c r="CH652" s="14"/>
    </row>
    <row r="653" spans="1:86">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Z653" s="16"/>
      <c r="AA653" s="16"/>
      <c r="AB653" s="16"/>
      <c r="AC653" s="16"/>
      <c r="AD653" s="16"/>
      <c r="AE653" s="16"/>
      <c r="AF653" s="16"/>
      <c r="AG653" s="16"/>
      <c r="AH653" s="16"/>
      <c r="AI653" s="16"/>
      <c r="AJ653" s="16"/>
      <c r="AK653" s="16"/>
      <c r="AL653" s="16"/>
      <c r="AM653" s="14"/>
      <c r="AN653" s="14"/>
      <c r="AO653" s="14"/>
      <c r="AP653" s="14"/>
      <c r="AQ653" s="14"/>
      <c r="AR653" s="14"/>
      <c r="AS653" s="14"/>
      <c r="AT653" s="14"/>
      <c r="AU653" s="14"/>
      <c r="AV653" s="14"/>
      <c r="AW653" s="14"/>
      <c r="AX653" s="14"/>
      <c r="AY653" s="14"/>
      <c r="AZ653" s="14"/>
      <c r="BA653" s="14"/>
      <c r="BB653" s="14"/>
      <c r="BC653" s="14"/>
      <c r="BD653" s="14"/>
      <c r="BE653" s="14"/>
      <c r="BF653" s="14"/>
      <c r="BG653" s="14"/>
      <c r="BH653" s="14"/>
      <c r="BI653" s="14"/>
      <c r="BJ653" s="14"/>
      <c r="BK653" s="14"/>
      <c r="BL653" s="14"/>
      <c r="BM653" s="14"/>
      <c r="BN653" s="14"/>
      <c r="BO653" s="14"/>
      <c r="BP653" s="14"/>
      <c r="BQ653" s="14"/>
      <c r="BR653" s="14"/>
      <c r="BS653" s="14"/>
      <c r="BT653" s="14"/>
      <c r="BU653" s="14"/>
      <c r="BV653" s="14"/>
      <c r="BW653" s="14"/>
      <c r="BX653" s="14"/>
      <c r="BY653" s="14"/>
      <c r="BZ653" s="14"/>
      <c r="CA653" s="14"/>
      <c r="CB653" s="14"/>
      <c r="CC653" s="14"/>
      <c r="CD653" s="14"/>
      <c r="CE653" s="14"/>
      <c r="CF653" s="14"/>
      <c r="CG653" s="14"/>
      <c r="CH653" s="14"/>
    </row>
    <row r="654" spans="1:86">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Z654" s="16"/>
      <c r="AA654" s="16"/>
      <c r="AB654" s="16"/>
      <c r="AC654" s="16"/>
      <c r="AD654" s="16"/>
      <c r="AE654" s="16"/>
      <c r="AF654" s="16"/>
      <c r="AG654" s="16"/>
      <c r="AH654" s="16"/>
      <c r="AI654" s="16"/>
      <c r="AJ654" s="16"/>
      <c r="AK654" s="16"/>
      <c r="AL654" s="16"/>
      <c r="AM654" s="14"/>
      <c r="AN654" s="14"/>
      <c r="AO654" s="14"/>
      <c r="AP654" s="14"/>
      <c r="AQ654" s="14"/>
      <c r="AR654" s="14"/>
      <c r="AS654" s="14"/>
      <c r="AT654" s="14"/>
      <c r="AU654" s="14"/>
      <c r="AV654" s="14"/>
      <c r="AW654" s="14"/>
      <c r="AX654" s="14"/>
      <c r="AY654" s="14"/>
      <c r="AZ654" s="14"/>
      <c r="BA654" s="14"/>
      <c r="BB654" s="14"/>
      <c r="BC654" s="14"/>
      <c r="BD654" s="14"/>
      <c r="BE654" s="14"/>
      <c r="BF654" s="14"/>
      <c r="BG654" s="14"/>
      <c r="BH654" s="14"/>
      <c r="BI654" s="14"/>
      <c r="BJ654" s="14"/>
      <c r="BK654" s="14"/>
      <c r="BL654" s="14"/>
      <c r="BM654" s="14"/>
      <c r="BN654" s="14"/>
      <c r="BO654" s="14"/>
      <c r="BP654" s="14"/>
      <c r="BQ654" s="14"/>
      <c r="BR654" s="14"/>
      <c r="BS654" s="14"/>
      <c r="BT654" s="14"/>
      <c r="BU654" s="14"/>
      <c r="BV654" s="14"/>
      <c r="BW654" s="14"/>
      <c r="BX654" s="14"/>
      <c r="BY654" s="14"/>
      <c r="BZ654" s="14"/>
      <c r="CA654" s="14"/>
      <c r="CB654" s="14"/>
      <c r="CC654" s="14"/>
      <c r="CD654" s="14"/>
      <c r="CE654" s="14"/>
      <c r="CF654" s="14"/>
      <c r="CG654" s="14"/>
      <c r="CH654" s="14"/>
    </row>
    <row r="655" spans="1:86">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Z655" s="16"/>
      <c r="AA655" s="16"/>
      <c r="AB655" s="16"/>
      <c r="AC655" s="16"/>
      <c r="AD655" s="16"/>
      <c r="AE655" s="16"/>
      <c r="AF655" s="16"/>
      <c r="AG655" s="16"/>
      <c r="AH655" s="16"/>
      <c r="AI655" s="16"/>
      <c r="AJ655" s="16"/>
      <c r="AK655" s="16"/>
      <c r="AL655" s="16"/>
      <c r="AM655" s="14"/>
      <c r="AN655" s="14"/>
      <c r="AO655" s="14"/>
      <c r="AP655" s="14"/>
      <c r="AQ655" s="14"/>
      <c r="AR655" s="14"/>
      <c r="AS655" s="14"/>
      <c r="AT655" s="14"/>
      <c r="AU655" s="14"/>
      <c r="AV655" s="14"/>
      <c r="AW655" s="14"/>
      <c r="AX655" s="14"/>
      <c r="AY655" s="14"/>
      <c r="AZ655" s="14"/>
      <c r="BA655" s="14"/>
      <c r="BB655" s="14"/>
      <c r="BC655" s="14"/>
      <c r="BD655" s="14"/>
      <c r="BE655" s="14"/>
      <c r="BF655" s="14"/>
      <c r="BG655" s="14"/>
      <c r="BH655" s="14"/>
      <c r="BI655" s="14"/>
      <c r="BJ655" s="14"/>
      <c r="BK655" s="14"/>
      <c r="BL655" s="14"/>
      <c r="BM655" s="14"/>
      <c r="BN655" s="14"/>
      <c r="BO655" s="14"/>
      <c r="BP655" s="14"/>
      <c r="BQ655" s="14"/>
      <c r="BR655" s="14"/>
      <c r="BS655" s="14"/>
      <c r="BT655" s="14"/>
      <c r="BU655" s="14"/>
      <c r="BV655" s="14"/>
      <c r="BW655" s="14"/>
      <c r="BX655" s="14"/>
      <c r="BY655" s="14"/>
      <c r="BZ655" s="14"/>
      <c r="CA655" s="14"/>
      <c r="CB655" s="14"/>
      <c r="CC655" s="14"/>
      <c r="CD655" s="14"/>
      <c r="CE655" s="14"/>
      <c r="CF655" s="14"/>
      <c r="CG655" s="14"/>
      <c r="CH655" s="14"/>
    </row>
    <row r="656" spans="1:8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Z656" s="16"/>
      <c r="AA656" s="16"/>
      <c r="AB656" s="16"/>
      <c r="AC656" s="16"/>
      <c r="AD656" s="16"/>
      <c r="AE656" s="16"/>
      <c r="AF656" s="16"/>
      <c r="AG656" s="16"/>
      <c r="AH656" s="16"/>
      <c r="AI656" s="16"/>
      <c r="AJ656" s="16"/>
      <c r="AK656" s="16"/>
      <c r="AL656" s="16"/>
      <c r="AM656" s="14"/>
      <c r="AN656" s="14"/>
      <c r="AO656" s="14"/>
      <c r="AP656" s="14"/>
      <c r="AQ656" s="14"/>
      <c r="AR656" s="14"/>
      <c r="AS656" s="14"/>
      <c r="AT656" s="14"/>
      <c r="AU656" s="14"/>
      <c r="AV656" s="14"/>
      <c r="AW656" s="14"/>
      <c r="AX656" s="14"/>
      <c r="AY656" s="14"/>
      <c r="AZ656" s="14"/>
      <c r="BA656" s="14"/>
      <c r="BB656" s="14"/>
      <c r="BC656" s="14"/>
      <c r="BD656" s="14"/>
      <c r="BE656" s="14"/>
      <c r="BF656" s="14"/>
      <c r="BG656" s="14"/>
      <c r="BH656" s="14"/>
      <c r="BI656" s="14"/>
      <c r="BJ656" s="14"/>
      <c r="BK656" s="14"/>
      <c r="BL656" s="14"/>
      <c r="BM656" s="14"/>
      <c r="BN656" s="14"/>
      <c r="BO656" s="14"/>
      <c r="BP656" s="14"/>
      <c r="BQ656" s="14"/>
      <c r="BR656" s="14"/>
      <c r="BS656" s="14"/>
      <c r="BT656" s="14"/>
      <c r="BU656" s="14"/>
      <c r="BV656" s="14"/>
      <c r="BW656" s="14"/>
      <c r="BX656" s="14"/>
      <c r="BY656" s="14"/>
      <c r="BZ656" s="14"/>
      <c r="CA656" s="14"/>
      <c r="CB656" s="14"/>
      <c r="CC656" s="14"/>
      <c r="CD656" s="14"/>
      <c r="CE656" s="14"/>
      <c r="CF656" s="14"/>
      <c r="CG656" s="14"/>
      <c r="CH656" s="14"/>
    </row>
    <row r="657" spans="1:86">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Z657" s="16"/>
      <c r="AA657" s="16"/>
      <c r="AB657" s="16"/>
      <c r="AC657" s="16"/>
      <c r="AD657" s="16"/>
      <c r="AE657" s="16"/>
      <c r="AF657" s="16"/>
      <c r="AG657" s="16"/>
      <c r="AH657" s="16"/>
      <c r="AI657" s="16"/>
      <c r="AJ657" s="16"/>
      <c r="AK657" s="16"/>
      <c r="AL657" s="16"/>
      <c r="AM657" s="14"/>
      <c r="AN657" s="14"/>
      <c r="AO657" s="14"/>
      <c r="AP657" s="14"/>
      <c r="AQ657" s="14"/>
      <c r="AR657" s="14"/>
      <c r="AS657" s="14"/>
      <c r="AT657" s="14"/>
      <c r="AU657" s="14"/>
      <c r="AV657" s="14"/>
      <c r="AW657" s="14"/>
      <c r="AX657" s="14"/>
      <c r="AY657" s="14"/>
      <c r="AZ657" s="14"/>
      <c r="BA657" s="14"/>
      <c r="BB657" s="14"/>
      <c r="BC657" s="14"/>
      <c r="BD657" s="14"/>
      <c r="BE657" s="14"/>
      <c r="BF657" s="14"/>
      <c r="BG657" s="14"/>
      <c r="BH657" s="14"/>
      <c r="BI657" s="14"/>
      <c r="BJ657" s="14"/>
      <c r="BK657" s="14"/>
      <c r="BL657" s="14"/>
      <c r="BM657" s="14"/>
      <c r="BN657" s="14"/>
      <c r="BO657" s="14"/>
      <c r="BP657" s="14"/>
      <c r="BQ657" s="14"/>
      <c r="BR657" s="14"/>
      <c r="BS657" s="14"/>
      <c r="BT657" s="14"/>
      <c r="BU657" s="14"/>
      <c r="BV657" s="14"/>
      <c r="BW657" s="14"/>
      <c r="BX657" s="14"/>
      <c r="BY657" s="14"/>
      <c r="BZ657" s="14"/>
      <c r="CA657" s="14"/>
      <c r="CB657" s="14"/>
      <c r="CC657" s="14"/>
      <c r="CD657" s="14"/>
      <c r="CE657" s="14"/>
      <c r="CF657" s="14"/>
      <c r="CG657" s="14"/>
      <c r="CH657" s="14"/>
    </row>
    <row r="658" spans="1:86">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Z658" s="16"/>
      <c r="AA658" s="16"/>
      <c r="AB658" s="16"/>
      <c r="AC658" s="16"/>
      <c r="AD658" s="16"/>
      <c r="AE658" s="16"/>
      <c r="AF658" s="16"/>
      <c r="AG658" s="16"/>
      <c r="AH658" s="16"/>
      <c r="AI658" s="16"/>
      <c r="AJ658" s="16"/>
      <c r="AK658" s="16"/>
      <c r="AL658" s="16"/>
      <c r="AM658" s="14"/>
      <c r="AN658" s="14"/>
      <c r="AO658" s="14"/>
      <c r="AP658" s="14"/>
      <c r="AQ658" s="14"/>
      <c r="AR658" s="14"/>
      <c r="AS658" s="14"/>
      <c r="AT658" s="14"/>
      <c r="AU658" s="14"/>
      <c r="AV658" s="14"/>
      <c r="AW658" s="14"/>
      <c r="AX658" s="14"/>
      <c r="AY658" s="14"/>
      <c r="AZ658" s="14"/>
      <c r="BA658" s="14"/>
      <c r="BB658" s="14"/>
      <c r="BC658" s="14"/>
      <c r="BD658" s="14"/>
      <c r="BE658" s="14"/>
      <c r="BF658" s="14"/>
      <c r="BG658" s="14"/>
      <c r="BH658" s="14"/>
      <c r="BI658" s="14"/>
      <c r="BJ658" s="14"/>
      <c r="BK658" s="14"/>
      <c r="BL658" s="14"/>
      <c r="BM658" s="14"/>
      <c r="BN658" s="14"/>
      <c r="BO658" s="14"/>
      <c r="BP658" s="14"/>
      <c r="BQ658" s="14"/>
      <c r="BR658" s="14"/>
      <c r="BS658" s="14"/>
      <c r="BT658" s="14"/>
      <c r="BU658" s="14"/>
      <c r="BV658" s="14"/>
      <c r="BW658" s="14"/>
      <c r="BX658" s="14"/>
      <c r="BY658" s="14"/>
      <c r="BZ658" s="14"/>
      <c r="CA658" s="14"/>
      <c r="CB658" s="14"/>
      <c r="CC658" s="14"/>
      <c r="CD658" s="14"/>
      <c r="CE658" s="14"/>
      <c r="CF658" s="14"/>
      <c r="CG658" s="14"/>
      <c r="CH658" s="14"/>
    </row>
    <row r="659" spans="1:86">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Z659" s="16"/>
      <c r="AA659" s="16"/>
      <c r="AB659" s="16"/>
      <c r="AC659" s="16"/>
      <c r="AD659" s="16"/>
      <c r="AE659" s="16"/>
      <c r="AF659" s="16"/>
      <c r="AG659" s="16"/>
      <c r="AH659" s="16"/>
      <c r="AI659" s="16"/>
      <c r="AJ659" s="16"/>
      <c r="AK659" s="16"/>
      <c r="AL659" s="16"/>
      <c r="AM659" s="14"/>
      <c r="AN659" s="14"/>
      <c r="AO659" s="14"/>
      <c r="AP659" s="14"/>
      <c r="AQ659" s="14"/>
      <c r="AR659" s="14"/>
      <c r="AS659" s="14"/>
      <c r="AT659" s="14"/>
      <c r="AU659" s="14"/>
      <c r="AV659" s="14"/>
      <c r="AW659" s="14"/>
      <c r="AX659" s="14"/>
      <c r="AY659" s="14"/>
      <c r="AZ659" s="14"/>
      <c r="BA659" s="14"/>
      <c r="BB659" s="14"/>
      <c r="BC659" s="14"/>
      <c r="BD659" s="14"/>
      <c r="BE659" s="14"/>
      <c r="BF659" s="14"/>
      <c r="BG659" s="14"/>
      <c r="BH659" s="14"/>
      <c r="BI659" s="14"/>
      <c r="BJ659" s="14"/>
      <c r="BK659" s="14"/>
      <c r="BL659" s="14"/>
      <c r="BM659" s="14"/>
      <c r="BN659" s="14"/>
      <c r="BO659" s="14"/>
      <c r="BP659" s="14"/>
      <c r="BQ659" s="14"/>
      <c r="BR659" s="14"/>
      <c r="BS659" s="14"/>
      <c r="BT659" s="14"/>
      <c r="BU659" s="14"/>
      <c r="BV659" s="14"/>
      <c r="BW659" s="14"/>
      <c r="BX659" s="14"/>
      <c r="BY659" s="14"/>
      <c r="BZ659" s="14"/>
      <c r="CA659" s="14"/>
      <c r="CB659" s="14"/>
      <c r="CC659" s="14"/>
      <c r="CD659" s="14"/>
      <c r="CE659" s="14"/>
      <c r="CF659" s="14"/>
      <c r="CG659" s="14"/>
      <c r="CH659" s="14"/>
    </row>
    <row r="660" spans="1:86">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Z660" s="16"/>
      <c r="AA660" s="16"/>
      <c r="AB660" s="16"/>
      <c r="AC660" s="16"/>
      <c r="AD660" s="16"/>
      <c r="AE660" s="16"/>
      <c r="AF660" s="16"/>
      <c r="AG660" s="16"/>
      <c r="AH660" s="16"/>
      <c r="AI660" s="16"/>
      <c r="AJ660" s="16"/>
      <c r="AK660" s="16"/>
      <c r="AL660" s="16"/>
      <c r="AM660" s="14"/>
      <c r="AN660" s="14"/>
      <c r="AO660" s="14"/>
      <c r="AP660" s="14"/>
      <c r="AQ660" s="14"/>
      <c r="AR660" s="14"/>
      <c r="AS660" s="14"/>
      <c r="AT660" s="14"/>
      <c r="AU660" s="14"/>
      <c r="AV660" s="14"/>
      <c r="AW660" s="14"/>
      <c r="AX660" s="14"/>
      <c r="AY660" s="14"/>
      <c r="AZ660" s="14"/>
      <c r="BA660" s="14"/>
      <c r="BB660" s="14"/>
      <c r="BC660" s="14"/>
      <c r="BD660" s="14"/>
      <c r="BE660" s="14"/>
      <c r="BF660" s="14"/>
      <c r="BG660" s="14"/>
      <c r="BH660" s="14"/>
      <c r="BI660" s="14"/>
      <c r="BJ660" s="14"/>
      <c r="BK660" s="14"/>
      <c r="BL660" s="14"/>
      <c r="BM660" s="14"/>
      <c r="BN660" s="14"/>
      <c r="BO660" s="14"/>
      <c r="BP660" s="14"/>
      <c r="BQ660" s="14"/>
      <c r="BR660" s="14"/>
      <c r="BS660" s="14"/>
      <c r="BT660" s="14"/>
      <c r="BU660" s="14"/>
      <c r="BV660" s="14"/>
      <c r="BW660" s="14"/>
      <c r="BX660" s="14"/>
      <c r="BY660" s="14"/>
      <c r="BZ660" s="14"/>
      <c r="CA660" s="14"/>
      <c r="CB660" s="14"/>
      <c r="CC660" s="14"/>
      <c r="CD660" s="14"/>
      <c r="CE660" s="14"/>
      <c r="CF660" s="14"/>
      <c r="CG660" s="14"/>
      <c r="CH660" s="14"/>
    </row>
    <row r="661" spans="1:86">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Z661" s="16"/>
      <c r="AA661" s="16"/>
      <c r="AB661" s="16"/>
      <c r="AC661" s="16"/>
      <c r="AD661" s="16"/>
      <c r="AE661" s="16"/>
      <c r="AF661" s="16"/>
      <c r="AG661" s="16"/>
      <c r="AH661" s="16"/>
      <c r="AI661" s="16"/>
      <c r="AJ661" s="16"/>
      <c r="AK661" s="16"/>
      <c r="AL661" s="16"/>
      <c r="AM661" s="14"/>
      <c r="AN661" s="14"/>
      <c r="AO661" s="14"/>
      <c r="AP661" s="14"/>
      <c r="AQ661" s="14"/>
      <c r="AR661" s="14"/>
      <c r="AS661" s="14"/>
      <c r="AT661" s="14"/>
      <c r="AU661" s="14"/>
      <c r="AV661" s="14"/>
      <c r="AW661" s="14"/>
      <c r="AX661" s="14"/>
      <c r="AY661" s="14"/>
      <c r="AZ661" s="14"/>
      <c r="BA661" s="14"/>
      <c r="BB661" s="14"/>
      <c r="BC661" s="14"/>
      <c r="BD661" s="14"/>
      <c r="BE661" s="14"/>
      <c r="BF661" s="14"/>
      <c r="BG661" s="14"/>
      <c r="BH661" s="14"/>
      <c r="BI661" s="14"/>
      <c r="BJ661" s="14"/>
      <c r="BK661" s="14"/>
      <c r="BL661" s="14"/>
      <c r="BM661" s="14"/>
      <c r="BN661" s="14"/>
      <c r="BO661" s="14"/>
      <c r="BP661" s="14"/>
      <c r="BQ661" s="14"/>
      <c r="BR661" s="14"/>
      <c r="BS661" s="14"/>
      <c r="BT661" s="14"/>
      <c r="BU661" s="14"/>
      <c r="BV661" s="14"/>
      <c r="BW661" s="14"/>
      <c r="BX661" s="14"/>
      <c r="BY661" s="14"/>
      <c r="BZ661" s="14"/>
      <c r="CA661" s="14"/>
      <c r="CB661" s="14"/>
      <c r="CC661" s="14"/>
      <c r="CD661" s="14"/>
      <c r="CE661" s="14"/>
      <c r="CF661" s="14"/>
      <c r="CG661" s="14"/>
      <c r="CH661" s="14"/>
    </row>
    <row r="662" spans="1:86">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Z662" s="16"/>
      <c r="AA662" s="16"/>
      <c r="AB662" s="16"/>
      <c r="AC662" s="16"/>
      <c r="AD662" s="16"/>
      <c r="AE662" s="16"/>
      <c r="AF662" s="16"/>
      <c r="AG662" s="16"/>
      <c r="AH662" s="16"/>
      <c r="AI662" s="16"/>
      <c r="AJ662" s="16"/>
      <c r="AK662" s="16"/>
      <c r="AL662" s="16"/>
      <c r="AM662" s="14"/>
      <c r="AN662" s="14"/>
      <c r="AO662" s="14"/>
      <c r="AP662" s="14"/>
      <c r="AQ662" s="14"/>
      <c r="AR662" s="14"/>
      <c r="AS662" s="14"/>
      <c r="AT662" s="14"/>
      <c r="AU662" s="14"/>
      <c r="AV662" s="14"/>
      <c r="AW662" s="14"/>
      <c r="AX662" s="14"/>
      <c r="AY662" s="14"/>
      <c r="AZ662" s="14"/>
      <c r="BA662" s="14"/>
      <c r="BB662" s="14"/>
      <c r="BC662" s="14"/>
      <c r="BD662" s="14"/>
      <c r="BE662" s="14"/>
      <c r="BF662" s="14"/>
      <c r="BG662" s="14"/>
      <c r="BH662" s="14"/>
      <c r="BI662" s="14"/>
      <c r="BJ662" s="14"/>
      <c r="BK662" s="14"/>
      <c r="BL662" s="14"/>
      <c r="BM662" s="14"/>
      <c r="BN662" s="14"/>
      <c r="BO662" s="14"/>
      <c r="BP662" s="14"/>
      <c r="BQ662" s="14"/>
      <c r="BR662" s="14"/>
      <c r="BS662" s="14"/>
      <c r="BT662" s="14"/>
      <c r="BU662" s="14"/>
      <c r="BV662" s="14"/>
      <c r="BW662" s="14"/>
      <c r="BX662" s="14"/>
      <c r="BY662" s="14"/>
      <c r="BZ662" s="14"/>
      <c r="CA662" s="14"/>
      <c r="CB662" s="14"/>
      <c r="CC662" s="14"/>
      <c r="CD662" s="14"/>
      <c r="CE662" s="14"/>
      <c r="CF662" s="14"/>
      <c r="CG662" s="14"/>
      <c r="CH662" s="14"/>
    </row>
    <row r="663" spans="1:86">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Z663" s="16"/>
      <c r="AA663" s="16"/>
      <c r="AB663" s="16"/>
      <c r="AC663" s="16"/>
      <c r="AD663" s="16"/>
      <c r="AE663" s="16"/>
      <c r="AF663" s="16"/>
      <c r="AG663" s="16"/>
      <c r="AH663" s="16"/>
      <c r="AI663" s="16"/>
      <c r="AJ663" s="16"/>
      <c r="AK663" s="16"/>
      <c r="AL663" s="16"/>
      <c r="AM663" s="14"/>
      <c r="AN663" s="14"/>
      <c r="AO663" s="14"/>
      <c r="AP663" s="14"/>
      <c r="AQ663" s="14"/>
      <c r="AR663" s="14"/>
      <c r="AS663" s="14"/>
      <c r="AT663" s="14"/>
      <c r="AU663" s="14"/>
      <c r="AV663" s="14"/>
      <c r="AW663" s="14"/>
      <c r="AX663" s="14"/>
      <c r="AY663" s="14"/>
      <c r="AZ663" s="14"/>
      <c r="BA663" s="14"/>
      <c r="BB663" s="14"/>
      <c r="BC663" s="14"/>
      <c r="BD663" s="14"/>
      <c r="BE663" s="14"/>
      <c r="BF663" s="14"/>
      <c r="BG663" s="14"/>
      <c r="BH663" s="14"/>
      <c r="BI663" s="14"/>
      <c r="BJ663" s="14"/>
      <c r="BK663" s="14"/>
      <c r="BL663" s="14"/>
      <c r="BM663" s="14"/>
      <c r="BN663" s="14"/>
      <c r="BO663" s="14"/>
      <c r="BP663" s="14"/>
      <c r="BQ663" s="14"/>
      <c r="BR663" s="14"/>
      <c r="BS663" s="14"/>
      <c r="BT663" s="14"/>
      <c r="BU663" s="14"/>
      <c r="BV663" s="14"/>
      <c r="BW663" s="14"/>
      <c r="BX663" s="14"/>
      <c r="BY663" s="14"/>
      <c r="BZ663" s="14"/>
      <c r="CA663" s="14"/>
      <c r="CB663" s="14"/>
      <c r="CC663" s="14"/>
      <c r="CD663" s="14"/>
      <c r="CE663" s="14"/>
      <c r="CF663" s="14"/>
      <c r="CG663" s="14"/>
      <c r="CH663" s="14"/>
    </row>
    <row r="664" spans="1:86">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Z664" s="16"/>
      <c r="AA664" s="16"/>
      <c r="AB664" s="16"/>
      <c r="AC664" s="16"/>
      <c r="AD664" s="16"/>
      <c r="AE664" s="16"/>
      <c r="AF664" s="16"/>
      <c r="AG664" s="16"/>
      <c r="AH664" s="16"/>
      <c r="AI664" s="16"/>
      <c r="AJ664" s="16"/>
      <c r="AK664" s="16"/>
      <c r="AL664" s="16"/>
      <c r="AM664" s="14"/>
      <c r="AN664" s="14"/>
      <c r="AO664" s="14"/>
      <c r="AP664" s="14"/>
      <c r="AQ664" s="14"/>
      <c r="AR664" s="14"/>
      <c r="AS664" s="14"/>
      <c r="AT664" s="14"/>
      <c r="AU664" s="14"/>
      <c r="AV664" s="14"/>
      <c r="AW664" s="14"/>
      <c r="AX664" s="14"/>
      <c r="AY664" s="14"/>
      <c r="AZ664" s="14"/>
      <c r="BA664" s="14"/>
      <c r="BB664" s="14"/>
      <c r="BC664" s="14"/>
      <c r="BD664" s="14"/>
      <c r="BE664" s="14"/>
      <c r="BF664" s="14"/>
      <c r="BG664" s="14"/>
      <c r="BH664" s="14"/>
      <c r="BI664" s="14"/>
      <c r="BJ664" s="14"/>
      <c r="BK664" s="14"/>
      <c r="BL664" s="14"/>
      <c r="BM664" s="14"/>
      <c r="BN664" s="14"/>
      <c r="BO664" s="14"/>
      <c r="BP664" s="14"/>
      <c r="BQ664" s="14"/>
      <c r="BR664" s="14"/>
      <c r="BS664" s="14"/>
      <c r="BT664" s="14"/>
      <c r="BU664" s="14"/>
      <c r="BV664" s="14"/>
      <c r="BW664" s="14"/>
      <c r="BX664" s="14"/>
      <c r="BY664" s="14"/>
      <c r="BZ664" s="14"/>
      <c r="CA664" s="14"/>
      <c r="CB664" s="14"/>
      <c r="CC664" s="14"/>
      <c r="CD664" s="14"/>
      <c r="CE664" s="14"/>
      <c r="CF664" s="14"/>
      <c r="CG664" s="14"/>
      <c r="CH664" s="14"/>
    </row>
    <row r="665" spans="1:86">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Z665" s="16"/>
      <c r="AA665" s="16"/>
      <c r="AB665" s="16"/>
      <c r="AC665" s="16"/>
      <c r="AD665" s="16"/>
      <c r="AE665" s="16"/>
      <c r="AF665" s="16"/>
      <c r="AG665" s="16"/>
      <c r="AH665" s="16"/>
      <c r="AI665" s="16"/>
      <c r="AJ665" s="16"/>
      <c r="AK665" s="16"/>
      <c r="AL665" s="16"/>
      <c r="AM665" s="14"/>
      <c r="AN665" s="14"/>
      <c r="AO665" s="14"/>
      <c r="AP665" s="14"/>
      <c r="AQ665" s="14"/>
      <c r="AR665" s="14"/>
      <c r="AS665" s="14"/>
      <c r="AT665" s="14"/>
      <c r="AU665" s="14"/>
      <c r="AV665" s="14"/>
      <c r="AW665" s="14"/>
      <c r="AX665" s="14"/>
      <c r="AY665" s="14"/>
      <c r="AZ665" s="14"/>
      <c r="BA665" s="14"/>
      <c r="BB665" s="14"/>
      <c r="BC665" s="14"/>
      <c r="BD665" s="14"/>
      <c r="BE665" s="14"/>
      <c r="BF665" s="14"/>
      <c r="BG665" s="14"/>
      <c r="BH665" s="14"/>
      <c r="BI665" s="14"/>
      <c r="BJ665" s="14"/>
      <c r="BK665" s="14"/>
      <c r="BL665" s="14"/>
      <c r="BM665" s="14"/>
      <c r="BN665" s="14"/>
      <c r="BO665" s="14"/>
      <c r="BP665" s="14"/>
      <c r="BQ665" s="14"/>
      <c r="BR665" s="14"/>
      <c r="BS665" s="14"/>
      <c r="BT665" s="14"/>
      <c r="BU665" s="14"/>
      <c r="BV665" s="14"/>
      <c r="BW665" s="14"/>
      <c r="BX665" s="14"/>
      <c r="BY665" s="14"/>
      <c r="BZ665" s="14"/>
      <c r="CA665" s="14"/>
      <c r="CB665" s="14"/>
      <c r="CC665" s="14"/>
      <c r="CD665" s="14"/>
      <c r="CE665" s="14"/>
      <c r="CF665" s="14"/>
      <c r="CG665" s="14"/>
      <c r="CH665" s="14"/>
    </row>
    <row r="666" spans="1:8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Z666" s="16"/>
      <c r="AA666" s="16"/>
      <c r="AB666" s="16"/>
      <c r="AC666" s="16"/>
      <c r="AD666" s="16"/>
      <c r="AE666" s="16"/>
      <c r="AF666" s="16"/>
      <c r="AG666" s="16"/>
      <c r="AH666" s="16"/>
      <c r="AI666" s="16"/>
      <c r="AJ666" s="16"/>
      <c r="AK666" s="16"/>
      <c r="AL666" s="16"/>
      <c r="AM666" s="14"/>
      <c r="AN666" s="14"/>
      <c r="AO666" s="14"/>
      <c r="AP666" s="14"/>
      <c r="AQ666" s="14"/>
      <c r="AR666" s="14"/>
      <c r="AS666" s="14"/>
      <c r="AT666" s="14"/>
      <c r="AU666" s="14"/>
      <c r="AV666" s="14"/>
      <c r="AW666" s="14"/>
      <c r="AX666" s="14"/>
      <c r="AY666" s="14"/>
      <c r="AZ666" s="14"/>
      <c r="BA666" s="14"/>
      <c r="BB666" s="14"/>
      <c r="BC666" s="14"/>
      <c r="BD666" s="14"/>
      <c r="BE666" s="14"/>
      <c r="BF666" s="14"/>
      <c r="BG666" s="14"/>
      <c r="BH666" s="14"/>
      <c r="BI666" s="14"/>
      <c r="BJ666" s="14"/>
      <c r="BK666" s="14"/>
      <c r="BL666" s="14"/>
      <c r="BM666" s="14"/>
      <c r="BN666" s="14"/>
      <c r="BO666" s="14"/>
      <c r="BP666" s="14"/>
      <c r="BQ666" s="14"/>
      <c r="BR666" s="14"/>
      <c r="BS666" s="14"/>
      <c r="BT666" s="14"/>
      <c r="BU666" s="14"/>
      <c r="BV666" s="14"/>
      <c r="BW666" s="14"/>
      <c r="BX666" s="14"/>
      <c r="BY666" s="14"/>
      <c r="BZ666" s="14"/>
      <c r="CA666" s="14"/>
      <c r="CB666" s="14"/>
      <c r="CC666" s="14"/>
      <c r="CD666" s="14"/>
      <c r="CE666" s="14"/>
      <c r="CF666" s="14"/>
      <c r="CG666" s="14"/>
      <c r="CH666" s="14"/>
    </row>
    <row r="667" spans="1:86">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Z667" s="16"/>
      <c r="AA667" s="16"/>
      <c r="AB667" s="16"/>
      <c r="AC667" s="16"/>
      <c r="AD667" s="16"/>
      <c r="AE667" s="16"/>
      <c r="AF667" s="16"/>
      <c r="AG667" s="16"/>
      <c r="AH667" s="16"/>
      <c r="AI667" s="16"/>
      <c r="AJ667" s="16"/>
      <c r="AK667" s="16"/>
      <c r="AL667" s="16"/>
      <c r="AM667" s="14"/>
      <c r="AN667" s="14"/>
      <c r="AO667" s="14"/>
      <c r="AP667" s="14"/>
      <c r="AQ667" s="14"/>
      <c r="AR667" s="14"/>
      <c r="AS667" s="14"/>
      <c r="AT667" s="14"/>
      <c r="AU667" s="14"/>
      <c r="AV667" s="14"/>
      <c r="AW667" s="14"/>
      <c r="AX667" s="14"/>
      <c r="AY667" s="14"/>
      <c r="AZ667" s="14"/>
      <c r="BA667" s="14"/>
      <c r="BB667" s="14"/>
      <c r="BC667" s="14"/>
      <c r="BD667" s="14"/>
      <c r="BE667" s="14"/>
      <c r="BF667" s="14"/>
      <c r="BG667" s="14"/>
      <c r="BH667" s="14"/>
      <c r="BI667" s="14"/>
      <c r="BJ667" s="14"/>
      <c r="BK667" s="14"/>
      <c r="BL667" s="14"/>
      <c r="BM667" s="14"/>
      <c r="BN667" s="14"/>
      <c r="BO667" s="14"/>
      <c r="BP667" s="14"/>
      <c r="BQ667" s="14"/>
      <c r="BR667" s="14"/>
      <c r="BS667" s="14"/>
      <c r="BT667" s="14"/>
      <c r="BU667" s="14"/>
      <c r="BV667" s="14"/>
      <c r="BW667" s="14"/>
      <c r="BX667" s="14"/>
      <c r="BY667" s="14"/>
      <c r="BZ667" s="14"/>
      <c r="CA667" s="14"/>
      <c r="CB667" s="14"/>
      <c r="CC667" s="14"/>
      <c r="CD667" s="14"/>
      <c r="CE667" s="14"/>
      <c r="CF667" s="14"/>
      <c r="CG667" s="14"/>
      <c r="CH667" s="14"/>
    </row>
    <row r="668" spans="1:86">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Z668" s="16"/>
      <c r="AA668" s="16"/>
      <c r="AB668" s="16"/>
      <c r="AC668" s="16"/>
      <c r="AD668" s="16"/>
      <c r="AE668" s="16"/>
      <c r="AF668" s="16"/>
      <c r="AG668" s="16"/>
      <c r="AH668" s="16"/>
      <c r="AI668" s="16"/>
      <c r="AJ668" s="16"/>
      <c r="AK668" s="16"/>
      <c r="AL668" s="16"/>
      <c r="AM668" s="14"/>
      <c r="AN668" s="14"/>
      <c r="AO668" s="14"/>
      <c r="AP668" s="14"/>
      <c r="AQ668" s="14"/>
      <c r="AR668" s="14"/>
      <c r="AS668" s="14"/>
      <c r="AT668" s="14"/>
      <c r="AU668" s="14"/>
      <c r="AV668" s="14"/>
      <c r="AW668" s="14"/>
      <c r="AX668" s="14"/>
      <c r="AY668" s="14"/>
      <c r="AZ668" s="14"/>
      <c r="BA668" s="14"/>
      <c r="BB668" s="14"/>
      <c r="BC668" s="14"/>
      <c r="BD668" s="14"/>
      <c r="BE668" s="14"/>
      <c r="BF668" s="14"/>
      <c r="BG668" s="14"/>
      <c r="BH668" s="14"/>
      <c r="BI668" s="14"/>
      <c r="BJ668" s="14"/>
      <c r="BK668" s="14"/>
      <c r="BL668" s="14"/>
      <c r="BM668" s="14"/>
      <c r="BN668" s="14"/>
      <c r="BO668" s="14"/>
      <c r="BP668" s="14"/>
      <c r="BQ668" s="14"/>
      <c r="BR668" s="14"/>
      <c r="BS668" s="14"/>
      <c r="BT668" s="14"/>
      <c r="BU668" s="14"/>
      <c r="BV668" s="14"/>
      <c r="BW668" s="14"/>
      <c r="BX668" s="14"/>
      <c r="BY668" s="14"/>
      <c r="BZ668" s="14"/>
      <c r="CA668" s="14"/>
      <c r="CB668" s="14"/>
      <c r="CC668" s="14"/>
      <c r="CD668" s="14"/>
      <c r="CE668" s="14"/>
      <c r="CF668" s="14"/>
      <c r="CG668" s="14"/>
      <c r="CH668" s="14"/>
    </row>
    <row r="669" spans="1:86">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Z669" s="16"/>
      <c r="AA669" s="16"/>
      <c r="AB669" s="16"/>
      <c r="AC669" s="16"/>
      <c r="AD669" s="16"/>
      <c r="AE669" s="16"/>
      <c r="AF669" s="16"/>
      <c r="AG669" s="16"/>
      <c r="AH669" s="16"/>
      <c r="AI669" s="16"/>
      <c r="AJ669" s="16"/>
      <c r="AK669" s="16"/>
      <c r="AL669" s="16"/>
      <c r="AM669" s="14"/>
      <c r="AN669" s="14"/>
      <c r="AO669" s="14"/>
      <c r="AP669" s="14"/>
      <c r="AQ669" s="14"/>
      <c r="AR669" s="14"/>
      <c r="AS669" s="14"/>
      <c r="AT669" s="14"/>
      <c r="AU669" s="14"/>
      <c r="AV669" s="14"/>
      <c r="AW669" s="14"/>
      <c r="AX669" s="14"/>
      <c r="AY669" s="14"/>
      <c r="AZ669" s="14"/>
      <c r="BA669" s="14"/>
      <c r="BB669" s="14"/>
      <c r="BC669" s="14"/>
      <c r="BD669" s="14"/>
      <c r="BE669" s="14"/>
      <c r="BF669" s="14"/>
      <c r="BG669" s="14"/>
      <c r="BH669" s="14"/>
      <c r="BI669" s="14"/>
      <c r="BJ669" s="14"/>
      <c r="BK669" s="14"/>
      <c r="BL669" s="14"/>
      <c r="BM669" s="14"/>
      <c r="BN669" s="14"/>
      <c r="BO669" s="14"/>
      <c r="BP669" s="14"/>
      <c r="BQ669" s="14"/>
      <c r="BR669" s="14"/>
      <c r="BS669" s="14"/>
      <c r="BT669" s="14"/>
      <c r="BU669" s="14"/>
      <c r="BV669" s="14"/>
      <c r="BW669" s="14"/>
      <c r="BX669" s="14"/>
      <c r="BY669" s="14"/>
      <c r="BZ669" s="14"/>
      <c r="CA669" s="14"/>
      <c r="CB669" s="14"/>
      <c r="CC669" s="14"/>
      <c r="CD669" s="14"/>
      <c r="CE669" s="14"/>
      <c r="CF669" s="14"/>
      <c r="CG669" s="14"/>
      <c r="CH669" s="14"/>
    </row>
    <row r="670" spans="1:86">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Z670" s="16"/>
      <c r="AA670" s="16"/>
      <c r="AB670" s="16"/>
      <c r="AC670" s="16"/>
      <c r="AD670" s="16"/>
      <c r="AE670" s="16"/>
      <c r="AF670" s="16"/>
      <c r="AG670" s="16"/>
      <c r="AH670" s="16"/>
      <c r="AI670" s="16"/>
      <c r="AJ670" s="16"/>
      <c r="AK670" s="16"/>
      <c r="AL670" s="16"/>
      <c r="AM670" s="14"/>
      <c r="AN670" s="14"/>
      <c r="AO670" s="14"/>
      <c r="AP670" s="14"/>
      <c r="AQ670" s="14"/>
      <c r="AR670" s="14"/>
      <c r="AS670" s="14"/>
      <c r="AT670" s="14"/>
      <c r="AU670" s="14"/>
      <c r="AV670" s="14"/>
      <c r="AW670" s="14"/>
      <c r="AX670" s="14"/>
      <c r="AY670" s="14"/>
      <c r="AZ670" s="14"/>
      <c r="BA670" s="14"/>
      <c r="BB670" s="14"/>
      <c r="BC670" s="14"/>
      <c r="BD670" s="14"/>
      <c r="BE670" s="14"/>
      <c r="BF670" s="14"/>
      <c r="BG670" s="14"/>
      <c r="BH670" s="14"/>
      <c r="BI670" s="14"/>
      <c r="BJ670" s="14"/>
      <c r="BK670" s="14"/>
      <c r="BL670" s="14"/>
      <c r="BM670" s="14"/>
      <c r="BN670" s="14"/>
      <c r="BO670" s="14"/>
      <c r="BP670" s="14"/>
      <c r="BQ670" s="14"/>
      <c r="BR670" s="14"/>
      <c r="BS670" s="14"/>
      <c r="BT670" s="14"/>
      <c r="BU670" s="14"/>
      <c r="BV670" s="14"/>
      <c r="BW670" s="14"/>
      <c r="BX670" s="14"/>
      <c r="BY670" s="14"/>
      <c r="BZ670" s="14"/>
      <c r="CA670" s="14"/>
      <c r="CB670" s="14"/>
      <c r="CC670" s="14"/>
      <c r="CD670" s="14"/>
      <c r="CE670" s="14"/>
      <c r="CF670" s="14"/>
      <c r="CG670" s="14"/>
      <c r="CH670" s="14"/>
    </row>
    <row r="671" spans="1:86">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Z671" s="16"/>
      <c r="AA671" s="16"/>
      <c r="AB671" s="16"/>
      <c r="AC671" s="16"/>
      <c r="AD671" s="16"/>
      <c r="AE671" s="16"/>
      <c r="AF671" s="16"/>
      <c r="AG671" s="16"/>
      <c r="AH671" s="16"/>
      <c r="AI671" s="16"/>
      <c r="AJ671" s="16"/>
      <c r="AK671" s="16"/>
      <c r="AL671" s="16"/>
      <c r="AM671" s="14"/>
      <c r="AN671" s="14"/>
      <c r="AO671" s="14"/>
      <c r="AP671" s="14"/>
      <c r="AQ671" s="14"/>
      <c r="AR671" s="14"/>
      <c r="AS671" s="14"/>
      <c r="AT671" s="14"/>
      <c r="AU671" s="14"/>
      <c r="AV671" s="14"/>
      <c r="AW671" s="14"/>
      <c r="AX671" s="14"/>
      <c r="AY671" s="14"/>
      <c r="AZ671" s="14"/>
      <c r="BA671" s="14"/>
      <c r="BB671" s="14"/>
      <c r="BC671" s="14"/>
      <c r="BD671" s="14"/>
      <c r="BE671" s="14"/>
      <c r="BF671" s="14"/>
      <c r="BG671" s="14"/>
      <c r="BH671" s="14"/>
      <c r="BI671" s="14"/>
      <c r="BJ671" s="14"/>
      <c r="BK671" s="14"/>
      <c r="BL671" s="14"/>
      <c r="BM671" s="14"/>
      <c r="BN671" s="14"/>
      <c r="BO671" s="14"/>
      <c r="BP671" s="14"/>
      <c r="BQ671" s="14"/>
      <c r="BR671" s="14"/>
      <c r="BS671" s="14"/>
      <c r="BT671" s="14"/>
      <c r="BU671" s="14"/>
      <c r="BV671" s="14"/>
      <c r="BW671" s="14"/>
      <c r="BX671" s="14"/>
      <c r="BY671" s="14"/>
      <c r="BZ671" s="14"/>
      <c r="CA671" s="14"/>
      <c r="CB671" s="14"/>
      <c r="CC671" s="14"/>
      <c r="CD671" s="14"/>
      <c r="CE671" s="14"/>
      <c r="CF671" s="14"/>
      <c r="CG671" s="14"/>
      <c r="CH671" s="14"/>
    </row>
    <row r="672" spans="1:86">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Z672" s="16"/>
      <c r="AA672" s="16"/>
      <c r="AB672" s="16"/>
      <c r="AC672" s="16"/>
      <c r="AD672" s="16"/>
      <c r="AE672" s="16"/>
      <c r="AF672" s="16"/>
      <c r="AG672" s="16"/>
      <c r="AH672" s="16"/>
      <c r="AI672" s="16"/>
      <c r="AJ672" s="16"/>
      <c r="AK672" s="16"/>
      <c r="AL672" s="16"/>
      <c r="AM672" s="14"/>
      <c r="AN672" s="14"/>
      <c r="AO672" s="14"/>
      <c r="AP672" s="14"/>
      <c r="AQ672" s="14"/>
      <c r="AR672" s="14"/>
      <c r="AS672" s="14"/>
      <c r="AT672" s="14"/>
      <c r="AU672" s="14"/>
      <c r="AV672" s="14"/>
      <c r="AW672" s="14"/>
      <c r="AX672" s="14"/>
      <c r="AY672" s="14"/>
      <c r="AZ672" s="14"/>
      <c r="BA672" s="14"/>
      <c r="BB672" s="14"/>
      <c r="BC672" s="14"/>
      <c r="BD672" s="14"/>
      <c r="BE672" s="14"/>
      <c r="BF672" s="14"/>
      <c r="BG672" s="14"/>
      <c r="BH672" s="14"/>
      <c r="BI672" s="14"/>
      <c r="BJ672" s="14"/>
      <c r="BK672" s="14"/>
      <c r="BL672" s="14"/>
      <c r="BM672" s="14"/>
      <c r="BN672" s="14"/>
      <c r="BO672" s="14"/>
      <c r="BP672" s="14"/>
      <c r="BQ672" s="14"/>
      <c r="BR672" s="14"/>
      <c r="BS672" s="14"/>
      <c r="BT672" s="14"/>
      <c r="BU672" s="14"/>
      <c r="BV672" s="14"/>
      <c r="BW672" s="14"/>
      <c r="BX672" s="14"/>
      <c r="BY672" s="14"/>
      <c r="BZ672" s="14"/>
      <c r="CA672" s="14"/>
      <c r="CB672" s="14"/>
      <c r="CC672" s="14"/>
      <c r="CD672" s="14"/>
      <c r="CE672" s="14"/>
      <c r="CF672" s="14"/>
      <c r="CG672" s="14"/>
      <c r="CH672" s="14"/>
    </row>
    <row r="673" spans="1:86">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Z673" s="16"/>
      <c r="AA673" s="16"/>
      <c r="AB673" s="16"/>
      <c r="AC673" s="16"/>
      <c r="AD673" s="16"/>
      <c r="AE673" s="16"/>
      <c r="AF673" s="16"/>
      <c r="AG673" s="16"/>
      <c r="AH673" s="16"/>
      <c r="AI673" s="16"/>
      <c r="AJ673" s="16"/>
      <c r="AK673" s="16"/>
      <c r="AL673" s="16"/>
      <c r="AM673" s="14"/>
      <c r="AN673" s="14"/>
      <c r="AO673" s="14"/>
      <c r="AP673" s="14"/>
      <c r="AQ673" s="14"/>
      <c r="AR673" s="14"/>
      <c r="AS673" s="14"/>
      <c r="AT673" s="14"/>
      <c r="AU673" s="14"/>
      <c r="AV673" s="14"/>
      <c r="AW673" s="14"/>
      <c r="AX673" s="14"/>
      <c r="AY673" s="14"/>
      <c r="AZ673" s="14"/>
      <c r="BA673" s="14"/>
      <c r="BB673" s="14"/>
      <c r="BC673" s="14"/>
      <c r="BD673" s="14"/>
      <c r="BE673" s="14"/>
      <c r="BF673" s="14"/>
      <c r="BG673" s="14"/>
      <c r="BH673" s="14"/>
      <c r="BI673" s="14"/>
      <c r="BJ673" s="14"/>
      <c r="BK673" s="14"/>
      <c r="BL673" s="14"/>
      <c r="BM673" s="14"/>
      <c r="BN673" s="14"/>
      <c r="BO673" s="14"/>
      <c r="BP673" s="14"/>
      <c r="BQ673" s="14"/>
      <c r="BR673" s="14"/>
      <c r="BS673" s="14"/>
      <c r="BT673" s="14"/>
      <c r="BU673" s="14"/>
      <c r="BV673" s="14"/>
      <c r="BW673" s="14"/>
      <c r="BX673" s="14"/>
      <c r="BY673" s="14"/>
      <c r="BZ673" s="14"/>
      <c r="CA673" s="14"/>
      <c r="CB673" s="14"/>
      <c r="CC673" s="14"/>
      <c r="CD673" s="14"/>
      <c r="CE673" s="14"/>
      <c r="CF673" s="14"/>
      <c r="CG673" s="14"/>
      <c r="CH673" s="14"/>
    </row>
    <row r="674" spans="1:86">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Z674" s="16"/>
      <c r="AA674" s="16"/>
      <c r="AB674" s="16"/>
      <c r="AC674" s="16"/>
      <c r="AD674" s="16"/>
      <c r="AE674" s="16"/>
      <c r="AF674" s="16"/>
      <c r="AG674" s="16"/>
      <c r="AH674" s="16"/>
      <c r="AI674" s="16"/>
      <c r="AJ674" s="16"/>
      <c r="AK674" s="16"/>
      <c r="AL674" s="16"/>
      <c r="AM674" s="14"/>
      <c r="AN674" s="14"/>
      <c r="AO674" s="14"/>
      <c r="AP674" s="14"/>
      <c r="AQ674" s="14"/>
      <c r="AR674" s="14"/>
      <c r="AS674" s="14"/>
      <c r="AT674" s="14"/>
      <c r="AU674" s="14"/>
      <c r="AV674" s="14"/>
      <c r="AW674" s="14"/>
      <c r="AX674" s="14"/>
      <c r="AY674" s="14"/>
      <c r="AZ674" s="14"/>
      <c r="BA674" s="14"/>
      <c r="BB674" s="14"/>
      <c r="BC674" s="14"/>
      <c r="BD674" s="14"/>
      <c r="BE674" s="14"/>
      <c r="BF674" s="14"/>
      <c r="BG674" s="14"/>
      <c r="BH674" s="14"/>
      <c r="BI674" s="14"/>
      <c r="BJ674" s="14"/>
      <c r="BK674" s="14"/>
      <c r="BL674" s="14"/>
      <c r="BM674" s="14"/>
      <c r="BN674" s="14"/>
      <c r="BO674" s="14"/>
      <c r="BP674" s="14"/>
      <c r="BQ674" s="14"/>
      <c r="BR674" s="14"/>
      <c r="BS674" s="14"/>
      <c r="BT674" s="14"/>
      <c r="BU674" s="14"/>
      <c r="BV674" s="14"/>
      <c r="BW674" s="14"/>
      <c r="BX674" s="14"/>
      <c r="BY674" s="14"/>
      <c r="BZ674" s="14"/>
      <c r="CA674" s="14"/>
      <c r="CB674" s="14"/>
      <c r="CC674" s="14"/>
      <c r="CD674" s="14"/>
      <c r="CE674" s="14"/>
      <c r="CF674" s="14"/>
      <c r="CG674" s="14"/>
      <c r="CH674" s="14"/>
    </row>
    <row r="675" spans="1:86">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Z675" s="16"/>
      <c r="AA675" s="16"/>
      <c r="AB675" s="16"/>
      <c r="AC675" s="16"/>
      <c r="AD675" s="16"/>
      <c r="AE675" s="16"/>
      <c r="AF675" s="16"/>
      <c r="AG675" s="16"/>
      <c r="AH675" s="16"/>
      <c r="AI675" s="16"/>
      <c r="AJ675" s="16"/>
      <c r="AK675" s="16"/>
      <c r="AL675" s="16"/>
      <c r="AM675" s="14"/>
      <c r="AN675" s="14"/>
      <c r="AO675" s="14"/>
      <c r="AP675" s="14"/>
      <c r="AQ675" s="14"/>
      <c r="AR675" s="14"/>
      <c r="AS675" s="14"/>
      <c r="AT675" s="14"/>
      <c r="AU675" s="14"/>
      <c r="AV675" s="14"/>
      <c r="AW675" s="14"/>
      <c r="AX675" s="14"/>
      <c r="AY675" s="14"/>
      <c r="AZ675" s="14"/>
      <c r="BA675" s="14"/>
      <c r="BB675" s="14"/>
      <c r="BC675" s="14"/>
      <c r="BD675" s="14"/>
      <c r="BE675" s="14"/>
      <c r="BF675" s="14"/>
      <c r="BG675" s="14"/>
      <c r="BH675" s="14"/>
      <c r="BI675" s="14"/>
      <c r="BJ675" s="14"/>
      <c r="BK675" s="14"/>
      <c r="BL675" s="14"/>
      <c r="BM675" s="14"/>
      <c r="BN675" s="14"/>
      <c r="BO675" s="14"/>
      <c r="BP675" s="14"/>
      <c r="BQ675" s="14"/>
      <c r="BR675" s="14"/>
      <c r="BS675" s="14"/>
      <c r="BT675" s="14"/>
      <c r="BU675" s="14"/>
      <c r="BV675" s="14"/>
      <c r="BW675" s="14"/>
      <c r="BX675" s="14"/>
      <c r="BY675" s="14"/>
      <c r="BZ675" s="14"/>
      <c r="CA675" s="14"/>
      <c r="CB675" s="14"/>
      <c r="CC675" s="14"/>
      <c r="CD675" s="14"/>
      <c r="CE675" s="14"/>
      <c r="CF675" s="14"/>
      <c r="CG675" s="14"/>
      <c r="CH675" s="14"/>
    </row>
    <row r="676" spans="1:8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Z676" s="16"/>
      <c r="AA676" s="16"/>
      <c r="AB676" s="16"/>
      <c r="AC676" s="16"/>
      <c r="AD676" s="16"/>
      <c r="AE676" s="16"/>
      <c r="AF676" s="16"/>
      <c r="AG676" s="16"/>
      <c r="AH676" s="16"/>
      <c r="AI676" s="16"/>
      <c r="AJ676" s="16"/>
      <c r="AK676" s="16"/>
      <c r="AL676" s="16"/>
      <c r="AM676" s="14"/>
      <c r="AN676" s="14"/>
      <c r="AO676" s="14"/>
      <c r="AP676" s="14"/>
      <c r="AQ676" s="14"/>
      <c r="AR676" s="14"/>
      <c r="AS676" s="14"/>
      <c r="AT676" s="14"/>
      <c r="AU676" s="14"/>
      <c r="AV676" s="14"/>
      <c r="AW676" s="14"/>
      <c r="AX676" s="14"/>
      <c r="AY676" s="14"/>
      <c r="AZ676" s="14"/>
      <c r="BA676" s="14"/>
      <c r="BB676" s="14"/>
      <c r="BC676" s="14"/>
      <c r="BD676" s="14"/>
      <c r="BE676" s="14"/>
      <c r="BF676" s="14"/>
      <c r="BG676" s="14"/>
      <c r="BH676" s="14"/>
      <c r="BI676" s="14"/>
      <c r="BJ676" s="14"/>
      <c r="BK676" s="14"/>
      <c r="BL676" s="14"/>
      <c r="BM676" s="14"/>
      <c r="BN676" s="14"/>
      <c r="BO676" s="14"/>
      <c r="BP676" s="14"/>
      <c r="BQ676" s="14"/>
      <c r="BR676" s="14"/>
      <c r="BS676" s="14"/>
      <c r="BT676" s="14"/>
      <c r="BU676" s="14"/>
      <c r="BV676" s="14"/>
      <c r="BW676" s="14"/>
      <c r="BX676" s="14"/>
      <c r="BY676" s="14"/>
      <c r="BZ676" s="14"/>
      <c r="CA676" s="14"/>
      <c r="CB676" s="14"/>
      <c r="CC676" s="14"/>
      <c r="CD676" s="14"/>
      <c r="CE676" s="14"/>
      <c r="CF676" s="14"/>
      <c r="CG676" s="14"/>
      <c r="CH676" s="14"/>
    </row>
    <row r="677" spans="1:86">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Z677" s="16"/>
      <c r="AA677" s="16"/>
      <c r="AB677" s="16"/>
      <c r="AC677" s="16"/>
      <c r="AD677" s="16"/>
      <c r="AE677" s="16"/>
      <c r="AF677" s="16"/>
      <c r="AG677" s="16"/>
      <c r="AH677" s="16"/>
      <c r="AI677" s="16"/>
      <c r="AJ677" s="16"/>
      <c r="AK677" s="16"/>
      <c r="AL677" s="16"/>
      <c r="AM677" s="14"/>
      <c r="AN677" s="14"/>
      <c r="AO677" s="14"/>
      <c r="AP677" s="14"/>
      <c r="AQ677" s="14"/>
      <c r="AR677" s="14"/>
      <c r="AS677" s="14"/>
      <c r="AT677" s="14"/>
      <c r="AU677" s="14"/>
      <c r="AV677" s="14"/>
      <c r="AW677" s="14"/>
      <c r="AX677" s="14"/>
      <c r="AY677" s="14"/>
      <c r="AZ677" s="14"/>
      <c r="BA677" s="14"/>
      <c r="BB677" s="14"/>
      <c r="BC677" s="14"/>
      <c r="BD677" s="14"/>
      <c r="BE677" s="14"/>
      <c r="BF677" s="14"/>
      <c r="BG677" s="14"/>
      <c r="BH677" s="14"/>
      <c r="BI677" s="14"/>
      <c r="BJ677" s="14"/>
      <c r="BK677" s="14"/>
      <c r="BL677" s="14"/>
      <c r="BM677" s="14"/>
      <c r="BN677" s="14"/>
      <c r="BO677" s="14"/>
      <c r="BP677" s="14"/>
      <c r="BQ677" s="14"/>
      <c r="BR677" s="14"/>
      <c r="BS677" s="14"/>
      <c r="BT677" s="14"/>
      <c r="BU677" s="14"/>
      <c r="BV677" s="14"/>
      <c r="BW677" s="14"/>
      <c r="BX677" s="14"/>
      <c r="BY677" s="14"/>
      <c r="BZ677" s="14"/>
      <c r="CA677" s="14"/>
      <c r="CB677" s="14"/>
      <c r="CC677" s="14"/>
      <c r="CD677" s="14"/>
      <c r="CE677" s="14"/>
      <c r="CF677" s="14"/>
      <c r="CG677" s="14"/>
      <c r="CH677" s="14"/>
    </row>
    <row r="678" spans="1:86">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Z678" s="16"/>
      <c r="AA678" s="16"/>
      <c r="AB678" s="16"/>
      <c r="AC678" s="16"/>
      <c r="AD678" s="16"/>
      <c r="AE678" s="16"/>
      <c r="AF678" s="16"/>
      <c r="AG678" s="16"/>
      <c r="AH678" s="16"/>
      <c r="AI678" s="16"/>
      <c r="AJ678" s="16"/>
      <c r="AK678" s="16"/>
      <c r="AL678" s="16"/>
      <c r="AM678" s="14"/>
      <c r="AN678" s="14"/>
      <c r="AO678" s="14"/>
      <c r="AP678" s="14"/>
      <c r="AQ678" s="14"/>
      <c r="AR678" s="14"/>
      <c r="AS678" s="14"/>
      <c r="AT678" s="14"/>
      <c r="AU678" s="14"/>
      <c r="AV678" s="14"/>
      <c r="AW678" s="14"/>
      <c r="AX678" s="14"/>
      <c r="AY678" s="14"/>
      <c r="AZ678" s="14"/>
      <c r="BA678" s="14"/>
      <c r="BB678" s="14"/>
      <c r="BC678" s="14"/>
      <c r="BD678" s="14"/>
      <c r="BE678" s="14"/>
      <c r="BF678" s="14"/>
      <c r="BG678" s="14"/>
      <c r="BH678" s="14"/>
      <c r="BI678" s="14"/>
      <c r="BJ678" s="14"/>
      <c r="BK678" s="14"/>
      <c r="BL678" s="14"/>
      <c r="BM678" s="14"/>
      <c r="BN678" s="14"/>
      <c r="BO678" s="14"/>
      <c r="BP678" s="14"/>
      <c r="BQ678" s="14"/>
      <c r="BR678" s="14"/>
      <c r="BS678" s="14"/>
      <c r="BT678" s="14"/>
      <c r="BU678" s="14"/>
      <c r="BV678" s="14"/>
      <c r="BW678" s="14"/>
      <c r="BX678" s="14"/>
      <c r="BY678" s="14"/>
      <c r="BZ678" s="14"/>
      <c r="CA678" s="14"/>
      <c r="CB678" s="14"/>
      <c r="CC678" s="14"/>
      <c r="CD678" s="14"/>
      <c r="CE678" s="14"/>
      <c r="CF678" s="14"/>
      <c r="CG678" s="14"/>
      <c r="CH678" s="14"/>
    </row>
    <row r="679" spans="1:86">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Z679" s="16"/>
      <c r="AA679" s="16"/>
      <c r="AB679" s="16"/>
      <c r="AC679" s="16"/>
      <c r="AD679" s="16"/>
      <c r="AE679" s="16"/>
      <c r="AF679" s="16"/>
      <c r="AG679" s="16"/>
      <c r="AH679" s="16"/>
      <c r="AI679" s="16"/>
      <c r="AJ679" s="16"/>
      <c r="AK679" s="16"/>
      <c r="AL679" s="16"/>
      <c r="AM679" s="14"/>
      <c r="AN679" s="14"/>
      <c r="AO679" s="14"/>
      <c r="AP679" s="14"/>
      <c r="AQ679" s="14"/>
      <c r="AR679" s="14"/>
      <c r="AS679" s="14"/>
      <c r="AT679" s="14"/>
      <c r="AU679" s="14"/>
      <c r="AV679" s="14"/>
      <c r="AW679" s="14"/>
      <c r="AX679" s="14"/>
      <c r="AY679" s="14"/>
      <c r="AZ679" s="14"/>
      <c r="BA679" s="14"/>
      <c r="BB679" s="14"/>
      <c r="BC679" s="14"/>
      <c r="BD679" s="14"/>
      <c r="BE679" s="14"/>
      <c r="BF679" s="14"/>
      <c r="BG679" s="14"/>
      <c r="BH679" s="14"/>
      <c r="BI679" s="14"/>
      <c r="BJ679" s="14"/>
      <c r="BK679" s="14"/>
      <c r="BL679" s="14"/>
      <c r="BM679" s="14"/>
      <c r="BN679" s="14"/>
      <c r="BO679" s="14"/>
      <c r="BP679" s="14"/>
      <c r="BQ679" s="14"/>
      <c r="BR679" s="14"/>
      <c r="BS679" s="14"/>
      <c r="BT679" s="14"/>
      <c r="BU679" s="14"/>
      <c r="BV679" s="14"/>
      <c r="BW679" s="14"/>
      <c r="BX679" s="14"/>
      <c r="BY679" s="14"/>
      <c r="BZ679" s="14"/>
      <c r="CA679" s="14"/>
      <c r="CB679" s="14"/>
      <c r="CC679" s="14"/>
      <c r="CD679" s="14"/>
      <c r="CE679" s="14"/>
      <c r="CF679" s="14"/>
      <c r="CG679" s="14"/>
      <c r="CH679" s="14"/>
    </row>
    <row r="680" spans="1:86">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Z680" s="16"/>
      <c r="AA680" s="16"/>
      <c r="AB680" s="16"/>
      <c r="AC680" s="16"/>
      <c r="AD680" s="16"/>
      <c r="AE680" s="16"/>
      <c r="AF680" s="16"/>
      <c r="AG680" s="16"/>
      <c r="AH680" s="16"/>
      <c r="AI680" s="16"/>
      <c r="AJ680" s="16"/>
      <c r="AK680" s="16"/>
      <c r="AL680" s="16"/>
      <c r="AM680" s="14"/>
      <c r="AN680" s="14"/>
      <c r="AO680" s="14"/>
      <c r="AP680" s="14"/>
      <c r="AQ680" s="14"/>
      <c r="AR680" s="14"/>
      <c r="AS680" s="14"/>
      <c r="AT680" s="14"/>
      <c r="AU680" s="14"/>
      <c r="AV680" s="14"/>
      <c r="AW680" s="14"/>
      <c r="AX680" s="14"/>
      <c r="AY680" s="14"/>
      <c r="AZ680" s="14"/>
      <c r="BA680" s="14"/>
      <c r="BB680" s="14"/>
      <c r="BC680" s="14"/>
      <c r="BD680" s="14"/>
      <c r="BE680" s="14"/>
      <c r="BF680" s="14"/>
      <c r="BG680" s="14"/>
      <c r="BH680" s="14"/>
      <c r="BI680" s="14"/>
      <c r="BJ680" s="14"/>
      <c r="BK680" s="14"/>
      <c r="BL680" s="14"/>
      <c r="BM680" s="14"/>
      <c r="BN680" s="14"/>
      <c r="BO680" s="14"/>
      <c r="BP680" s="14"/>
      <c r="BQ680" s="14"/>
      <c r="BR680" s="14"/>
      <c r="BS680" s="14"/>
      <c r="BT680" s="14"/>
      <c r="BU680" s="14"/>
      <c r="BV680" s="14"/>
      <c r="BW680" s="14"/>
      <c r="BX680" s="14"/>
      <c r="BY680" s="14"/>
      <c r="BZ680" s="14"/>
      <c r="CA680" s="14"/>
      <c r="CB680" s="14"/>
      <c r="CC680" s="14"/>
      <c r="CD680" s="14"/>
      <c r="CE680" s="14"/>
      <c r="CF680" s="14"/>
      <c r="CG680" s="14"/>
      <c r="CH680" s="14"/>
    </row>
    <row r="681" spans="1:86">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Z681" s="16"/>
      <c r="AA681" s="16"/>
      <c r="AB681" s="16"/>
      <c r="AC681" s="16"/>
      <c r="AD681" s="16"/>
      <c r="AE681" s="16"/>
      <c r="AF681" s="16"/>
      <c r="AG681" s="16"/>
      <c r="AH681" s="16"/>
      <c r="AI681" s="16"/>
      <c r="AJ681" s="16"/>
      <c r="AK681" s="16"/>
      <c r="AL681" s="16"/>
      <c r="AM681" s="14"/>
      <c r="AN681" s="14"/>
      <c r="AO681" s="14"/>
      <c r="AP681" s="14"/>
      <c r="AQ681" s="14"/>
      <c r="AR681" s="14"/>
      <c r="AS681" s="14"/>
      <c r="AT681" s="14"/>
      <c r="AU681" s="14"/>
      <c r="AV681" s="14"/>
      <c r="AW681" s="14"/>
      <c r="AX681" s="14"/>
      <c r="AY681" s="14"/>
      <c r="AZ681" s="14"/>
      <c r="BA681" s="14"/>
      <c r="BB681" s="14"/>
      <c r="BC681" s="14"/>
      <c r="BD681" s="14"/>
      <c r="BE681" s="14"/>
      <c r="BF681" s="14"/>
      <c r="BG681" s="14"/>
      <c r="BH681" s="14"/>
      <c r="BI681" s="14"/>
      <c r="BJ681" s="14"/>
      <c r="BK681" s="14"/>
      <c r="BL681" s="14"/>
      <c r="BM681" s="14"/>
      <c r="BN681" s="14"/>
      <c r="BO681" s="14"/>
      <c r="BP681" s="14"/>
      <c r="BQ681" s="14"/>
      <c r="BR681" s="14"/>
      <c r="BS681" s="14"/>
      <c r="BT681" s="14"/>
      <c r="BU681" s="14"/>
      <c r="BV681" s="14"/>
      <c r="BW681" s="14"/>
      <c r="BX681" s="14"/>
      <c r="BY681" s="14"/>
      <c r="BZ681" s="14"/>
      <c r="CA681" s="14"/>
      <c r="CB681" s="14"/>
      <c r="CC681" s="14"/>
      <c r="CD681" s="14"/>
      <c r="CE681" s="14"/>
      <c r="CF681" s="14"/>
      <c r="CG681" s="14"/>
      <c r="CH681" s="14"/>
    </row>
    <row r="682" spans="1:86">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Z682" s="16"/>
      <c r="AA682" s="16"/>
      <c r="AB682" s="16"/>
      <c r="AC682" s="16"/>
      <c r="AD682" s="16"/>
      <c r="AE682" s="16"/>
      <c r="AF682" s="16"/>
      <c r="AG682" s="16"/>
      <c r="AH682" s="16"/>
      <c r="AI682" s="16"/>
      <c r="AJ682" s="16"/>
      <c r="AK682" s="16"/>
      <c r="AL682" s="16"/>
      <c r="AM682" s="14"/>
      <c r="AN682" s="14"/>
      <c r="AO682" s="14"/>
      <c r="AP682" s="14"/>
      <c r="AQ682" s="14"/>
      <c r="AR682" s="14"/>
      <c r="AS682" s="14"/>
      <c r="AT682" s="14"/>
      <c r="AU682" s="14"/>
      <c r="AV682" s="14"/>
      <c r="AW682" s="14"/>
      <c r="AX682" s="14"/>
      <c r="AY682" s="14"/>
      <c r="AZ682" s="14"/>
      <c r="BA682" s="14"/>
      <c r="BB682" s="14"/>
      <c r="BC682" s="14"/>
      <c r="BD682" s="14"/>
      <c r="BE682" s="14"/>
      <c r="BF682" s="14"/>
      <c r="BG682" s="14"/>
      <c r="BH682" s="14"/>
      <c r="BI682" s="14"/>
      <c r="BJ682" s="14"/>
      <c r="BK682" s="14"/>
      <c r="BL682" s="14"/>
      <c r="BM682" s="14"/>
      <c r="BN682" s="14"/>
      <c r="BO682" s="14"/>
      <c r="BP682" s="14"/>
      <c r="BQ682" s="14"/>
      <c r="BR682" s="14"/>
      <c r="BS682" s="14"/>
      <c r="BT682" s="14"/>
      <c r="BU682" s="14"/>
      <c r="BV682" s="14"/>
      <c r="BW682" s="14"/>
      <c r="BX682" s="14"/>
      <c r="BY682" s="14"/>
      <c r="BZ682" s="14"/>
      <c r="CA682" s="14"/>
      <c r="CB682" s="14"/>
      <c r="CC682" s="14"/>
      <c r="CD682" s="14"/>
      <c r="CE682" s="14"/>
      <c r="CF682" s="14"/>
      <c r="CG682" s="14"/>
      <c r="CH682" s="14"/>
    </row>
    <row r="683" spans="1:86">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Z683" s="16"/>
      <c r="AA683" s="16"/>
      <c r="AB683" s="16"/>
      <c r="AC683" s="16"/>
      <c r="AD683" s="16"/>
      <c r="AE683" s="16"/>
      <c r="AF683" s="16"/>
      <c r="AG683" s="16"/>
      <c r="AH683" s="16"/>
      <c r="AI683" s="16"/>
      <c r="AJ683" s="16"/>
      <c r="AK683" s="16"/>
      <c r="AL683" s="16"/>
      <c r="AM683" s="14"/>
      <c r="AN683" s="14"/>
      <c r="AO683" s="14"/>
      <c r="AP683" s="14"/>
      <c r="AQ683" s="14"/>
      <c r="AR683" s="14"/>
      <c r="AS683" s="14"/>
      <c r="AT683" s="14"/>
      <c r="AU683" s="14"/>
      <c r="AV683" s="14"/>
      <c r="AW683" s="14"/>
      <c r="AX683" s="14"/>
      <c r="AY683" s="14"/>
      <c r="AZ683" s="14"/>
      <c r="BA683" s="14"/>
      <c r="BB683" s="14"/>
      <c r="BC683" s="14"/>
      <c r="BD683" s="14"/>
      <c r="BE683" s="14"/>
      <c r="BF683" s="14"/>
      <c r="BG683" s="14"/>
      <c r="BH683" s="14"/>
      <c r="BI683" s="14"/>
      <c r="BJ683" s="14"/>
      <c r="BK683" s="14"/>
      <c r="BL683" s="14"/>
      <c r="BM683" s="14"/>
      <c r="BN683" s="14"/>
      <c r="BO683" s="14"/>
      <c r="BP683" s="14"/>
      <c r="BQ683" s="14"/>
      <c r="BR683" s="14"/>
      <c r="BS683" s="14"/>
      <c r="BT683" s="14"/>
      <c r="BU683" s="14"/>
      <c r="BV683" s="14"/>
      <c r="BW683" s="14"/>
      <c r="BX683" s="14"/>
      <c r="BY683" s="14"/>
      <c r="BZ683" s="14"/>
      <c r="CA683" s="14"/>
      <c r="CB683" s="14"/>
      <c r="CC683" s="14"/>
      <c r="CD683" s="14"/>
      <c r="CE683" s="14"/>
      <c r="CF683" s="14"/>
      <c r="CG683" s="14"/>
      <c r="CH683" s="14"/>
    </row>
    <row r="684" spans="1:86">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Z684" s="16"/>
      <c r="AA684" s="16"/>
      <c r="AB684" s="16"/>
      <c r="AC684" s="16"/>
      <c r="AD684" s="16"/>
      <c r="AE684" s="16"/>
      <c r="AF684" s="16"/>
      <c r="AG684" s="16"/>
      <c r="AH684" s="16"/>
      <c r="AI684" s="16"/>
      <c r="AJ684" s="16"/>
      <c r="AK684" s="16"/>
      <c r="AL684" s="16"/>
      <c r="AM684" s="14"/>
      <c r="AN684" s="14"/>
      <c r="AO684" s="14"/>
      <c r="AP684" s="14"/>
      <c r="AQ684" s="14"/>
      <c r="AR684" s="14"/>
      <c r="AS684" s="14"/>
      <c r="AT684" s="14"/>
      <c r="AU684" s="14"/>
      <c r="AV684" s="14"/>
      <c r="AW684" s="14"/>
      <c r="AX684" s="14"/>
      <c r="AY684" s="14"/>
      <c r="AZ684" s="14"/>
      <c r="BA684" s="14"/>
      <c r="BB684" s="14"/>
      <c r="BC684" s="14"/>
      <c r="BD684" s="14"/>
      <c r="BE684" s="14"/>
      <c r="BF684" s="14"/>
      <c r="BG684" s="14"/>
      <c r="BH684" s="14"/>
      <c r="BI684" s="14"/>
      <c r="BJ684" s="14"/>
      <c r="BK684" s="14"/>
      <c r="BL684" s="14"/>
      <c r="BM684" s="14"/>
      <c r="BN684" s="14"/>
      <c r="BO684" s="14"/>
      <c r="BP684" s="14"/>
      <c r="BQ684" s="14"/>
      <c r="BR684" s="14"/>
      <c r="BS684" s="14"/>
      <c r="BT684" s="14"/>
      <c r="BU684" s="14"/>
      <c r="BV684" s="14"/>
      <c r="BW684" s="14"/>
      <c r="BX684" s="14"/>
      <c r="BY684" s="14"/>
      <c r="BZ684" s="14"/>
      <c r="CA684" s="14"/>
      <c r="CB684" s="14"/>
      <c r="CC684" s="14"/>
      <c r="CD684" s="14"/>
      <c r="CE684" s="14"/>
      <c r="CF684" s="14"/>
      <c r="CG684" s="14"/>
      <c r="CH684" s="14"/>
    </row>
    <row r="685" spans="1:86">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Z685" s="16"/>
      <c r="AA685" s="16"/>
      <c r="AB685" s="16"/>
      <c r="AC685" s="16"/>
      <c r="AD685" s="16"/>
      <c r="AE685" s="16"/>
      <c r="AF685" s="16"/>
      <c r="AG685" s="16"/>
      <c r="AH685" s="16"/>
      <c r="AI685" s="16"/>
      <c r="AJ685" s="16"/>
      <c r="AK685" s="16"/>
      <c r="AL685" s="16"/>
      <c r="AM685" s="14"/>
      <c r="AN685" s="14"/>
      <c r="AO685" s="14"/>
      <c r="AP685" s="14"/>
      <c r="AQ685" s="14"/>
      <c r="AR685" s="14"/>
      <c r="AS685" s="14"/>
      <c r="AT685" s="14"/>
      <c r="AU685" s="14"/>
      <c r="AV685" s="14"/>
      <c r="AW685" s="14"/>
      <c r="AX685" s="14"/>
      <c r="AY685" s="14"/>
      <c r="AZ685" s="14"/>
      <c r="BA685" s="14"/>
      <c r="BB685" s="14"/>
      <c r="BC685" s="14"/>
      <c r="BD685" s="14"/>
      <c r="BE685" s="14"/>
      <c r="BF685" s="14"/>
      <c r="BG685" s="14"/>
      <c r="BH685" s="14"/>
      <c r="BI685" s="14"/>
      <c r="BJ685" s="14"/>
      <c r="BK685" s="14"/>
      <c r="BL685" s="14"/>
      <c r="BM685" s="14"/>
      <c r="BN685" s="14"/>
      <c r="BO685" s="14"/>
      <c r="BP685" s="14"/>
      <c r="BQ685" s="14"/>
      <c r="BR685" s="14"/>
      <c r="BS685" s="14"/>
      <c r="BT685" s="14"/>
      <c r="BU685" s="14"/>
      <c r="BV685" s="14"/>
      <c r="BW685" s="14"/>
      <c r="BX685" s="14"/>
      <c r="BY685" s="14"/>
      <c r="BZ685" s="14"/>
      <c r="CA685" s="14"/>
      <c r="CB685" s="14"/>
      <c r="CC685" s="14"/>
      <c r="CD685" s="14"/>
      <c r="CE685" s="14"/>
      <c r="CF685" s="14"/>
      <c r="CG685" s="14"/>
      <c r="CH685" s="14"/>
    </row>
    <row r="686" spans="1: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Z686" s="16"/>
      <c r="AA686" s="16"/>
      <c r="AB686" s="16"/>
      <c r="AC686" s="16"/>
      <c r="AD686" s="16"/>
      <c r="AE686" s="16"/>
      <c r="AF686" s="16"/>
      <c r="AG686" s="16"/>
      <c r="AH686" s="16"/>
      <c r="AI686" s="16"/>
      <c r="AJ686" s="16"/>
      <c r="AK686" s="16"/>
      <c r="AL686" s="16"/>
      <c r="AM686" s="14"/>
      <c r="AN686" s="14"/>
      <c r="AO686" s="14"/>
      <c r="AP686" s="14"/>
      <c r="AQ686" s="14"/>
      <c r="AR686" s="14"/>
      <c r="AS686" s="14"/>
      <c r="AT686" s="14"/>
      <c r="AU686" s="14"/>
      <c r="AV686" s="14"/>
      <c r="AW686" s="14"/>
      <c r="AX686" s="14"/>
      <c r="AY686" s="14"/>
      <c r="AZ686" s="14"/>
      <c r="BA686" s="14"/>
      <c r="BB686" s="14"/>
      <c r="BC686" s="14"/>
      <c r="BD686" s="14"/>
      <c r="BE686" s="14"/>
      <c r="BF686" s="14"/>
      <c r="BG686" s="14"/>
      <c r="BH686" s="14"/>
      <c r="BI686" s="14"/>
      <c r="BJ686" s="14"/>
      <c r="BK686" s="14"/>
      <c r="BL686" s="14"/>
      <c r="BM686" s="14"/>
      <c r="BN686" s="14"/>
      <c r="BO686" s="14"/>
      <c r="BP686" s="14"/>
      <c r="BQ686" s="14"/>
      <c r="BR686" s="14"/>
      <c r="BS686" s="14"/>
      <c r="BT686" s="14"/>
      <c r="BU686" s="14"/>
      <c r="BV686" s="14"/>
      <c r="BW686" s="14"/>
      <c r="BX686" s="14"/>
      <c r="BY686" s="14"/>
      <c r="BZ686" s="14"/>
      <c r="CA686" s="14"/>
      <c r="CB686" s="14"/>
      <c r="CC686" s="14"/>
      <c r="CD686" s="14"/>
      <c r="CE686" s="14"/>
      <c r="CF686" s="14"/>
      <c r="CG686" s="14"/>
      <c r="CH686" s="14"/>
    </row>
    <row r="687" spans="1:86">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Z687" s="16"/>
      <c r="AA687" s="16"/>
      <c r="AB687" s="16"/>
      <c r="AC687" s="16"/>
      <c r="AD687" s="16"/>
      <c r="AE687" s="16"/>
      <c r="AF687" s="16"/>
      <c r="AG687" s="16"/>
      <c r="AH687" s="16"/>
      <c r="AI687" s="16"/>
      <c r="AJ687" s="16"/>
      <c r="AK687" s="16"/>
      <c r="AL687" s="16"/>
      <c r="AM687" s="14"/>
      <c r="AN687" s="14"/>
      <c r="AO687" s="14"/>
      <c r="AP687" s="14"/>
      <c r="AQ687" s="14"/>
      <c r="AR687" s="14"/>
      <c r="AS687" s="14"/>
      <c r="AT687" s="14"/>
      <c r="AU687" s="14"/>
      <c r="AV687" s="14"/>
      <c r="AW687" s="14"/>
      <c r="AX687" s="14"/>
      <c r="AY687" s="14"/>
      <c r="AZ687" s="14"/>
      <c r="BA687" s="14"/>
      <c r="BB687" s="14"/>
      <c r="BC687" s="14"/>
      <c r="BD687" s="14"/>
      <c r="BE687" s="14"/>
      <c r="BF687" s="14"/>
      <c r="BG687" s="14"/>
      <c r="BH687" s="14"/>
      <c r="BI687" s="14"/>
      <c r="BJ687" s="14"/>
      <c r="BK687" s="14"/>
      <c r="BL687" s="14"/>
      <c r="BM687" s="14"/>
      <c r="BN687" s="14"/>
      <c r="BO687" s="14"/>
      <c r="BP687" s="14"/>
      <c r="BQ687" s="14"/>
      <c r="BR687" s="14"/>
      <c r="BS687" s="14"/>
      <c r="BT687" s="14"/>
      <c r="BU687" s="14"/>
      <c r="BV687" s="14"/>
      <c r="BW687" s="14"/>
      <c r="BX687" s="14"/>
      <c r="BY687" s="14"/>
      <c r="BZ687" s="14"/>
      <c r="CA687" s="14"/>
      <c r="CB687" s="14"/>
      <c r="CC687" s="14"/>
      <c r="CD687" s="14"/>
      <c r="CE687" s="14"/>
      <c r="CF687" s="14"/>
      <c r="CG687" s="14"/>
      <c r="CH687" s="14"/>
    </row>
    <row r="688" spans="1:86">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Z688" s="16"/>
      <c r="AA688" s="16"/>
      <c r="AB688" s="16"/>
      <c r="AC688" s="16"/>
      <c r="AD688" s="16"/>
      <c r="AE688" s="16"/>
      <c r="AF688" s="16"/>
      <c r="AG688" s="16"/>
      <c r="AH688" s="16"/>
      <c r="AI688" s="16"/>
      <c r="AJ688" s="16"/>
      <c r="AK688" s="16"/>
      <c r="AL688" s="16"/>
      <c r="AM688" s="14"/>
      <c r="AN688" s="14"/>
      <c r="AO688" s="14"/>
      <c r="AP688" s="14"/>
      <c r="AQ688" s="14"/>
      <c r="AR688" s="14"/>
      <c r="AS688" s="14"/>
      <c r="AT688" s="14"/>
      <c r="AU688" s="14"/>
      <c r="AV688" s="14"/>
      <c r="AW688" s="14"/>
      <c r="AX688" s="14"/>
      <c r="AY688" s="14"/>
      <c r="AZ688" s="14"/>
      <c r="BA688" s="14"/>
      <c r="BB688" s="14"/>
      <c r="BC688" s="14"/>
      <c r="BD688" s="14"/>
      <c r="BE688" s="14"/>
      <c r="BF688" s="14"/>
      <c r="BG688" s="14"/>
      <c r="BH688" s="14"/>
      <c r="BI688" s="14"/>
      <c r="BJ688" s="14"/>
      <c r="BK688" s="14"/>
      <c r="BL688" s="14"/>
      <c r="BM688" s="14"/>
      <c r="BN688" s="14"/>
      <c r="BO688" s="14"/>
      <c r="BP688" s="14"/>
      <c r="BQ688" s="14"/>
      <c r="BR688" s="14"/>
      <c r="BS688" s="14"/>
      <c r="BT688" s="14"/>
      <c r="BU688" s="14"/>
      <c r="BV688" s="14"/>
      <c r="BW688" s="14"/>
      <c r="BX688" s="14"/>
      <c r="BY688" s="14"/>
      <c r="BZ688" s="14"/>
      <c r="CA688" s="14"/>
      <c r="CB688" s="14"/>
      <c r="CC688" s="14"/>
      <c r="CD688" s="14"/>
      <c r="CE688" s="14"/>
      <c r="CF688" s="14"/>
      <c r="CG688" s="14"/>
      <c r="CH688" s="14"/>
    </row>
    <row r="689" spans="1:86">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Z689" s="16"/>
      <c r="AA689" s="16"/>
      <c r="AB689" s="16"/>
      <c r="AC689" s="16"/>
      <c r="AD689" s="16"/>
      <c r="AE689" s="16"/>
      <c r="AF689" s="16"/>
      <c r="AG689" s="16"/>
      <c r="AH689" s="16"/>
      <c r="AI689" s="16"/>
      <c r="AJ689" s="16"/>
      <c r="AK689" s="16"/>
      <c r="AL689" s="16"/>
      <c r="AM689" s="14"/>
      <c r="AN689" s="14"/>
      <c r="AO689" s="14"/>
      <c r="AP689" s="14"/>
      <c r="AQ689" s="14"/>
      <c r="AR689" s="14"/>
      <c r="AS689" s="14"/>
      <c r="AT689" s="14"/>
      <c r="AU689" s="14"/>
      <c r="AV689" s="14"/>
      <c r="AW689" s="14"/>
      <c r="AX689" s="14"/>
      <c r="AY689" s="14"/>
      <c r="AZ689" s="14"/>
      <c r="BA689" s="14"/>
      <c r="BB689" s="14"/>
      <c r="BC689" s="14"/>
      <c r="BD689" s="14"/>
      <c r="BE689" s="14"/>
      <c r="BF689" s="14"/>
      <c r="BG689" s="14"/>
      <c r="BH689" s="14"/>
      <c r="BI689" s="14"/>
      <c r="BJ689" s="14"/>
      <c r="BK689" s="14"/>
      <c r="BL689" s="14"/>
      <c r="BM689" s="14"/>
      <c r="BN689" s="14"/>
      <c r="BO689" s="14"/>
      <c r="BP689" s="14"/>
      <c r="BQ689" s="14"/>
      <c r="BR689" s="14"/>
      <c r="BS689" s="14"/>
      <c r="BT689" s="14"/>
      <c r="BU689" s="14"/>
      <c r="BV689" s="14"/>
      <c r="BW689" s="14"/>
      <c r="BX689" s="14"/>
      <c r="BY689" s="14"/>
      <c r="BZ689" s="14"/>
      <c r="CA689" s="14"/>
      <c r="CB689" s="14"/>
      <c r="CC689" s="14"/>
      <c r="CD689" s="14"/>
      <c r="CE689" s="14"/>
      <c r="CF689" s="14"/>
      <c r="CG689" s="14"/>
      <c r="CH689" s="14"/>
    </row>
    <row r="690" spans="1:86">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Z690" s="16"/>
      <c r="AA690" s="16"/>
      <c r="AB690" s="16"/>
      <c r="AC690" s="16"/>
      <c r="AD690" s="16"/>
      <c r="AE690" s="16"/>
      <c r="AF690" s="16"/>
      <c r="AG690" s="16"/>
      <c r="AH690" s="16"/>
      <c r="AI690" s="16"/>
      <c r="AJ690" s="16"/>
      <c r="AK690" s="16"/>
      <c r="AL690" s="16"/>
      <c r="AM690" s="14"/>
      <c r="AN690" s="14"/>
      <c r="AO690" s="14"/>
      <c r="AP690" s="14"/>
      <c r="AQ690" s="14"/>
      <c r="AR690" s="14"/>
      <c r="AS690" s="14"/>
      <c r="AT690" s="14"/>
      <c r="AU690" s="14"/>
      <c r="AV690" s="14"/>
      <c r="AW690" s="14"/>
      <c r="AX690" s="14"/>
      <c r="AY690" s="14"/>
      <c r="AZ690" s="14"/>
      <c r="BA690" s="14"/>
      <c r="BB690" s="14"/>
      <c r="BC690" s="14"/>
      <c r="BD690" s="14"/>
      <c r="BE690" s="14"/>
      <c r="BF690" s="14"/>
      <c r="BG690" s="14"/>
      <c r="BH690" s="14"/>
      <c r="BI690" s="14"/>
      <c r="BJ690" s="14"/>
      <c r="BK690" s="14"/>
      <c r="BL690" s="14"/>
      <c r="BM690" s="14"/>
      <c r="BN690" s="14"/>
      <c r="BO690" s="14"/>
      <c r="BP690" s="14"/>
      <c r="BQ690" s="14"/>
      <c r="BR690" s="14"/>
      <c r="BS690" s="14"/>
      <c r="BT690" s="14"/>
      <c r="BU690" s="14"/>
      <c r="BV690" s="14"/>
      <c r="BW690" s="14"/>
      <c r="BX690" s="14"/>
      <c r="BY690" s="14"/>
      <c r="BZ690" s="14"/>
      <c r="CA690" s="14"/>
      <c r="CB690" s="14"/>
      <c r="CC690" s="14"/>
      <c r="CD690" s="14"/>
      <c r="CE690" s="14"/>
      <c r="CF690" s="14"/>
      <c r="CG690" s="14"/>
      <c r="CH690" s="14"/>
    </row>
    <row r="691" spans="1:86">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Z691" s="16"/>
      <c r="AA691" s="16"/>
      <c r="AB691" s="16"/>
      <c r="AC691" s="16"/>
      <c r="AD691" s="16"/>
      <c r="AE691" s="16"/>
      <c r="AF691" s="16"/>
      <c r="AG691" s="16"/>
      <c r="AH691" s="16"/>
      <c r="AI691" s="16"/>
      <c r="AJ691" s="16"/>
      <c r="AK691" s="16"/>
      <c r="AL691" s="16"/>
      <c r="AM691" s="14"/>
      <c r="AN691" s="14"/>
      <c r="AO691" s="14"/>
      <c r="AP691" s="14"/>
      <c r="AQ691" s="14"/>
      <c r="AR691" s="14"/>
      <c r="AS691" s="14"/>
      <c r="AT691" s="14"/>
      <c r="AU691" s="14"/>
      <c r="AV691" s="14"/>
      <c r="AW691" s="14"/>
      <c r="AX691" s="14"/>
      <c r="AY691" s="14"/>
      <c r="AZ691" s="14"/>
      <c r="BA691" s="14"/>
      <c r="BB691" s="14"/>
      <c r="BC691" s="14"/>
      <c r="BD691" s="14"/>
      <c r="BE691" s="14"/>
      <c r="BF691" s="14"/>
      <c r="BG691" s="14"/>
      <c r="BH691" s="14"/>
      <c r="BI691" s="14"/>
      <c r="BJ691" s="14"/>
      <c r="BK691" s="14"/>
      <c r="BL691" s="14"/>
      <c r="BM691" s="14"/>
      <c r="BN691" s="14"/>
      <c r="BO691" s="14"/>
      <c r="BP691" s="14"/>
      <c r="BQ691" s="14"/>
      <c r="BR691" s="14"/>
      <c r="BS691" s="14"/>
      <c r="BT691" s="14"/>
      <c r="BU691" s="14"/>
      <c r="BV691" s="14"/>
      <c r="BW691" s="14"/>
      <c r="BX691" s="14"/>
      <c r="BY691" s="14"/>
      <c r="BZ691" s="14"/>
      <c r="CA691" s="14"/>
      <c r="CB691" s="14"/>
      <c r="CC691" s="14"/>
      <c r="CD691" s="14"/>
      <c r="CE691" s="14"/>
      <c r="CF691" s="14"/>
      <c r="CG691" s="14"/>
      <c r="CH691" s="14"/>
    </row>
    <row r="692" spans="1:86">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Z692" s="16"/>
      <c r="AA692" s="16"/>
      <c r="AB692" s="16"/>
      <c r="AC692" s="16"/>
      <c r="AD692" s="16"/>
      <c r="AE692" s="16"/>
      <c r="AF692" s="16"/>
      <c r="AG692" s="16"/>
      <c r="AH692" s="16"/>
      <c r="AI692" s="16"/>
      <c r="AJ692" s="16"/>
      <c r="AK692" s="16"/>
      <c r="AL692" s="16"/>
      <c r="AM692" s="14"/>
      <c r="AN692" s="14"/>
      <c r="AO692" s="14"/>
      <c r="AP692" s="14"/>
      <c r="AQ692" s="14"/>
      <c r="AR692" s="14"/>
      <c r="AS692" s="14"/>
      <c r="AT692" s="14"/>
      <c r="AU692" s="14"/>
      <c r="AV692" s="14"/>
      <c r="AW692" s="14"/>
      <c r="AX692" s="14"/>
      <c r="AY692" s="14"/>
      <c r="AZ692" s="14"/>
      <c r="BA692" s="14"/>
      <c r="BB692" s="14"/>
      <c r="BC692" s="14"/>
      <c r="BD692" s="14"/>
      <c r="BE692" s="14"/>
      <c r="BF692" s="14"/>
      <c r="BG692" s="14"/>
      <c r="BH692" s="14"/>
      <c r="BI692" s="14"/>
      <c r="BJ692" s="14"/>
      <c r="BK692" s="14"/>
      <c r="BL692" s="14"/>
      <c r="BM692" s="14"/>
      <c r="BN692" s="14"/>
      <c r="BO692" s="14"/>
      <c r="BP692" s="14"/>
      <c r="BQ692" s="14"/>
      <c r="BR692" s="14"/>
      <c r="BS692" s="14"/>
      <c r="BT692" s="14"/>
      <c r="BU692" s="14"/>
      <c r="BV692" s="14"/>
      <c r="BW692" s="14"/>
      <c r="BX692" s="14"/>
      <c r="BY692" s="14"/>
      <c r="BZ692" s="14"/>
      <c r="CA692" s="14"/>
      <c r="CB692" s="14"/>
      <c r="CC692" s="14"/>
      <c r="CD692" s="14"/>
      <c r="CE692" s="14"/>
      <c r="CF692" s="14"/>
      <c r="CG692" s="14"/>
      <c r="CH692" s="14"/>
    </row>
    <row r="693" spans="1:86">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Z693" s="16"/>
      <c r="AA693" s="16"/>
      <c r="AB693" s="16"/>
      <c r="AC693" s="16"/>
      <c r="AD693" s="16"/>
      <c r="AE693" s="16"/>
      <c r="AF693" s="16"/>
      <c r="AG693" s="16"/>
      <c r="AH693" s="16"/>
      <c r="AI693" s="16"/>
      <c r="AJ693" s="16"/>
      <c r="AK693" s="16"/>
      <c r="AL693" s="16"/>
      <c r="AM693" s="14"/>
      <c r="AN693" s="14"/>
      <c r="AO693" s="14"/>
      <c r="AP693" s="14"/>
      <c r="AQ693" s="14"/>
      <c r="AR693" s="14"/>
      <c r="AS693" s="14"/>
      <c r="AT693" s="14"/>
      <c r="AU693" s="14"/>
      <c r="AV693" s="14"/>
      <c r="AW693" s="14"/>
      <c r="AX693" s="14"/>
      <c r="AY693" s="14"/>
      <c r="AZ693" s="14"/>
      <c r="BA693" s="14"/>
      <c r="BB693" s="14"/>
      <c r="BC693" s="14"/>
      <c r="BD693" s="14"/>
      <c r="BE693" s="14"/>
      <c r="BF693" s="14"/>
      <c r="BG693" s="14"/>
      <c r="BH693" s="14"/>
      <c r="BI693" s="14"/>
      <c r="BJ693" s="14"/>
      <c r="BK693" s="14"/>
      <c r="BL693" s="14"/>
      <c r="BM693" s="14"/>
      <c r="BN693" s="14"/>
      <c r="BO693" s="14"/>
      <c r="BP693" s="14"/>
      <c r="BQ693" s="14"/>
      <c r="BR693" s="14"/>
      <c r="BS693" s="14"/>
      <c r="BT693" s="14"/>
      <c r="BU693" s="14"/>
      <c r="BV693" s="14"/>
      <c r="BW693" s="14"/>
      <c r="BX693" s="14"/>
      <c r="BY693" s="14"/>
      <c r="BZ693" s="14"/>
      <c r="CA693" s="14"/>
      <c r="CB693" s="14"/>
      <c r="CC693" s="14"/>
      <c r="CD693" s="14"/>
      <c r="CE693" s="14"/>
      <c r="CF693" s="14"/>
      <c r="CG693" s="14"/>
      <c r="CH693" s="14"/>
    </row>
    <row r="694" spans="1:86">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Z694" s="16"/>
      <c r="AA694" s="16"/>
      <c r="AB694" s="16"/>
      <c r="AC694" s="16"/>
      <c r="AD694" s="16"/>
      <c r="AE694" s="16"/>
      <c r="AF694" s="16"/>
      <c r="AG694" s="16"/>
      <c r="AH694" s="16"/>
      <c r="AI694" s="16"/>
      <c r="AJ694" s="16"/>
      <c r="AK694" s="16"/>
      <c r="AL694" s="16"/>
      <c r="AM694" s="14"/>
      <c r="AN694" s="14"/>
      <c r="AO694" s="14"/>
      <c r="AP694" s="14"/>
      <c r="AQ694" s="14"/>
      <c r="AR694" s="14"/>
      <c r="AS694" s="14"/>
      <c r="AT694" s="14"/>
      <c r="AU694" s="14"/>
      <c r="AV694" s="14"/>
      <c r="AW694" s="14"/>
      <c r="AX694" s="14"/>
      <c r="AY694" s="14"/>
      <c r="AZ694" s="14"/>
      <c r="BA694" s="14"/>
      <c r="BB694" s="14"/>
      <c r="BC694" s="14"/>
      <c r="BD694" s="14"/>
      <c r="BE694" s="14"/>
      <c r="BF694" s="14"/>
      <c r="BG694" s="14"/>
      <c r="BH694" s="14"/>
      <c r="BI694" s="14"/>
      <c r="BJ694" s="14"/>
      <c r="BK694" s="14"/>
      <c r="BL694" s="14"/>
      <c r="BM694" s="14"/>
      <c r="BN694" s="14"/>
      <c r="BO694" s="14"/>
      <c r="BP694" s="14"/>
      <c r="BQ694" s="14"/>
      <c r="BR694" s="14"/>
      <c r="BS694" s="14"/>
      <c r="BT694" s="14"/>
      <c r="BU694" s="14"/>
      <c r="BV694" s="14"/>
      <c r="BW694" s="14"/>
      <c r="BX694" s="14"/>
      <c r="BY694" s="14"/>
      <c r="BZ694" s="14"/>
      <c r="CA694" s="14"/>
      <c r="CB694" s="14"/>
      <c r="CC694" s="14"/>
      <c r="CD694" s="14"/>
      <c r="CE694" s="14"/>
      <c r="CF694" s="14"/>
      <c r="CG694" s="14"/>
      <c r="CH694" s="14"/>
    </row>
    <row r="695" spans="1:86">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Z695" s="16"/>
      <c r="AA695" s="16"/>
      <c r="AB695" s="16"/>
      <c r="AC695" s="16"/>
      <c r="AD695" s="16"/>
      <c r="AE695" s="16"/>
      <c r="AF695" s="16"/>
      <c r="AG695" s="16"/>
      <c r="AH695" s="16"/>
      <c r="AI695" s="16"/>
      <c r="AJ695" s="16"/>
      <c r="AK695" s="16"/>
      <c r="AL695" s="16"/>
      <c r="AM695" s="14"/>
      <c r="AN695" s="14"/>
      <c r="AO695" s="14"/>
      <c r="AP695" s="14"/>
      <c r="AQ695" s="14"/>
      <c r="AR695" s="14"/>
      <c r="AS695" s="14"/>
      <c r="AT695" s="14"/>
      <c r="AU695" s="14"/>
      <c r="AV695" s="14"/>
      <c r="AW695" s="14"/>
      <c r="AX695" s="14"/>
      <c r="AY695" s="14"/>
      <c r="AZ695" s="14"/>
      <c r="BA695" s="14"/>
      <c r="BB695" s="14"/>
      <c r="BC695" s="14"/>
      <c r="BD695" s="14"/>
      <c r="BE695" s="14"/>
      <c r="BF695" s="14"/>
      <c r="BG695" s="14"/>
      <c r="BH695" s="14"/>
      <c r="BI695" s="14"/>
      <c r="BJ695" s="14"/>
      <c r="BK695" s="14"/>
      <c r="BL695" s="14"/>
      <c r="BM695" s="14"/>
      <c r="BN695" s="14"/>
      <c r="BO695" s="14"/>
      <c r="BP695" s="14"/>
      <c r="BQ695" s="14"/>
      <c r="BR695" s="14"/>
      <c r="BS695" s="14"/>
      <c r="BT695" s="14"/>
      <c r="BU695" s="14"/>
      <c r="BV695" s="14"/>
      <c r="BW695" s="14"/>
      <c r="BX695" s="14"/>
      <c r="BY695" s="14"/>
      <c r="BZ695" s="14"/>
      <c r="CA695" s="14"/>
      <c r="CB695" s="14"/>
      <c r="CC695" s="14"/>
      <c r="CD695" s="14"/>
      <c r="CE695" s="14"/>
      <c r="CF695" s="14"/>
      <c r="CG695" s="14"/>
      <c r="CH695" s="14"/>
    </row>
    <row r="696" spans="1:8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Z696" s="16"/>
      <c r="AA696" s="16"/>
      <c r="AB696" s="16"/>
      <c r="AC696" s="16"/>
      <c r="AD696" s="16"/>
      <c r="AE696" s="16"/>
      <c r="AF696" s="16"/>
      <c r="AG696" s="16"/>
      <c r="AH696" s="16"/>
      <c r="AI696" s="16"/>
      <c r="AJ696" s="16"/>
      <c r="AK696" s="16"/>
      <c r="AL696" s="16"/>
      <c r="AM696" s="14"/>
      <c r="AN696" s="14"/>
      <c r="AO696" s="14"/>
      <c r="AP696" s="14"/>
      <c r="AQ696" s="14"/>
      <c r="AR696" s="14"/>
      <c r="AS696" s="14"/>
      <c r="AT696" s="14"/>
      <c r="AU696" s="14"/>
      <c r="AV696" s="14"/>
      <c r="AW696" s="14"/>
      <c r="AX696" s="14"/>
      <c r="AY696" s="14"/>
      <c r="AZ696" s="14"/>
      <c r="BA696" s="14"/>
      <c r="BB696" s="14"/>
      <c r="BC696" s="14"/>
      <c r="BD696" s="14"/>
      <c r="BE696" s="14"/>
      <c r="BF696" s="14"/>
      <c r="BG696" s="14"/>
      <c r="BH696" s="14"/>
      <c r="BI696" s="14"/>
      <c r="BJ696" s="14"/>
      <c r="BK696" s="14"/>
      <c r="BL696" s="14"/>
      <c r="BM696" s="14"/>
      <c r="BN696" s="14"/>
      <c r="BO696" s="14"/>
      <c r="BP696" s="14"/>
      <c r="BQ696" s="14"/>
      <c r="BR696" s="14"/>
      <c r="BS696" s="14"/>
      <c r="BT696" s="14"/>
      <c r="BU696" s="14"/>
      <c r="BV696" s="14"/>
      <c r="BW696" s="14"/>
      <c r="BX696" s="14"/>
      <c r="BY696" s="14"/>
      <c r="BZ696" s="14"/>
      <c r="CA696" s="14"/>
      <c r="CB696" s="14"/>
      <c r="CC696" s="14"/>
      <c r="CD696" s="14"/>
      <c r="CE696" s="14"/>
      <c r="CF696" s="14"/>
      <c r="CG696" s="14"/>
      <c r="CH696" s="14"/>
    </row>
    <row r="697" spans="1:86">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Z697" s="16"/>
      <c r="AA697" s="16"/>
      <c r="AB697" s="16"/>
      <c r="AC697" s="16"/>
      <c r="AD697" s="16"/>
      <c r="AE697" s="16"/>
      <c r="AF697" s="16"/>
      <c r="AG697" s="16"/>
      <c r="AH697" s="16"/>
      <c r="AI697" s="16"/>
      <c r="AJ697" s="16"/>
      <c r="AK697" s="16"/>
      <c r="AL697" s="16"/>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row>
    <row r="698" spans="1:86">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Z698" s="16"/>
      <c r="AA698" s="16"/>
      <c r="AB698" s="16"/>
      <c r="AC698" s="16"/>
      <c r="AD698" s="16"/>
      <c r="AE698" s="16"/>
      <c r="AF698" s="16"/>
      <c r="AG698" s="16"/>
      <c r="AH698" s="16"/>
      <c r="AI698" s="16"/>
      <c r="AJ698" s="16"/>
      <c r="AK698" s="16"/>
      <c r="AL698" s="16"/>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row>
    <row r="699" spans="1:86">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Z699" s="16"/>
      <c r="AA699" s="16"/>
      <c r="AB699" s="16"/>
      <c r="AC699" s="16"/>
      <c r="AD699" s="16"/>
      <c r="AE699" s="16"/>
      <c r="AF699" s="16"/>
      <c r="AG699" s="16"/>
      <c r="AH699" s="16"/>
      <c r="AI699" s="16"/>
      <c r="AJ699" s="16"/>
      <c r="AK699" s="16"/>
      <c r="AL699" s="16"/>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row>
    <row r="700" spans="1:86">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Z700" s="16"/>
      <c r="AA700" s="16"/>
      <c r="AB700" s="16"/>
      <c r="AC700" s="16"/>
      <c r="AD700" s="16"/>
      <c r="AE700" s="16"/>
      <c r="AF700" s="16"/>
      <c r="AG700" s="16"/>
      <c r="AH700" s="16"/>
      <c r="AI700" s="16"/>
      <c r="AJ700" s="16"/>
      <c r="AK700" s="16"/>
      <c r="AL700" s="16"/>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row>
    <row r="701" spans="1:86">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Z701" s="16"/>
      <c r="AA701" s="16"/>
      <c r="AB701" s="16"/>
      <c r="AC701" s="16"/>
      <c r="AD701" s="16"/>
      <c r="AE701" s="16"/>
      <c r="AF701" s="16"/>
      <c r="AG701" s="16"/>
      <c r="AH701" s="16"/>
      <c r="AI701" s="16"/>
      <c r="AJ701" s="16"/>
      <c r="AK701" s="16"/>
      <c r="AL701" s="16"/>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row>
    <row r="702" spans="1:86">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Z702" s="16"/>
      <c r="AA702" s="16"/>
      <c r="AB702" s="16"/>
      <c r="AC702" s="16"/>
      <c r="AD702" s="16"/>
      <c r="AE702" s="16"/>
      <c r="AF702" s="16"/>
      <c r="AG702" s="16"/>
      <c r="AH702" s="16"/>
      <c r="AI702" s="16"/>
      <c r="AJ702" s="16"/>
      <c r="AK702" s="16"/>
      <c r="AL702" s="16"/>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row>
    <row r="703" spans="1:86">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Z703" s="16"/>
      <c r="AA703" s="16"/>
      <c r="AB703" s="16"/>
      <c r="AC703" s="16"/>
      <c r="AD703" s="16"/>
      <c r="AE703" s="16"/>
      <c r="AF703" s="16"/>
      <c r="AG703" s="16"/>
      <c r="AH703" s="16"/>
      <c r="AI703" s="16"/>
      <c r="AJ703" s="16"/>
      <c r="AK703" s="16"/>
      <c r="AL703" s="16"/>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row>
    <row r="704" spans="1:86">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Z704" s="16"/>
      <c r="AA704" s="16"/>
      <c r="AB704" s="16"/>
      <c r="AC704" s="16"/>
      <c r="AD704" s="16"/>
      <c r="AE704" s="16"/>
      <c r="AF704" s="16"/>
      <c r="AG704" s="16"/>
      <c r="AH704" s="16"/>
      <c r="AI704" s="16"/>
      <c r="AJ704" s="16"/>
      <c r="AK704" s="16"/>
      <c r="AL704" s="16"/>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row>
    <row r="705" spans="1:86">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Z705" s="16"/>
      <c r="AA705" s="16"/>
      <c r="AB705" s="16"/>
      <c r="AC705" s="16"/>
      <c r="AD705" s="16"/>
      <c r="AE705" s="16"/>
      <c r="AF705" s="16"/>
      <c r="AG705" s="16"/>
      <c r="AH705" s="16"/>
      <c r="AI705" s="16"/>
      <c r="AJ705" s="16"/>
      <c r="AK705" s="16"/>
      <c r="AL705" s="16"/>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row>
    <row r="706" spans="1:8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Z706" s="16"/>
      <c r="AA706" s="16"/>
      <c r="AB706" s="16"/>
      <c r="AC706" s="16"/>
      <c r="AD706" s="16"/>
      <c r="AE706" s="16"/>
      <c r="AF706" s="16"/>
      <c r="AG706" s="16"/>
      <c r="AH706" s="16"/>
      <c r="AI706" s="16"/>
      <c r="AJ706" s="16"/>
      <c r="AK706" s="16"/>
      <c r="AL706" s="16"/>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row>
    <row r="707" spans="1:86">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Z707" s="16"/>
      <c r="AA707" s="16"/>
      <c r="AB707" s="16"/>
      <c r="AC707" s="16"/>
      <c r="AD707" s="16"/>
      <c r="AE707" s="16"/>
      <c r="AF707" s="16"/>
      <c r="AG707" s="16"/>
      <c r="AH707" s="16"/>
      <c r="AI707" s="16"/>
      <c r="AJ707" s="16"/>
      <c r="AK707" s="16"/>
      <c r="AL707" s="16"/>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row>
    <row r="708" spans="1:86">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Z708" s="16"/>
      <c r="AA708" s="16"/>
      <c r="AB708" s="16"/>
      <c r="AC708" s="16"/>
      <c r="AD708" s="16"/>
      <c r="AE708" s="16"/>
      <c r="AF708" s="16"/>
      <c r="AG708" s="16"/>
      <c r="AH708" s="16"/>
      <c r="AI708" s="16"/>
      <c r="AJ708" s="16"/>
      <c r="AK708" s="16"/>
      <c r="AL708" s="16"/>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row>
    <row r="709" spans="1:86">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Z709" s="16"/>
      <c r="AA709" s="16"/>
      <c r="AB709" s="16"/>
      <c r="AC709" s="16"/>
      <c r="AD709" s="16"/>
      <c r="AE709" s="16"/>
      <c r="AF709" s="16"/>
      <c r="AG709" s="16"/>
      <c r="AH709" s="16"/>
      <c r="AI709" s="16"/>
      <c r="AJ709" s="16"/>
      <c r="AK709" s="16"/>
      <c r="AL709" s="16"/>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row>
    <row r="710" spans="1:86">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Z710" s="16"/>
      <c r="AA710" s="16"/>
      <c r="AB710" s="16"/>
      <c r="AC710" s="16"/>
      <c r="AD710" s="16"/>
      <c r="AE710" s="16"/>
      <c r="AF710" s="16"/>
      <c r="AG710" s="16"/>
      <c r="AH710" s="16"/>
      <c r="AI710" s="16"/>
      <c r="AJ710" s="16"/>
      <c r="AK710" s="16"/>
      <c r="AL710" s="16"/>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row>
    <row r="711" spans="1:86">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Z711" s="16"/>
      <c r="AA711" s="16"/>
      <c r="AB711" s="16"/>
      <c r="AC711" s="16"/>
      <c r="AD711" s="16"/>
      <c r="AE711" s="16"/>
      <c r="AF711" s="16"/>
      <c r="AG711" s="16"/>
      <c r="AH711" s="16"/>
      <c r="AI711" s="16"/>
      <c r="AJ711" s="16"/>
      <c r="AK711" s="16"/>
      <c r="AL711" s="16"/>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row>
    <row r="712" spans="1:86">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Z712" s="16"/>
      <c r="AA712" s="16"/>
      <c r="AB712" s="16"/>
      <c r="AC712" s="16"/>
      <c r="AD712" s="16"/>
      <c r="AE712" s="16"/>
      <c r="AF712" s="16"/>
      <c r="AG712" s="16"/>
      <c r="AH712" s="16"/>
      <c r="AI712" s="16"/>
      <c r="AJ712" s="16"/>
      <c r="AK712" s="16"/>
      <c r="AL712" s="16"/>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row>
    <row r="713" spans="1:86">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Z713" s="16"/>
      <c r="AA713" s="16"/>
      <c r="AB713" s="16"/>
      <c r="AC713" s="16"/>
      <c r="AD713" s="16"/>
      <c r="AE713" s="16"/>
      <c r="AF713" s="16"/>
      <c r="AG713" s="16"/>
      <c r="AH713" s="16"/>
      <c r="AI713" s="16"/>
      <c r="AJ713" s="16"/>
      <c r="AK713" s="16"/>
      <c r="AL713" s="16"/>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row>
    <row r="714" spans="1:86">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Z714" s="16"/>
      <c r="AA714" s="16"/>
      <c r="AB714" s="16"/>
      <c r="AC714" s="16"/>
      <c r="AD714" s="16"/>
      <c r="AE714" s="16"/>
      <c r="AF714" s="16"/>
      <c r="AG714" s="16"/>
      <c r="AH714" s="16"/>
      <c r="AI714" s="16"/>
      <c r="AJ714" s="16"/>
      <c r="AK714" s="16"/>
      <c r="AL714" s="16"/>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row>
    <row r="715" spans="1:86">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Z715" s="16"/>
      <c r="AA715" s="16"/>
      <c r="AB715" s="16"/>
      <c r="AC715" s="16"/>
      <c r="AD715" s="16"/>
      <c r="AE715" s="16"/>
      <c r="AF715" s="16"/>
      <c r="AG715" s="16"/>
      <c r="AH715" s="16"/>
      <c r="AI715" s="16"/>
      <c r="AJ715" s="16"/>
      <c r="AK715" s="16"/>
      <c r="AL715" s="16"/>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row>
    <row r="716" spans="1:8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Z716" s="16"/>
      <c r="AA716" s="16"/>
      <c r="AB716" s="16"/>
      <c r="AC716" s="16"/>
      <c r="AD716" s="16"/>
      <c r="AE716" s="16"/>
      <c r="AF716" s="16"/>
      <c r="AG716" s="16"/>
      <c r="AH716" s="16"/>
      <c r="AI716" s="16"/>
      <c r="AJ716" s="16"/>
      <c r="AK716" s="16"/>
      <c r="AL716" s="16"/>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row>
    <row r="717" spans="1:86">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Z717" s="16"/>
      <c r="AA717" s="16"/>
      <c r="AB717" s="16"/>
      <c r="AC717" s="16"/>
      <c r="AD717" s="16"/>
      <c r="AE717" s="16"/>
      <c r="AF717" s="16"/>
      <c r="AG717" s="16"/>
      <c r="AH717" s="16"/>
      <c r="AI717" s="16"/>
      <c r="AJ717" s="16"/>
      <c r="AK717" s="16"/>
      <c r="AL717" s="16"/>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row>
    <row r="718" spans="1:86">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Z718" s="16"/>
      <c r="AA718" s="16"/>
      <c r="AB718" s="16"/>
      <c r="AC718" s="16"/>
      <c r="AD718" s="16"/>
      <c r="AE718" s="16"/>
      <c r="AF718" s="16"/>
      <c r="AG718" s="16"/>
      <c r="AH718" s="16"/>
      <c r="AI718" s="16"/>
      <c r="AJ718" s="16"/>
      <c r="AK718" s="16"/>
      <c r="AL718" s="16"/>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row>
    <row r="719" spans="1:86">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Z719" s="16"/>
      <c r="AA719" s="16"/>
      <c r="AB719" s="16"/>
      <c r="AC719" s="16"/>
      <c r="AD719" s="16"/>
      <c r="AE719" s="16"/>
      <c r="AF719" s="16"/>
      <c r="AG719" s="16"/>
      <c r="AH719" s="16"/>
      <c r="AI719" s="16"/>
      <c r="AJ719" s="16"/>
      <c r="AK719" s="16"/>
      <c r="AL719" s="16"/>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row>
    <row r="720" spans="1:86">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Z720" s="16"/>
      <c r="AA720" s="16"/>
      <c r="AB720" s="16"/>
      <c r="AC720" s="16"/>
      <c r="AD720" s="16"/>
      <c r="AE720" s="16"/>
      <c r="AF720" s="16"/>
      <c r="AG720" s="16"/>
      <c r="AH720" s="16"/>
      <c r="AI720" s="16"/>
      <c r="AJ720" s="16"/>
      <c r="AK720" s="16"/>
      <c r="AL720" s="16"/>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row>
    <row r="721" spans="1:86">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Z721" s="16"/>
      <c r="AA721" s="16"/>
      <c r="AB721" s="16"/>
      <c r="AC721" s="16"/>
      <c r="AD721" s="16"/>
      <c r="AE721" s="16"/>
      <c r="AF721" s="16"/>
      <c r="AG721" s="16"/>
      <c r="AH721" s="16"/>
      <c r="AI721" s="16"/>
      <c r="AJ721" s="16"/>
      <c r="AK721" s="16"/>
      <c r="AL721" s="16"/>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row>
    <row r="722" spans="1:86">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Z722" s="16"/>
      <c r="AA722" s="16"/>
      <c r="AB722" s="16"/>
      <c r="AC722" s="16"/>
      <c r="AD722" s="16"/>
      <c r="AE722" s="16"/>
      <c r="AF722" s="16"/>
      <c r="AG722" s="16"/>
      <c r="AH722" s="16"/>
      <c r="AI722" s="16"/>
      <c r="AJ722" s="16"/>
      <c r="AK722" s="16"/>
      <c r="AL722" s="16"/>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row>
    <row r="723" spans="1:86">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Z723" s="16"/>
      <c r="AA723" s="16"/>
      <c r="AB723" s="16"/>
      <c r="AC723" s="16"/>
      <c r="AD723" s="16"/>
      <c r="AE723" s="16"/>
      <c r="AF723" s="16"/>
      <c r="AG723" s="16"/>
      <c r="AH723" s="16"/>
      <c r="AI723" s="16"/>
      <c r="AJ723" s="16"/>
      <c r="AK723" s="16"/>
      <c r="AL723" s="16"/>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row>
    <row r="724" spans="1:86">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Z724" s="16"/>
      <c r="AA724" s="16"/>
      <c r="AB724" s="16"/>
      <c r="AC724" s="16"/>
      <c r="AD724" s="16"/>
      <c r="AE724" s="16"/>
      <c r="AF724" s="16"/>
      <c r="AG724" s="16"/>
      <c r="AH724" s="16"/>
      <c r="AI724" s="16"/>
      <c r="AJ724" s="16"/>
      <c r="AK724" s="16"/>
      <c r="AL724" s="16"/>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row>
    <row r="725" spans="1:86">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Z725" s="16"/>
      <c r="AA725" s="16"/>
      <c r="AB725" s="16"/>
      <c r="AC725" s="16"/>
      <c r="AD725" s="16"/>
      <c r="AE725" s="16"/>
      <c r="AF725" s="16"/>
      <c r="AG725" s="16"/>
      <c r="AH725" s="16"/>
      <c r="AI725" s="16"/>
      <c r="AJ725" s="16"/>
      <c r="AK725" s="16"/>
      <c r="AL725" s="16"/>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row>
    <row r="726" spans="1:8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Z726" s="16"/>
      <c r="AA726" s="16"/>
      <c r="AB726" s="16"/>
      <c r="AC726" s="16"/>
      <c r="AD726" s="16"/>
      <c r="AE726" s="16"/>
      <c r="AF726" s="16"/>
      <c r="AG726" s="16"/>
      <c r="AH726" s="16"/>
      <c r="AI726" s="16"/>
      <c r="AJ726" s="16"/>
      <c r="AK726" s="16"/>
      <c r="AL726" s="16"/>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row>
    <row r="727" spans="1:86">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Z727" s="16"/>
      <c r="AA727" s="16"/>
      <c r="AB727" s="16"/>
      <c r="AC727" s="16"/>
      <c r="AD727" s="16"/>
      <c r="AE727" s="16"/>
      <c r="AF727" s="16"/>
      <c r="AG727" s="16"/>
      <c r="AH727" s="16"/>
      <c r="AI727" s="16"/>
      <c r="AJ727" s="16"/>
      <c r="AK727" s="16"/>
      <c r="AL727" s="16"/>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row>
    <row r="728" spans="1:86">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Z728" s="16"/>
      <c r="AA728" s="16"/>
      <c r="AB728" s="16"/>
      <c r="AC728" s="16"/>
      <c r="AD728" s="16"/>
      <c r="AE728" s="16"/>
      <c r="AF728" s="16"/>
      <c r="AG728" s="16"/>
      <c r="AH728" s="16"/>
      <c r="AI728" s="16"/>
      <c r="AJ728" s="16"/>
      <c r="AK728" s="16"/>
      <c r="AL728" s="16"/>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row>
    <row r="729" spans="1:86">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Z729" s="16"/>
      <c r="AA729" s="16"/>
      <c r="AB729" s="16"/>
      <c r="AC729" s="16"/>
      <c r="AD729" s="16"/>
      <c r="AE729" s="16"/>
      <c r="AF729" s="16"/>
      <c r="AG729" s="16"/>
      <c r="AH729" s="16"/>
      <c r="AI729" s="16"/>
      <c r="AJ729" s="16"/>
      <c r="AK729" s="16"/>
      <c r="AL729" s="16"/>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row>
    <row r="730" spans="1:86">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Z730" s="16"/>
      <c r="AA730" s="16"/>
      <c r="AB730" s="16"/>
      <c r="AC730" s="16"/>
      <c r="AD730" s="16"/>
      <c r="AE730" s="16"/>
      <c r="AF730" s="16"/>
      <c r="AG730" s="16"/>
      <c r="AH730" s="16"/>
      <c r="AI730" s="16"/>
      <c r="AJ730" s="16"/>
      <c r="AK730" s="16"/>
      <c r="AL730" s="16"/>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row>
    <row r="731" spans="1:86">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Z731" s="16"/>
      <c r="AA731" s="16"/>
      <c r="AB731" s="16"/>
      <c r="AC731" s="16"/>
      <c r="AD731" s="16"/>
      <c r="AE731" s="16"/>
      <c r="AF731" s="16"/>
      <c r="AG731" s="16"/>
      <c r="AH731" s="16"/>
      <c r="AI731" s="16"/>
      <c r="AJ731" s="16"/>
      <c r="AK731" s="16"/>
      <c r="AL731" s="16"/>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row>
    <row r="732" spans="1:86">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Z732" s="16"/>
      <c r="AA732" s="16"/>
      <c r="AB732" s="16"/>
      <c r="AC732" s="16"/>
      <c r="AD732" s="16"/>
      <c r="AE732" s="16"/>
      <c r="AF732" s="16"/>
      <c r="AG732" s="16"/>
      <c r="AH732" s="16"/>
      <c r="AI732" s="16"/>
      <c r="AJ732" s="16"/>
      <c r="AK732" s="16"/>
      <c r="AL732" s="16"/>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row>
    <row r="733" spans="1:86">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Z733" s="16"/>
      <c r="AA733" s="16"/>
      <c r="AB733" s="16"/>
      <c r="AC733" s="16"/>
      <c r="AD733" s="16"/>
      <c r="AE733" s="16"/>
      <c r="AF733" s="16"/>
      <c r="AG733" s="16"/>
      <c r="AH733" s="16"/>
      <c r="AI733" s="16"/>
      <c r="AJ733" s="16"/>
      <c r="AK733" s="16"/>
      <c r="AL733" s="16"/>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row>
    <row r="734" spans="1:86">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Z734" s="16"/>
      <c r="AA734" s="16"/>
      <c r="AB734" s="16"/>
      <c r="AC734" s="16"/>
      <c r="AD734" s="16"/>
      <c r="AE734" s="16"/>
      <c r="AF734" s="16"/>
      <c r="AG734" s="16"/>
      <c r="AH734" s="16"/>
      <c r="AI734" s="16"/>
      <c r="AJ734" s="16"/>
      <c r="AK734" s="16"/>
      <c r="AL734" s="16"/>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row>
    <row r="735" spans="1:86">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Z735" s="16"/>
      <c r="AA735" s="16"/>
      <c r="AB735" s="16"/>
      <c r="AC735" s="16"/>
      <c r="AD735" s="16"/>
      <c r="AE735" s="16"/>
      <c r="AF735" s="16"/>
      <c r="AG735" s="16"/>
      <c r="AH735" s="16"/>
      <c r="AI735" s="16"/>
      <c r="AJ735" s="16"/>
      <c r="AK735" s="16"/>
      <c r="AL735" s="16"/>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row>
    <row r="736" spans="1:8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Z736" s="16"/>
      <c r="AA736" s="16"/>
      <c r="AB736" s="16"/>
      <c r="AC736" s="16"/>
      <c r="AD736" s="16"/>
      <c r="AE736" s="16"/>
      <c r="AF736" s="16"/>
      <c r="AG736" s="16"/>
      <c r="AH736" s="16"/>
      <c r="AI736" s="16"/>
      <c r="AJ736" s="16"/>
      <c r="AK736" s="16"/>
      <c r="AL736" s="16"/>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row>
    <row r="737" spans="1:86">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Z737" s="16"/>
      <c r="AA737" s="16"/>
      <c r="AB737" s="16"/>
      <c r="AC737" s="16"/>
      <c r="AD737" s="16"/>
      <c r="AE737" s="16"/>
      <c r="AF737" s="16"/>
      <c r="AG737" s="16"/>
      <c r="AH737" s="16"/>
      <c r="AI737" s="16"/>
      <c r="AJ737" s="16"/>
      <c r="AK737" s="16"/>
      <c r="AL737" s="16"/>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row>
    <row r="738" spans="1:86">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Z738" s="16"/>
      <c r="AA738" s="16"/>
      <c r="AB738" s="16"/>
      <c r="AC738" s="16"/>
      <c r="AD738" s="16"/>
      <c r="AE738" s="16"/>
      <c r="AF738" s="16"/>
      <c r="AG738" s="16"/>
      <c r="AH738" s="16"/>
      <c r="AI738" s="16"/>
      <c r="AJ738" s="16"/>
      <c r="AK738" s="16"/>
      <c r="AL738" s="16"/>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row>
    <row r="739" spans="1:86">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Z739" s="16"/>
      <c r="AA739" s="16"/>
      <c r="AB739" s="16"/>
      <c r="AC739" s="16"/>
      <c r="AD739" s="16"/>
      <c r="AE739" s="16"/>
      <c r="AF739" s="16"/>
      <c r="AG739" s="16"/>
      <c r="AH739" s="16"/>
      <c r="AI739" s="16"/>
      <c r="AJ739" s="16"/>
      <c r="AK739" s="16"/>
      <c r="AL739" s="16"/>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row>
    <row r="740" spans="1:86">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Z740" s="16"/>
      <c r="AA740" s="16"/>
      <c r="AB740" s="16"/>
      <c r="AC740" s="16"/>
      <c r="AD740" s="16"/>
      <c r="AE740" s="16"/>
      <c r="AF740" s="16"/>
      <c r="AG740" s="16"/>
      <c r="AH740" s="16"/>
      <c r="AI740" s="16"/>
      <c r="AJ740" s="16"/>
      <c r="AK740" s="16"/>
      <c r="AL740" s="16"/>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row>
    <row r="741" spans="1:86">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Z741" s="16"/>
      <c r="AA741" s="16"/>
      <c r="AB741" s="16"/>
      <c r="AC741" s="16"/>
      <c r="AD741" s="16"/>
      <c r="AE741" s="16"/>
      <c r="AF741" s="16"/>
      <c r="AG741" s="16"/>
      <c r="AH741" s="16"/>
      <c r="AI741" s="16"/>
      <c r="AJ741" s="16"/>
      <c r="AK741" s="16"/>
      <c r="AL741" s="16"/>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row>
    <row r="742" spans="1:86">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Z742" s="16"/>
      <c r="AA742" s="16"/>
      <c r="AB742" s="16"/>
      <c r="AC742" s="16"/>
      <c r="AD742" s="16"/>
      <c r="AE742" s="16"/>
      <c r="AF742" s="16"/>
      <c r="AG742" s="16"/>
      <c r="AH742" s="16"/>
      <c r="AI742" s="16"/>
      <c r="AJ742" s="16"/>
      <c r="AK742" s="16"/>
      <c r="AL742" s="16"/>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row>
    <row r="743" spans="1:86">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Z743" s="16"/>
      <c r="AA743" s="16"/>
      <c r="AB743" s="16"/>
      <c r="AC743" s="16"/>
      <c r="AD743" s="16"/>
      <c r="AE743" s="16"/>
      <c r="AF743" s="16"/>
      <c r="AG743" s="16"/>
      <c r="AH743" s="16"/>
      <c r="AI743" s="16"/>
      <c r="AJ743" s="16"/>
      <c r="AK743" s="16"/>
      <c r="AL743" s="16"/>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row>
    <row r="744" spans="1:86">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Z744" s="16"/>
      <c r="AA744" s="16"/>
      <c r="AB744" s="16"/>
      <c r="AC744" s="16"/>
      <c r="AD744" s="16"/>
      <c r="AE744" s="16"/>
      <c r="AF744" s="16"/>
      <c r="AG744" s="16"/>
      <c r="AH744" s="16"/>
      <c r="AI744" s="16"/>
      <c r="AJ744" s="16"/>
      <c r="AK744" s="16"/>
      <c r="AL744" s="16"/>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row>
    <row r="745" spans="1:86">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Z745" s="16"/>
      <c r="AA745" s="16"/>
      <c r="AB745" s="16"/>
      <c r="AC745" s="16"/>
      <c r="AD745" s="16"/>
      <c r="AE745" s="16"/>
      <c r="AF745" s="16"/>
      <c r="AG745" s="16"/>
      <c r="AH745" s="16"/>
      <c r="AI745" s="16"/>
      <c r="AJ745" s="16"/>
      <c r="AK745" s="16"/>
      <c r="AL745" s="16"/>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row>
    <row r="746" spans="1:8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Z746" s="16"/>
      <c r="AA746" s="16"/>
      <c r="AB746" s="16"/>
      <c r="AC746" s="16"/>
      <c r="AD746" s="16"/>
      <c r="AE746" s="16"/>
      <c r="AF746" s="16"/>
      <c r="AG746" s="16"/>
      <c r="AH746" s="16"/>
      <c r="AI746" s="16"/>
      <c r="AJ746" s="16"/>
      <c r="AK746" s="16"/>
      <c r="AL746" s="16"/>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row>
    <row r="747" spans="1:86">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Z747" s="16"/>
      <c r="AA747" s="16"/>
      <c r="AB747" s="16"/>
      <c r="AC747" s="16"/>
      <c r="AD747" s="16"/>
      <c r="AE747" s="16"/>
      <c r="AF747" s="16"/>
      <c r="AG747" s="16"/>
      <c r="AH747" s="16"/>
      <c r="AI747" s="16"/>
      <c r="AJ747" s="16"/>
      <c r="AK747" s="16"/>
      <c r="AL747" s="16"/>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row>
    <row r="748" spans="1:86">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Z748" s="16"/>
      <c r="AA748" s="16"/>
      <c r="AB748" s="16"/>
      <c r="AC748" s="16"/>
      <c r="AD748" s="16"/>
      <c r="AE748" s="16"/>
      <c r="AF748" s="16"/>
      <c r="AG748" s="16"/>
      <c r="AH748" s="16"/>
      <c r="AI748" s="16"/>
      <c r="AJ748" s="16"/>
      <c r="AK748" s="16"/>
      <c r="AL748" s="16"/>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row>
    <row r="749" spans="1:86">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Z749" s="16"/>
      <c r="AA749" s="16"/>
      <c r="AB749" s="16"/>
      <c r="AC749" s="16"/>
      <c r="AD749" s="16"/>
      <c r="AE749" s="16"/>
      <c r="AF749" s="16"/>
      <c r="AG749" s="16"/>
      <c r="AH749" s="16"/>
      <c r="AI749" s="16"/>
      <c r="AJ749" s="16"/>
      <c r="AK749" s="16"/>
      <c r="AL749" s="16"/>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row>
    <row r="750" spans="1:86">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Z750" s="16"/>
      <c r="AA750" s="16"/>
      <c r="AB750" s="16"/>
      <c r="AC750" s="16"/>
      <c r="AD750" s="16"/>
      <c r="AE750" s="16"/>
      <c r="AF750" s="16"/>
      <c r="AG750" s="16"/>
      <c r="AH750" s="16"/>
      <c r="AI750" s="16"/>
      <c r="AJ750" s="16"/>
      <c r="AK750" s="16"/>
      <c r="AL750" s="16"/>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row>
    <row r="751" spans="1:86">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Z751" s="16"/>
      <c r="AA751" s="16"/>
      <c r="AB751" s="16"/>
      <c r="AC751" s="16"/>
      <c r="AD751" s="16"/>
      <c r="AE751" s="16"/>
      <c r="AF751" s="16"/>
      <c r="AG751" s="16"/>
      <c r="AH751" s="16"/>
      <c r="AI751" s="16"/>
      <c r="AJ751" s="16"/>
      <c r="AK751" s="16"/>
      <c r="AL751" s="16"/>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row>
    <row r="752" spans="1:86">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Z752" s="16"/>
      <c r="AA752" s="16"/>
      <c r="AB752" s="16"/>
      <c r="AC752" s="16"/>
      <c r="AD752" s="16"/>
      <c r="AE752" s="16"/>
      <c r="AF752" s="16"/>
      <c r="AG752" s="16"/>
      <c r="AH752" s="16"/>
      <c r="AI752" s="16"/>
      <c r="AJ752" s="16"/>
      <c r="AK752" s="16"/>
      <c r="AL752" s="16"/>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row>
    <row r="753" spans="1:86">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Z753" s="16"/>
      <c r="AA753" s="16"/>
      <c r="AB753" s="16"/>
      <c r="AC753" s="16"/>
      <c r="AD753" s="16"/>
      <c r="AE753" s="16"/>
      <c r="AF753" s="16"/>
      <c r="AG753" s="16"/>
      <c r="AH753" s="16"/>
      <c r="AI753" s="16"/>
      <c r="AJ753" s="16"/>
      <c r="AK753" s="16"/>
      <c r="AL753" s="16"/>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row>
    <row r="754" spans="1:86">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Z754" s="16"/>
      <c r="AA754" s="16"/>
      <c r="AB754" s="16"/>
      <c r="AC754" s="16"/>
      <c r="AD754" s="16"/>
      <c r="AE754" s="16"/>
      <c r="AF754" s="16"/>
      <c r="AG754" s="16"/>
      <c r="AH754" s="16"/>
      <c r="AI754" s="16"/>
      <c r="AJ754" s="16"/>
      <c r="AK754" s="16"/>
      <c r="AL754" s="16"/>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row>
    <row r="755" spans="1:86">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Z755" s="16"/>
      <c r="AA755" s="16"/>
      <c r="AB755" s="16"/>
      <c r="AC755" s="16"/>
      <c r="AD755" s="16"/>
      <c r="AE755" s="16"/>
      <c r="AF755" s="16"/>
      <c r="AG755" s="16"/>
      <c r="AH755" s="16"/>
      <c r="AI755" s="16"/>
      <c r="AJ755" s="16"/>
      <c r="AK755" s="16"/>
      <c r="AL755" s="16"/>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row>
    <row r="756" spans="1:8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Z756" s="16"/>
      <c r="AA756" s="16"/>
      <c r="AB756" s="16"/>
      <c r="AC756" s="16"/>
      <c r="AD756" s="16"/>
      <c r="AE756" s="16"/>
      <c r="AF756" s="16"/>
      <c r="AG756" s="16"/>
      <c r="AH756" s="16"/>
      <c r="AI756" s="16"/>
      <c r="AJ756" s="16"/>
      <c r="AK756" s="16"/>
      <c r="AL756" s="16"/>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row>
    <row r="757" spans="1:86">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Z757" s="16"/>
      <c r="AA757" s="16"/>
      <c r="AB757" s="16"/>
      <c r="AC757" s="16"/>
      <c r="AD757" s="16"/>
      <c r="AE757" s="16"/>
      <c r="AF757" s="16"/>
      <c r="AG757" s="16"/>
      <c r="AH757" s="16"/>
      <c r="AI757" s="16"/>
      <c r="AJ757" s="16"/>
      <c r="AK757" s="16"/>
      <c r="AL757" s="16"/>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row>
    <row r="758" spans="1:86">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Z758" s="16"/>
      <c r="AA758" s="16"/>
      <c r="AB758" s="16"/>
      <c r="AC758" s="16"/>
      <c r="AD758" s="16"/>
      <c r="AE758" s="16"/>
      <c r="AF758" s="16"/>
      <c r="AG758" s="16"/>
      <c r="AH758" s="16"/>
      <c r="AI758" s="16"/>
      <c r="AJ758" s="16"/>
      <c r="AK758" s="16"/>
      <c r="AL758" s="16"/>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row>
    <row r="759" spans="1:86">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Z759" s="16"/>
      <c r="AA759" s="16"/>
      <c r="AB759" s="16"/>
      <c r="AC759" s="16"/>
      <c r="AD759" s="16"/>
      <c r="AE759" s="16"/>
      <c r="AF759" s="16"/>
      <c r="AG759" s="16"/>
      <c r="AH759" s="16"/>
      <c r="AI759" s="16"/>
      <c r="AJ759" s="16"/>
      <c r="AK759" s="16"/>
      <c r="AL759" s="16"/>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row>
    <row r="760" spans="1:86">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Z760" s="16"/>
      <c r="AA760" s="16"/>
      <c r="AB760" s="16"/>
      <c r="AC760" s="16"/>
      <c r="AD760" s="16"/>
      <c r="AE760" s="16"/>
      <c r="AF760" s="16"/>
      <c r="AG760" s="16"/>
      <c r="AH760" s="16"/>
      <c r="AI760" s="16"/>
      <c r="AJ760" s="16"/>
      <c r="AK760" s="16"/>
      <c r="AL760" s="16"/>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row>
    <row r="761" spans="1:86">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Z761" s="16"/>
      <c r="AA761" s="16"/>
      <c r="AB761" s="16"/>
      <c r="AC761" s="16"/>
      <c r="AD761" s="16"/>
      <c r="AE761" s="16"/>
      <c r="AF761" s="16"/>
      <c r="AG761" s="16"/>
      <c r="AH761" s="16"/>
      <c r="AI761" s="16"/>
      <c r="AJ761" s="16"/>
      <c r="AK761" s="16"/>
      <c r="AL761" s="16"/>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row>
    <row r="762" spans="1:86">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Z762" s="16"/>
      <c r="AA762" s="16"/>
      <c r="AB762" s="16"/>
      <c r="AC762" s="16"/>
      <c r="AD762" s="16"/>
      <c r="AE762" s="16"/>
      <c r="AF762" s="16"/>
      <c r="AG762" s="16"/>
      <c r="AH762" s="16"/>
      <c r="AI762" s="16"/>
      <c r="AJ762" s="16"/>
      <c r="AK762" s="16"/>
      <c r="AL762" s="16"/>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row>
    <row r="763" spans="1:86">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Z763" s="16"/>
      <c r="AA763" s="16"/>
      <c r="AB763" s="16"/>
      <c r="AC763" s="16"/>
      <c r="AD763" s="16"/>
      <c r="AE763" s="16"/>
      <c r="AF763" s="16"/>
      <c r="AG763" s="16"/>
      <c r="AH763" s="16"/>
      <c r="AI763" s="16"/>
      <c r="AJ763" s="16"/>
      <c r="AK763" s="16"/>
      <c r="AL763" s="16"/>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row>
    <row r="764" spans="1:86">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Z764" s="16"/>
      <c r="AA764" s="16"/>
      <c r="AB764" s="16"/>
      <c r="AC764" s="16"/>
      <c r="AD764" s="16"/>
      <c r="AE764" s="16"/>
      <c r="AF764" s="16"/>
      <c r="AG764" s="16"/>
      <c r="AH764" s="16"/>
      <c r="AI764" s="16"/>
      <c r="AJ764" s="16"/>
      <c r="AK764" s="16"/>
      <c r="AL764" s="16"/>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row>
    <row r="765" spans="1:86">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Z765" s="16"/>
      <c r="AA765" s="16"/>
      <c r="AB765" s="16"/>
      <c r="AC765" s="16"/>
      <c r="AD765" s="16"/>
      <c r="AE765" s="16"/>
      <c r="AF765" s="16"/>
      <c r="AG765" s="16"/>
      <c r="AH765" s="16"/>
      <c r="AI765" s="16"/>
      <c r="AJ765" s="16"/>
      <c r="AK765" s="16"/>
      <c r="AL765" s="16"/>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row>
    <row r="766" spans="1:8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Z766" s="16"/>
      <c r="AA766" s="16"/>
      <c r="AB766" s="16"/>
      <c r="AC766" s="16"/>
      <c r="AD766" s="16"/>
      <c r="AE766" s="16"/>
      <c r="AF766" s="16"/>
      <c r="AG766" s="16"/>
      <c r="AH766" s="16"/>
      <c r="AI766" s="16"/>
      <c r="AJ766" s="16"/>
      <c r="AK766" s="16"/>
      <c r="AL766" s="16"/>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row>
    <row r="767" spans="1:86">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Z767" s="16"/>
      <c r="AA767" s="16"/>
      <c r="AB767" s="16"/>
      <c r="AC767" s="16"/>
      <c r="AD767" s="16"/>
      <c r="AE767" s="16"/>
      <c r="AF767" s="16"/>
      <c r="AG767" s="16"/>
      <c r="AH767" s="16"/>
      <c r="AI767" s="16"/>
      <c r="AJ767" s="16"/>
      <c r="AK767" s="16"/>
      <c r="AL767" s="16"/>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row>
    <row r="768" spans="1:86">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Z768" s="16"/>
      <c r="AA768" s="16"/>
      <c r="AB768" s="16"/>
      <c r="AC768" s="16"/>
      <c r="AD768" s="16"/>
      <c r="AE768" s="16"/>
      <c r="AF768" s="16"/>
      <c r="AG768" s="16"/>
      <c r="AH768" s="16"/>
      <c r="AI768" s="16"/>
      <c r="AJ768" s="16"/>
      <c r="AK768" s="16"/>
      <c r="AL768" s="16"/>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row>
    <row r="769" spans="1:86">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Z769" s="16"/>
      <c r="AA769" s="16"/>
      <c r="AB769" s="16"/>
      <c r="AC769" s="16"/>
      <c r="AD769" s="16"/>
      <c r="AE769" s="16"/>
      <c r="AF769" s="16"/>
      <c r="AG769" s="16"/>
      <c r="AH769" s="16"/>
      <c r="AI769" s="16"/>
      <c r="AJ769" s="16"/>
      <c r="AK769" s="16"/>
      <c r="AL769" s="16"/>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row>
    <row r="770" spans="1:86">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Z770" s="16"/>
      <c r="AA770" s="16"/>
      <c r="AB770" s="16"/>
      <c r="AC770" s="16"/>
      <c r="AD770" s="16"/>
      <c r="AE770" s="16"/>
      <c r="AF770" s="16"/>
      <c r="AG770" s="16"/>
      <c r="AH770" s="16"/>
      <c r="AI770" s="16"/>
      <c r="AJ770" s="16"/>
      <c r="AK770" s="16"/>
      <c r="AL770" s="16"/>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row>
    <row r="771" spans="1:86">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Z771" s="16"/>
      <c r="AA771" s="16"/>
      <c r="AB771" s="16"/>
      <c r="AC771" s="16"/>
      <c r="AD771" s="16"/>
      <c r="AE771" s="16"/>
      <c r="AF771" s="16"/>
      <c r="AG771" s="16"/>
      <c r="AH771" s="16"/>
      <c r="AI771" s="16"/>
      <c r="AJ771" s="16"/>
      <c r="AK771" s="16"/>
      <c r="AL771" s="16"/>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row>
    <row r="772" spans="1:86">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Z772" s="16"/>
      <c r="AA772" s="16"/>
      <c r="AB772" s="16"/>
      <c r="AC772" s="16"/>
      <c r="AD772" s="16"/>
      <c r="AE772" s="16"/>
      <c r="AF772" s="16"/>
      <c r="AG772" s="16"/>
      <c r="AH772" s="16"/>
      <c r="AI772" s="16"/>
      <c r="AJ772" s="16"/>
      <c r="AK772" s="16"/>
      <c r="AL772" s="16"/>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row>
    <row r="773" spans="1:86">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Z773" s="16"/>
      <c r="AA773" s="16"/>
      <c r="AB773" s="16"/>
      <c r="AC773" s="16"/>
      <c r="AD773" s="16"/>
      <c r="AE773" s="16"/>
      <c r="AF773" s="16"/>
      <c r="AG773" s="16"/>
      <c r="AH773" s="16"/>
      <c r="AI773" s="16"/>
      <c r="AJ773" s="16"/>
      <c r="AK773" s="16"/>
      <c r="AL773" s="16"/>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row>
    <row r="774" spans="1:86">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Z774" s="16"/>
      <c r="AA774" s="16"/>
      <c r="AB774" s="16"/>
      <c r="AC774" s="16"/>
      <c r="AD774" s="16"/>
      <c r="AE774" s="16"/>
      <c r="AF774" s="16"/>
      <c r="AG774" s="16"/>
      <c r="AH774" s="16"/>
      <c r="AI774" s="16"/>
      <c r="AJ774" s="16"/>
      <c r="AK774" s="16"/>
      <c r="AL774" s="16"/>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row>
    <row r="775" spans="1:86">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Z775" s="16"/>
      <c r="AA775" s="16"/>
      <c r="AB775" s="16"/>
      <c r="AC775" s="16"/>
      <c r="AD775" s="16"/>
      <c r="AE775" s="16"/>
      <c r="AF775" s="16"/>
      <c r="AG775" s="16"/>
      <c r="AH775" s="16"/>
      <c r="AI775" s="16"/>
      <c r="AJ775" s="16"/>
      <c r="AK775" s="16"/>
      <c r="AL775" s="16"/>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row>
    <row r="776" spans="1:8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Z776" s="16"/>
      <c r="AA776" s="16"/>
      <c r="AB776" s="16"/>
      <c r="AC776" s="16"/>
      <c r="AD776" s="16"/>
      <c r="AE776" s="16"/>
      <c r="AF776" s="16"/>
      <c r="AG776" s="16"/>
      <c r="AH776" s="16"/>
      <c r="AI776" s="16"/>
      <c r="AJ776" s="16"/>
      <c r="AK776" s="16"/>
      <c r="AL776" s="16"/>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row>
    <row r="777" spans="1:86">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Z777" s="16"/>
      <c r="AA777" s="16"/>
      <c r="AB777" s="16"/>
      <c r="AC777" s="16"/>
      <c r="AD777" s="16"/>
      <c r="AE777" s="16"/>
      <c r="AF777" s="16"/>
      <c r="AG777" s="16"/>
      <c r="AH777" s="16"/>
      <c r="AI777" s="16"/>
      <c r="AJ777" s="16"/>
      <c r="AK777" s="16"/>
      <c r="AL777" s="16"/>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row>
    <row r="778" spans="1:86">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Z778" s="16"/>
      <c r="AA778" s="16"/>
      <c r="AB778" s="16"/>
      <c r="AC778" s="16"/>
      <c r="AD778" s="16"/>
      <c r="AE778" s="16"/>
      <c r="AF778" s="16"/>
      <c r="AG778" s="16"/>
      <c r="AH778" s="16"/>
      <c r="AI778" s="16"/>
      <c r="AJ778" s="16"/>
      <c r="AK778" s="16"/>
      <c r="AL778" s="16"/>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row>
    <row r="779" spans="1:86">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Z779" s="16"/>
      <c r="AA779" s="16"/>
      <c r="AB779" s="16"/>
      <c r="AC779" s="16"/>
      <c r="AD779" s="16"/>
      <c r="AE779" s="16"/>
      <c r="AF779" s="16"/>
      <c r="AG779" s="16"/>
      <c r="AH779" s="16"/>
      <c r="AI779" s="16"/>
      <c r="AJ779" s="16"/>
      <c r="AK779" s="16"/>
      <c r="AL779" s="16"/>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row>
    <row r="780" spans="1:86">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Z780" s="16"/>
      <c r="AA780" s="16"/>
      <c r="AB780" s="16"/>
      <c r="AC780" s="16"/>
      <c r="AD780" s="16"/>
      <c r="AE780" s="16"/>
      <c r="AF780" s="16"/>
      <c r="AG780" s="16"/>
      <c r="AH780" s="16"/>
      <c r="AI780" s="16"/>
      <c r="AJ780" s="16"/>
      <c r="AK780" s="16"/>
      <c r="AL780" s="16"/>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row>
    <row r="781" spans="1:86">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Z781" s="16"/>
      <c r="AA781" s="16"/>
      <c r="AB781" s="16"/>
      <c r="AC781" s="16"/>
      <c r="AD781" s="16"/>
      <c r="AE781" s="16"/>
      <c r="AF781" s="16"/>
      <c r="AG781" s="16"/>
      <c r="AH781" s="16"/>
      <c r="AI781" s="16"/>
      <c r="AJ781" s="16"/>
      <c r="AK781" s="16"/>
      <c r="AL781" s="16"/>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row>
    <row r="782" spans="1:86">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Z782" s="16"/>
      <c r="AA782" s="16"/>
      <c r="AB782" s="16"/>
      <c r="AC782" s="16"/>
      <c r="AD782" s="16"/>
      <c r="AE782" s="16"/>
      <c r="AF782" s="16"/>
      <c r="AG782" s="16"/>
      <c r="AH782" s="16"/>
      <c r="AI782" s="16"/>
      <c r="AJ782" s="16"/>
      <c r="AK782" s="16"/>
      <c r="AL782" s="16"/>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row>
    <row r="783" spans="1:86">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Z783" s="16"/>
      <c r="AA783" s="16"/>
      <c r="AB783" s="16"/>
      <c r="AC783" s="16"/>
      <c r="AD783" s="16"/>
      <c r="AE783" s="16"/>
      <c r="AF783" s="16"/>
      <c r="AG783" s="16"/>
      <c r="AH783" s="16"/>
      <c r="AI783" s="16"/>
      <c r="AJ783" s="16"/>
      <c r="AK783" s="16"/>
      <c r="AL783" s="16"/>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row>
    <row r="784" spans="1:86">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Z784" s="16"/>
      <c r="AA784" s="16"/>
      <c r="AB784" s="16"/>
      <c r="AC784" s="16"/>
      <c r="AD784" s="16"/>
      <c r="AE784" s="16"/>
      <c r="AF784" s="16"/>
      <c r="AG784" s="16"/>
      <c r="AH784" s="16"/>
      <c r="AI784" s="16"/>
      <c r="AJ784" s="16"/>
      <c r="AK784" s="16"/>
      <c r="AL784" s="16"/>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row>
    <row r="785" spans="1:86">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Z785" s="16"/>
      <c r="AA785" s="16"/>
      <c r="AB785" s="16"/>
      <c r="AC785" s="16"/>
      <c r="AD785" s="16"/>
      <c r="AE785" s="16"/>
      <c r="AF785" s="16"/>
      <c r="AG785" s="16"/>
      <c r="AH785" s="16"/>
      <c r="AI785" s="16"/>
      <c r="AJ785" s="16"/>
      <c r="AK785" s="16"/>
      <c r="AL785" s="16"/>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row>
    <row r="786" spans="1: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Z786" s="16"/>
      <c r="AA786" s="16"/>
      <c r="AB786" s="16"/>
      <c r="AC786" s="16"/>
      <c r="AD786" s="16"/>
      <c r="AE786" s="16"/>
      <c r="AF786" s="16"/>
      <c r="AG786" s="16"/>
      <c r="AH786" s="16"/>
      <c r="AI786" s="16"/>
      <c r="AJ786" s="16"/>
      <c r="AK786" s="16"/>
      <c r="AL786" s="16"/>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row>
    <row r="787" spans="1:86">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Z787" s="16"/>
      <c r="AA787" s="16"/>
      <c r="AB787" s="16"/>
      <c r="AC787" s="16"/>
      <c r="AD787" s="16"/>
      <c r="AE787" s="16"/>
      <c r="AF787" s="16"/>
      <c r="AG787" s="16"/>
      <c r="AH787" s="16"/>
      <c r="AI787" s="16"/>
      <c r="AJ787" s="16"/>
      <c r="AK787" s="16"/>
      <c r="AL787" s="16"/>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row>
    <row r="788" spans="1:86">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Z788" s="16"/>
      <c r="AA788" s="16"/>
      <c r="AB788" s="16"/>
      <c r="AC788" s="16"/>
      <c r="AD788" s="16"/>
      <c r="AE788" s="16"/>
      <c r="AF788" s="16"/>
      <c r="AG788" s="16"/>
      <c r="AH788" s="16"/>
      <c r="AI788" s="16"/>
      <c r="AJ788" s="16"/>
      <c r="AK788" s="16"/>
      <c r="AL788" s="16"/>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row>
    <row r="789" spans="1:86">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Z789" s="16"/>
      <c r="AA789" s="16"/>
      <c r="AB789" s="16"/>
      <c r="AC789" s="16"/>
      <c r="AD789" s="16"/>
      <c r="AE789" s="16"/>
      <c r="AF789" s="16"/>
      <c r="AG789" s="16"/>
      <c r="AH789" s="16"/>
      <c r="AI789" s="16"/>
      <c r="AJ789" s="16"/>
      <c r="AK789" s="16"/>
      <c r="AL789" s="16"/>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row>
    <row r="790" spans="1:86">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Z790" s="16"/>
      <c r="AA790" s="16"/>
      <c r="AB790" s="16"/>
      <c r="AC790" s="16"/>
      <c r="AD790" s="16"/>
      <c r="AE790" s="16"/>
      <c r="AF790" s="16"/>
      <c r="AG790" s="16"/>
      <c r="AH790" s="16"/>
      <c r="AI790" s="16"/>
      <c r="AJ790" s="16"/>
      <c r="AK790" s="16"/>
      <c r="AL790" s="16"/>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row>
    <row r="791" spans="1:86">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Z791" s="16"/>
      <c r="AA791" s="16"/>
      <c r="AB791" s="16"/>
      <c r="AC791" s="16"/>
      <c r="AD791" s="16"/>
      <c r="AE791" s="16"/>
      <c r="AF791" s="16"/>
      <c r="AG791" s="16"/>
      <c r="AH791" s="16"/>
      <c r="AI791" s="16"/>
      <c r="AJ791" s="16"/>
      <c r="AK791" s="16"/>
      <c r="AL791" s="16"/>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row>
    <row r="792" spans="1:86">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Z792" s="16"/>
      <c r="AA792" s="16"/>
      <c r="AB792" s="16"/>
      <c r="AC792" s="16"/>
      <c r="AD792" s="16"/>
      <c r="AE792" s="16"/>
      <c r="AF792" s="16"/>
      <c r="AG792" s="16"/>
      <c r="AH792" s="16"/>
      <c r="AI792" s="16"/>
      <c r="AJ792" s="16"/>
      <c r="AK792" s="16"/>
      <c r="AL792" s="16"/>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row>
    <row r="793" spans="1:86">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Z793" s="16"/>
      <c r="AA793" s="16"/>
      <c r="AB793" s="16"/>
      <c r="AC793" s="16"/>
      <c r="AD793" s="16"/>
      <c r="AE793" s="16"/>
      <c r="AF793" s="16"/>
      <c r="AG793" s="16"/>
      <c r="AH793" s="16"/>
      <c r="AI793" s="16"/>
      <c r="AJ793" s="16"/>
      <c r="AK793" s="16"/>
      <c r="AL793" s="16"/>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row>
    <row r="794" spans="1:86">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Z794" s="16"/>
      <c r="AA794" s="16"/>
      <c r="AB794" s="16"/>
      <c r="AC794" s="16"/>
      <c r="AD794" s="16"/>
      <c r="AE794" s="16"/>
      <c r="AF794" s="16"/>
      <c r="AG794" s="16"/>
      <c r="AH794" s="16"/>
      <c r="AI794" s="16"/>
      <c r="AJ794" s="16"/>
      <c r="AK794" s="16"/>
      <c r="AL794" s="16"/>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row>
    <row r="795" spans="1:86">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Z795" s="16"/>
      <c r="AA795" s="16"/>
      <c r="AB795" s="16"/>
      <c r="AC795" s="16"/>
      <c r="AD795" s="16"/>
      <c r="AE795" s="16"/>
      <c r="AF795" s="16"/>
      <c r="AG795" s="16"/>
      <c r="AH795" s="16"/>
      <c r="AI795" s="16"/>
      <c r="AJ795" s="16"/>
      <c r="AK795" s="16"/>
      <c r="AL795" s="16"/>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row>
    <row r="796" spans="1:8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Z796" s="16"/>
      <c r="AA796" s="16"/>
      <c r="AB796" s="16"/>
      <c r="AC796" s="16"/>
      <c r="AD796" s="16"/>
      <c r="AE796" s="16"/>
      <c r="AF796" s="16"/>
      <c r="AG796" s="16"/>
      <c r="AH796" s="16"/>
      <c r="AI796" s="16"/>
      <c r="AJ796" s="16"/>
      <c r="AK796" s="16"/>
      <c r="AL796" s="16"/>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row>
    <row r="797" spans="1:86">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Z797" s="16"/>
      <c r="AA797" s="16"/>
      <c r="AB797" s="16"/>
      <c r="AC797" s="16"/>
      <c r="AD797" s="16"/>
      <c r="AE797" s="16"/>
      <c r="AF797" s="16"/>
      <c r="AG797" s="16"/>
      <c r="AH797" s="16"/>
      <c r="AI797" s="16"/>
      <c r="AJ797" s="16"/>
      <c r="AK797" s="16"/>
      <c r="AL797" s="16"/>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row>
    <row r="798" spans="1:86">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Z798" s="16"/>
      <c r="AA798" s="16"/>
      <c r="AB798" s="16"/>
      <c r="AC798" s="16"/>
      <c r="AD798" s="16"/>
      <c r="AE798" s="16"/>
      <c r="AF798" s="16"/>
      <c r="AG798" s="16"/>
      <c r="AH798" s="16"/>
      <c r="AI798" s="16"/>
      <c r="AJ798" s="16"/>
      <c r="AK798" s="16"/>
      <c r="AL798" s="16"/>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row>
    <row r="799" spans="1:86">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Z799" s="16"/>
      <c r="AA799" s="16"/>
      <c r="AB799" s="16"/>
      <c r="AC799" s="16"/>
      <c r="AD799" s="16"/>
      <c r="AE799" s="16"/>
      <c r="AF799" s="16"/>
      <c r="AG799" s="16"/>
      <c r="AH799" s="16"/>
      <c r="AI799" s="16"/>
      <c r="AJ799" s="16"/>
      <c r="AK799" s="16"/>
      <c r="AL799" s="16"/>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row>
    <row r="800" spans="1:86">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Z800" s="16"/>
      <c r="AA800" s="16"/>
      <c r="AB800" s="16"/>
      <c r="AC800" s="16"/>
      <c r="AD800" s="16"/>
      <c r="AE800" s="16"/>
      <c r="AF800" s="16"/>
      <c r="AG800" s="16"/>
      <c r="AH800" s="16"/>
      <c r="AI800" s="16"/>
      <c r="AJ800" s="16"/>
      <c r="AK800" s="16"/>
      <c r="AL800" s="16"/>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row>
    <row r="801" spans="1:86">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Z801" s="16"/>
      <c r="AA801" s="16"/>
      <c r="AB801" s="16"/>
      <c r="AC801" s="16"/>
      <c r="AD801" s="16"/>
      <c r="AE801" s="16"/>
      <c r="AF801" s="16"/>
      <c r="AG801" s="16"/>
      <c r="AH801" s="16"/>
      <c r="AI801" s="16"/>
      <c r="AJ801" s="16"/>
      <c r="AK801" s="16"/>
      <c r="AL801" s="16"/>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row>
    <row r="802" spans="1:86">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Z802" s="16"/>
      <c r="AA802" s="16"/>
      <c r="AB802" s="16"/>
      <c r="AC802" s="16"/>
      <c r="AD802" s="16"/>
      <c r="AE802" s="16"/>
      <c r="AF802" s="16"/>
      <c r="AG802" s="16"/>
      <c r="AH802" s="16"/>
      <c r="AI802" s="16"/>
      <c r="AJ802" s="16"/>
      <c r="AK802" s="16"/>
      <c r="AL802" s="16"/>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row>
    <row r="803" spans="1:86">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Z803" s="16"/>
      <c r="AA803" s="16"/>
      <c r="AB803" s="16"/>
      <c r="AC803" s="16"/>
      <c r="AD803" s="16"/>
      <c r="AE803" s="16"/>
      <c r="AF803" s="16"/>
      <c r="AG803" s="16"/>
      <c r="AH803" s="16"/>
      <c r="AI803" s="16"/>
      <c r="AJ803" s="16"/>
      <c r="AK803" s="16"/>
      <c r="AL803" s="16"/>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row>
    <row r="804" spans="1:86">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Z804" s="16"/>
      <c r="AA804" s="16"/>
      <c r="AB804" s="16"/>
      <c r="AC804" s="16"/>
      <c r="AD804" s="16"/>
      <c r="AE804" s="16"/>
      <c r="AF804" s="16"/>
      <c r="AG804" s="16"/>
      <c r="AH804" s="16"/>
      <c r="AI804" s="16"/>
      <c r="AJ804" s="16"/>
      <c r="AK804" s="16"/>
      <c r="AL804" s="16"/>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row>
    <row r="805" spans="1:86">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Z805" s="16"/>
      <c r="AA805" s="16"/>
      <c r="AB805" s="16"/>
      <c r="AC805" s="16"/>
      <c r="AD805" s="16"/>
      <c r="AE805" s="16"/>
      <c r="AF805" s="16"/>
      <c r="AG805" s="16"/>
      <c r="AH805" s="16"/>
      <c r="AI805" s="16"/>
      <c r="AJ805" s="16"/>
      <c r="AK805" s="16"/>
      <c r="AL805" s="16"/>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row>
    <row r="806" spans="1:8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Z806" s="16"/>
      <c r="AA806" s="16"/>
      <c r="AB806" s="16"/>
      <c r="AC806" s="16"/>
      <c r="AD806" s="16"/>
      <c r="AE806" s="16"/>
      <c r="AF806" s="16"/>
      <c r="AG806" s="16"/>
      <c r="AH806" s="16"/>
      <c r="AI806" s="16"/>
      <c r="AJ806" s="16"/>
      <c r="AK806" s="16"/>
      <c r="AL806" s="16"/>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row>
    <row r="807" spans="1:86">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Z807" s="16"/>
      <c r="AA807" s="16"/>
      <c r="AB807" s="16"/>
      <c r="AC807" s="16"/>
      <c r="AD807" s="16"/>
      <c r="AE807" s="16"/>
      <c r="AF807" s="16"/>
      <c r="AG807" s="16"/>
      <c r="AH807" s="16"/>
      <c r="AI807" s="16"/>
      <c r="AJ807" s="16"/>
      <c r="AK807" s="16"/>
      <c r="AL807" s="16"/>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row>
    <row r="808" spans="1:86">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Z808" s="16"/>
      <c r="AA808" s="16"/>
      <c r="AB808" s="16"/>
      <c r="AC808" s="16"/>
      <c r="AD808" s="16"/>
      <c r="AE808" s="16"/>
      <c r="AF808" s="16"/>
      <c r="AG808" s="16"/>
      <c r="AH808" s="16"/>
      <c r="AI808" s="16"/>
      <c r="AJ808" s="16"/>
      <c r="AK808" s="16"/>
      <c r="AL808" s="16"/>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row>
    <row r="809" spans="1:86">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Z809" s="16"/>
      <c r="AA809" s="16"/>
      <c r="AB809" s="16"/>
      <c r="AC809" s="16"/>
      <c r="AD809" s="16"/>
      <c r="AE809" s="16"/>
      <c r="AF809" s="16"/>
      <c r="AG809" s="16"/>
      <c r="AH809" s="16"/>
      <c r="AI809" s="16"/>
      <c r="AJ809" s="16"/>
      <c r="AK809" s="16"/>
      <c r="AL809" s="16"/>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row>
    <row r="810" spans="1:86">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Z810" s="16"/>
      <c r="AA810" s="16"/>
      <c r="AB810" s="16"/>
      <c r="AC810" s="16"/>
      <c r="AD810" s="16"/>
      <c r="AE810" s="16"/>
      <c r="AF810" s="16"/>
      <c r="AG810" s="16"/>
      <c r="AH810" s="16"/>
      <c r="AI810" s="16"/>
      <c r="AJ810" s="16"/>
      <c r="AK810" s="16"/>
      <c r="AL810" s="16"/>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row>
    <row r="811" spans="1:86">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Z811" s="16"/>
      <c r="AA811" s="16"/>
      <c r="AB811" s="16"/>
      <c r="AC811" s="16"/>
      <c r="AD811" s="16"/>
      <c r="AE811" s="16"/>
      <c r="AF811" s="16"/>
      <c r="AG811" s="16"/>
      <c r="AH811" s="16"/>
      <c r="AI811" s="16"/>
      <c r="AJ811" s="16"/>
      <c r="AK811" s="16"/>
      <c r="AL811" s="16"/>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row>
    <row r="812" spans="1:86">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Z812" s="16"/>
      <c r="AA812" s="16"/>
      <c r="AB812" s="16"/>
      <c r="AC812" s="16"/>
      <c r="AD812" s="16"/>
      <c r="AE812" s="16"/>
      <c r="AF812" s="16"/>
      <c r="AG812" s="16"/>
      <c r="AH812" s="16"/>
      <c r="AI812" s="16"/>
      <c r="AJ812" s="16"/>
      <c r="AK812" s="16"/>
      <c r="AL812" s="16"/>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row>
    <row r="813" spans="1:86">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Z813" s="16"/>
      <c r="AA813" s="16"/>
      <c r="AB813" s="16"/>
      <c r="AC813" s="16"/>
      <c r="AD813" s="16"/>
      <c r="AE813" s="16"/>
      <c r="AF813" s="16"/>
      <c r="AG813" s="16"/>
      <c r="AH813" s="16"/>
      <c r="AI813" s="16"/>
      <c r="AJ813" s="16"/>
      <c r="AK813" s="16"/>
      <c r="AL813" s="16"/>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row>
    <row r="814" spans="1:86">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Z814" s="16"/>
      <c r="AA814" s="16"/>
      <c r="AB814" s="16"/>
      <c r="AC814" s="16"/>
      <c r="AD814" s="16"/>
      <c r="AE814" s="16"/>
      <c r="AF814" s="16"/>
      <c r="AG814" s="16"/>
      <c r="AH814" s="16"/>
      <c r="AI814" s="16"/>
      <c r="AJ814" s="16"/>
      <c r="AK814" s="16"/>
      <c r="AL814" s="16"/>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row>
    <row r="815" spans="1:86">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Z815" s="16"/>
      <c r="AA815" s="16"/>
      <c r="AB815" s="16"/>
      <c r="AC815" s="16"/>
      <c r="AD815" s="16"/>
      <c r="AE815" s="16"/>
      <c r="AF815" s="16"/>
      <c r="AG815" s="16"/>
      <c r="AH815" s="16"/>
      <c r="AI815" s="16"/>
      <c r="AJ815" s="16"/>
      <c r="AK815" s="16"/>
      <c r="AL815" s="16"/>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row>
    <row r="816" spans="1:8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Z816" s="16"/>
      <c r="AA816" s="16"/>
      <c r="AB816" s="16"/>
      <c r="AC816" s="16"/>
      <c r="AD816" s="16"/>
      <c r="AE816" s="16"/>
      <c r="AF816" s="16"/>
      <c r="AG816" s="16"/>
      <c r="AH816" s="16"/>
      <c r="AI816" s="16"/>
      <c r="AJ816" s="16"/>
      <c r="AK816" s="16"/>
      <c r="AL816" s="16"/>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row>
    <row r="817" spans="1:86">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Z817" s="16"/>
      <c r="AA817" s="16"/>
      <c r="AB817" s="16"/>
      <c r="AC817" s="16"/>
      <c r="AD817" s="16"/>
      <c r="AE817" s="16"/>
      <c r="AF817" s="16"/>
      <c r="AG817" s="16"/>
      <c r="AH817" s="16"/>
      <c r="AI817" s="16"/>
      <c r="AJ817" s="16"/>
      <c r="AK817" s="16"/>
      <c r="AL817" s="16"/>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row>
    <row r="818" spans="1:86">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Z818" s="16"/>
      <c r="AA818" s="16"/>
      <c r="AB818" s="16"/>
      <c r="AC818" s="16"/>
      <c r="AD818" s="16"/>
      <c r="AE818" s="16"/>
      <c r="AF818" s="16"/>
      <c r="AG818" s="16"/>
      <c r="AH818" s="16"/>
      <c r="AI818" s="16"/>
      <c r="AJ818" s="16"/>
      <c r="AK818" s="16"/>
      <c r="AL818" s="16"/>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row>
    <row r="819" spans="1:86">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Z819" s="16"/>
      <c r="AA819" s="16"/>
      <c r="AB819" s="16"/>
      <c r="AC819" s="16"/>
      <c r="AD819" s="16"/>
      <c r="AE819" s="16"/>
      <c r="AF819" s="16"/>
      <c r="AG819" s="16"/>
      <c r="AH819" s="16"/>
      <c r="AI819" s="16"/>
      <c r="AJ819" s="16"/>
      <c r="AK819" s="16"/>
      <c r="AL819" s="16"/>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row>
    <row r="820" spans="1:86">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Z820" s="16"/>
      <c r="AA820" s="16"/>
      <c r="AB820" s="16"/>
      <c r="AC820" s="16"/>
      <c r="AD820" s="16"/>
      <c r="AE820" s="16"/>
      <c r="AF820" s="16"/>
      <c r="AG820" s="16"/>
      <c r="AH820" s="16"/>
      <c r="AI820" s="16"/>
      <c r="AJ820" s="16"/>
      <c r="AK820" s="16"/>
      <c r="AL820" s="16"/>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row>
    <row r="821" spans="1:86">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Z821" s="16"/>
      <c r="AA821" s="16"/>
      <c r="AB821" s="16"/>
      <c r="AC821" s="16"/>
      <c r="AD821" s="16"/>
      <c r="AE821" s="16"/>
      <c r="AF821" s="16"/>
      <c r="AG821" s="16"/>
      <c r="AH821" s="16"/>
      <c r="AI821" s="16"/>
      <c r="AJ821" s="16"/>
      <c r="AK821" s="16"/>
      <c r="AL821" s="16"/>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row>
    <row r="822" spans="1:86">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Z822" s="16"/>
      <c r="AA822" s="16"/>
      <c r="AB822" s="16"/>
      <c r="AC822" s="16"/>
      <c r="AD822" s="16"/>
      <c r="AE822" s="16"/>
      <c r="AF822" s="16"/>
      <c r="AG822" s="16"/>
      <c r="AH822" s="16"/>
      <c r="AI822" s="16"/>
      <c r="AJ822" s="16"/>
      <c r="AK822" s="16"/>
      <c r="AL822" s="16"/>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row>
    <row r="823" spans="1:86">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Z823" s="16"/>
      <c r="AA823" s="16"/>
      <c r="AB823" s="16"/>
      <c r="AC823" s="16"/>
      <c r="AD823" s="16"/>
      <c r="AE823" s="16"/>
      <c r="AF823" s="16"/>
      <c r="AG823" s="16"/>
      <c r="AH823" s="16"/>
      <c r="AI823" s="16"/>
      <c r="AJ823" s="16"/>
      <c r="AK823" s="16"/>
      <c r="AL823" s="16"/>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row>
    <row r="824" spans="1:86">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Z824" s="16"/>
      <c r="AA824" s="16"/>
      <c r="AB824" s="16"/>
      <c r="AC824" s="16"/>
      <c r="AD824" s="16"/>
      <c r="AE824" s="16"/>
      <c r="AF824" s="16"/>
      <c r="AG824" s="16"/>
      <c r="AH824" s="16"/>
      <c r="AI824" s="16"/>
      <c r="AJ824" s="16"/>
      <c r="AK824" s="16"/>
      <c r="AL824" s="16"/>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row>
    <row r="825" spans="1:86">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Z825" s="16"/>
      <c r="AA825" s="16"/>
      <c r="AB825" s="16"/>
      <c r="AC825" s="16"/>
      <c r="AD825" s="16"/>
      <c r="AE825" s="16"/>
      <c r="AF825" s="16"/>
      <c r="AG825" s="16"/>
      <c r="AH825" s="16"/>
      <c r="AI825" s="16"/>
      <c r="AJ825" s="16"/>
      <c r="AK825" s="16"/>
      <c r="AL825" s="16"/>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row>
    <row r="826" spans="1:8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Z826" s="16"/>
      <c r="AA826" s="16"/>
      <c r="AB826" s="16"/>
      <c r="AC826" s="16"/>
      <c r="AD826" s="16"/>
      <c r="AE826" s="16"/>
      <c r="AF826" s="16"/>
      <c r="AG826" s="16"/>
      <c r="AH826" s="16"/>
      <c r="AI826" s="16"/>
      <c r="AJ826" s="16"/>
      <c r="AK826" s="16"/>
      <c r="AL826" s="16"/>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row>
    <row r="827" spans="1:86">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Z827" s="16"/>
      <c r="AA827" s="16"/>
      <c r="AB827" s="16"/>
      <c r="AC827" s="16"/>
      <c r="AD827" s="16"/>
      <c r="AE827" s="16"/>
      <c r="AF827" s="16"/>
      <c r="AG827" s="16"/>
      <c r="AH827" s="16"/>
      <c r="AI827" s="16"/>
      <c r="AJ827" s="16"/>
      <c r="AK827" s="16"/>
      <c r="AL827" s="16"/>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row>
    <row r="828" spans="1:86">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Z828" s="16"/>
      <c r="AA828" s="16"/>
      <c r="AB828" s="16"/>
      <c r="AC828" s="16"/>
      <c r="AD828" s="16"/>
      <c r="AE828" s="16"/>
      <c r="AF828" s="16"/>
      <c r="AG828" s="16"/>
      <c r="AH828" s="16"/>
      <c r="AI828" s="16"/>
      <c r="AJ828" s="16"/>
      <c r="AK828" s="16"/>
      <c r="AL828" s="16"/>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row>
    <row r="829" spans="1:86">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Z829" s="16"/>
      <c r="AA829" s="16"/>
      <c r="AB829" s="16"/>
      <c r="AC829" s="16"/>
      <c r="AD829" s="16"/>
      <c r="AE829" s="16"/>
      <c r="AF829" s="16"/>
      <c r="AG829" s="16"/>
      <c r="AH829" s="16"/>
      <c r="AI829" s="16"/>
      <c r="AJ829" s="16"/>
      <c r="AK829" s="16"/>
      <c r="AL829" s="16"/>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row>
    <row r="830" spans="1:86">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Z830" s="16"/>
      <c r="AA830" s="16"/>
      <c r="AB830" s="16"/>
      <c r="AC830" s="16"/>
      <c r="AD830" s="16"/>
      <c r="AE830" s="16"/>
      <c r="AF830" s="16"/>
      <c r="AG830" s="16"/>
      <c r="AH830" s="16"/>
      <c r="AI830" s="16"/>
      <c r="AJ830" s="16"/>
      <c r="AK830" s="16"/>
      <c r="AL830" s="16"/>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row>
    <row r="831" spans="1:86">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Z831" s="16"/>
      <c r="AA831" s="16"/>
      <c r="AB831" s="16"/>
      <c r="AC831" s="16"/>
      <c r="AD831" s="16"/>
      <c r="AE831" s="16"/>
      <c r="AF831" s="16"/>
      <c r="AG831" s="16"/>
      <c r="AH831" s="16"/>
      <c r="AI831" s="16"/>
      <c r="AJ831" s="16"/>
      <c r="AK831" s="16"/>
      <c r="AL831" s="16"/>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row>
    <row r="832" spans="1:86">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Z832" s="16"/>
      <c r="AA832" s="16"/>
      <c r="AB832" s="16"/>
      <c r="AC832" s="16"/>
      <c r="AD832" s="16"/>
      <c r="AE832" s="16"/>
      <c r="AF832" s="16"/>
      <c r="AG832" s="16"/>
      <c r="AH832" s="16"/>
      <c r="AI832" s="16"/>
      <c r="AJ832" s="16"/>
      <c r="AK832" s="16"/>
      <c r="AL832" s="16"/>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row>
    <row r="833" spans="1:86">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Z833" s="16"/>
      <c r="AA833" s="16"/>
      <c r="AB833" s="16"/>
      <c r="AC833" s="16"/>
      <c r="AD833" s="16"/>
      <c r="AE833" s="16"/>
      <c r="AF833" s="16"/>
      <c r="AG833" s="16"/>
      <c r="AH833" s="16"/>
      <c r="AI833" s="16"/>
      <c r="AJ833" s="16"/>
      <c r="AK833" s="16"/>
      <c r="AL833" s="16"/>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row>
    <row r="834" spans="1:86">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Z834" s="16"/>
      <c r="AA834" s="16"/>
      <c r="AB834" s="16"/>
      <c r="AC834" s="16"/>
      <c r="AD834" s="16"/>
      <c r="AE834" s="16"/>
      <c r="AF834" s="16"/>
      <c r="AG834" s="16"/>
      <c r="AH834" s="16"/>
      <c r="AI834" s="16"/>
      <c r="AJ834" s="16"/>
      <c r="AK834" s="16"/>
      <c r="AL834" s="16"/>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row>
    <row r="835" spans="1:86">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Z835" s="16"/>
      <c r="AA835" s="16"/>
      <c r="AB835" s="16"/>
      <c r="AC835" s="16"/>
      <c r="AD835" s="16"/>
      <c r="AE835" s="16"/>
      <c r="AF835" s="16"/>
      <c r="AG835" s="16"/>
      <c r="AH835" s="16"/>
      <c r="AI835" s="16"/>
      <c r="AJ835" s="16"/>
      <c r="AK835" s="16"/>
      <c r="AL835" s="16"/>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row>
    <row r="836" spans="1:8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Z836" s="16"/>
      <c r="AA836" s="16"/>
      <c r="AB836" s="16"/>
      <c r="AC836" s="16"/>
      <c r="AD836" s="16"/>
      <c r="AE836" s="16"/>
      <c r="AF836" s="16"/>
      <c r="AG836" s="16"/>
      <c r="AH836" s="16"/>
      <c r="AI836" s="16"/>
      <c r="AJ836" s="16"/>
      <c r="AK836" s="16"/>
      <c r="AL836" s="16"/>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row>
    <row r="837" spans="1:86">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Z837" s="16"/>
      <c r="AA837" s="16"/>
      <c r="AB837" s="16"/>
      <c r="AC837" s="16"/>
      <c r="AD837" s="16"/>
      <c r="AE837" s="16"/>
      <c r="AF837" s="16"/>
      <c r="AG837" s="16"/>
      <c r="AH837" s="16"/>
      <c r="AI837" s="16"/>
      <c r="AJ837" s="16"/>
      <c r="AK837" s="16"/>
      <c r="AL837" s="16"/>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row>
    <row r="838" spans="1:86">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Z838" s="16"/>
      <c r="AA838" s="16"/>
      <c r="AB838" s="16"/>
      <c r="AC838" s="16"/>
      <c r="AD838" s="16"/>
      <c r="AE838" s="16"/>
      <c r="AF838" s="16"/>
      <c r="AG838" s="16"/>
      <c r="AH838" s="16"/>
      <c r="AI838" s="16"/>
      <c r="AJ838" s="16"/>
      <c r="AK838" s="16"/>
      <c r="AL838" s="16"/>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row>
    <row r="839" spans="1:86">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Z839" s="16"/>
      <c r="AA839" s="16"/>
      <c r="AB839" s="16"/>
      <c r="AC839" s="16"/>
      <c r="AD839" s="16"/>
      <c r="AE839" s="16"/>
      <c r="AF839" s="16"/>
      <c r="AG839" s="16"/>
      <c r="AH839" s="16"/>
      <c r="AI839" s="16"/>
      <c r="AJ839" s="16"/>
      <c r="AK839" s="16"/>
      <c r="AL839" s="16"/>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row>
    <row r="840" spans="1:86">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Z840" s="16"/>
      <c r="AA840" s="16"/>
      <c r="AB840" s="16"/>
      <c r="AC840" s="16"/>
      <c r="AD840" s="16"/>
      <c r="AE840" s="16"/>
      <c r="AF840" s="16"/>
      <c r="AG840" s="16"/>
      <c r="AH840" s="16"/>
      <c r="AI840" s="16"/>
      <c r="AJ840" s="16"/>
      <c r="AK840" s="16"/>
      <c r="AL840" s="16"/>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row>
    <row r="841" spans="1:86">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Z841" s="16"/>
      <c r="AA841" s="16"/>
      <c r="AB841" s="16"/>
      <c r="AC841" s="16"/>
      <c r="AD841" s="16"/>
      <c r="AE841" s="16"/>
      <c r="AF841" s="16"/>
      <c r="AG841" s="16"/>
      <c r="AH841" s="16"/>
      <c r="AI841" s="16"/>
      <c r="AJ841" s="16"/>
      <c r="AK841" s="16"/>
      <c r="AL841" s="16"/>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row>
    <row r="842" spans="1:86">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Z842" s="16"/>
      <c r="AA842" s="16"/>
      <c r="AB842" s="16"/>
      <c r="AC842" s="16"/>
      <c r="AD842" s="16"/>
      <c r="AE842" s="16"/>
      <c r="AF842" s="16"/>
      <c r="AG842" s="16"/>
      <c r="AH842" s="16"/>
      <c r="AI842" s="16"/>
      <c r="AJ842" s="16"/>
      <c r="AK842" s="16"/>
      <c r="AL842" s="16"/>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row>
    <row r="843" spans="1:86">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Z843" s="16"/>
      <c r="AA843" s="16"/>
      <c r="AB843" s="16"/>
      <c r="AC843" s="16"/>
      <c r="AD843" s="16"/>
      <c r="AE843" s="16"/>
      <c r="AF843" s="16"/>
      <c r="AG843" s="16"/>
      <c r="AH843" s="16"/>
      <c r="AI843" s="16"/>
      <c r="AJ843" s="16"/>
      <c r="AK843" s="16"/>
      <c r="AL843" s="16"/>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row>
    <row r="844" spans="1:86">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Z844" s="16"/>
      <c r="AA844" s="16"/>
      <c r="AB844" s="16"/>
      <c r="AC844" s="16"/>
      <c r="AD844" s="16"/>
      <c r="AE844" s="16"/>
      <c r="AF844" s="16"/>
      <c r="AG844" s="16"/>
      <c r="AH844" s="16"/>
      <c r="AI844" s="16"/>
      <c r="AJ844" s="16"/>
      <c r="AK844" s="16"/>
      <c r="AL844" s="16"/>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row>
    <row r="845" spans="1:86">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Z845" s="16"/>
      <c r="AA845" s="16"/>
      <c r="AB845" s="16"/>
      <c r="AC845" s="16"/>
      <c r="AD845" s="16"/>
      <c r="AE845" s="16"/>
      <c r="AF845" s="16"/>
      <c r="AG845" s="16"/>
      <c r="AH845" s="16"/>
      <c r="AI845" s="16"/>
      <c r="AJ845" s="16"/>
      <c r="AK845" s="16"/>
      <c r="AL845" s="16"/>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row>
    <row r="846" spans="1:8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Z846" s="16"/>
      <c r="AA846" s="16"/>
      <c r="AB846" s="16"/>
      <c r="AC846" s="16"/>
      <c r="AD846" s="16"/>
      <c r="AE846" s="16"/>
      <c r="AF846" s="16"/>
      <c r="AG846" s="16"/>
      <c r="AH846" s="16"/>
      <c r="AI846" s="16"/>
      <c r="AJ846" s="16"/>
      <c r="AK846" s="16"/>
      <c r="AL846" s="16"/>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row>
    <row r="847" spans="1:86">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Z847" s="16"/>
      <c r="AA847" s="16"/>
      <c r="AB847" s="16"/>
      <c r="AC847" s="16"/>
      <c r="AD847" s="16"/>
      <c r="AE847" s="16"/>
      <c r="AF847" s="16"/>
      <c r="AG847" s="16"/>
      <c r="AH847" s="16"/>
      <c r="AI847" s="16"/>
      <c r="AJ847" s="16"/>
      <c r="AK847" s="16"/>
      <c r="AL847" s="16"/>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row>
    <row r="848" spans="1:86">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Z848" s="16"/>
      <c r="AA848" s="16"/>
      <c r="AB848" s="16"/>
      <c r="AC848" s="16"/>
      <c r="AD848" s="16"/>
      <c r="AE848" s="16"/>
      <c r="AF848" s="16"/>
      <c r="AG848" s="16"/>
      <c r="AH848" s="16"/>
      <c r="AI848" s="16"/>
      <c r="AJ848" s="16"/>
      <c r="AK848" s="16"/>
      <c r="AL848" s="16"/>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row>
    <row r="849" spans="1:86">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Z849" s="16"/>
      <c r="AA849" s="16"/>
      <c r="AB849" s="16"/>
      <c r="AC849" s="16"/>
      <c r="AD849" s="16"/>
      <c r="AE849" s="16"/>
      <c r="AF849" s="16"/>
      <c r="AG849" s="16"/>
      <c r="AH849" s="16"/>
      <c r="AI849" s="16"/>
      <c r="AJ849" s="16"/>
      <c r="AK849" s="16"/>
      <c r="AL849" s="16"/>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row>
    <row r="850" spans="1:86">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Z850" s="16"/>
      <c r="AA850" s="16"/>
      <c r="AB850" s="16"/>
      <c r="AC850" s="16"/>
      <c r="AD850" s="16"/>
      <c r="AE850" s="16"/>
      <c r="AF850" s="16"/>
      <c r="AG850" s="16"/>
      <c r="AH850" s="16"/>
      <c r="AI850" s="16"/>
      <c r="AJ850" s="16"/>
      <c r="AK850" s="16"/>
      <c r="AL850" s="16"/>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row>
    <row r="851" spans="1:86">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Z851" s="16"/>
      <c r="AA851" s="16"/>
      <c r="AB851" s="16"/>
      <c r="AC851" s="16"/>
      <c r="AD851" s="16"/>
      <c r="AE851" s="16"/>
      <c r="AF851" s="16"/>
      <c r="AG851" s="16"/>
      <c r="AH851" s="16"/>
      <c r="AI851" s="16"/>
      <c r="AJ851" s="16"/>
      <c r="AK851" s="16"/>
      <c r="AL851" s="16"/>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row>
    <row r="852" spans="1:86">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Z852" s="16"/>
      <c r="AA852" s="16"/>
      <c r="AB852" s="16"/>
      <c r="AC852" s="16"/>
      <c r="AD852" s="16"/>
      <c r="AE852" s="16"/>
      <c r="AF852" s="16"/>
      <c r="AG852" s="16"/>
      <c r="AH852" s="16"/>
      <c r="AI852" s="16"/>
      <c r="AJ852" s="16"/>
      <c r="AK852" s="16"/>
      <c r="AL852" s="16"/>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row>
    <row r="853" spans="1:86">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Z853" s="16"/>
      <c r="AA853" s="16"/>
      <c r="AB853" s="16"/>
      <c r="AC853" s="16"/>
      <c r="AD853" s="16"/>
      <c r="AE853" s="16"/>
      <c r="AF853" s="16"/>
      <c r="AG853" s="16"/>
      <c r="AH853" s="16"/>
      <c r="AI853" s="16"/>
      <c r="AJ853" s="16"/>
      <c r="AK853" s="16"/>
      <c r="AL853" s="16"/>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row>
    <row r="854" spans="1:86">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Z854" s="16"/>
      <c r="AA854" s="16"/>
      <c r="AB854" s="16"/>
      <c r="AC854" s="16"/>
      <c r="AD854" s="16"/>
      <c r="AE854" s="16"/>
      <c r="AF854" s="16"/>
      <c r="AG854" s="16"/>
      <c r="AH854" s="16"/>
      <c r="AI854" s="16"/>
      <c r="AJ854" s="16"/>
      <c r="AK854" s="16"/>
      <c r="AL854" s="16"/>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row>
    <row r="855" spans="1:86">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Z855" s="16"/>
      <c r="AA855" s="16"/>
      <c r="AB855" s="16"/>
      <c r="AC855" s="16"/>
      <c r="AD855" s="16"/>
      <c r="AE855" s="16"/>
      <c r="AF855" s="16"/>
      <c r="AG855" s="16"/>
      <c r="AH855" s="16"/>
      <c r="AI855" s="16"/>
      <c r="AJ855" s="16"/>
      <c r="AK855" s="16"/>
      <c r="AL855" s="16"/>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row>
    <row r="856" spans="1:8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Z856" s="16"/>
      <c r="AA856" s="16"/>
      <c r="AB856" s="16"/>
      <c r="AC856" s="16"/>
      <c r="AD856" s="16"/>
      <c r="AE856" s="16"/>
      <c r="AF856" s="16"/>
      <c r="AG856" s="16"/>
      <c r="AH856" s="16"/>
      <c r="AI856" s="16"/>
      <c r="AJ856" s="16"/>
      <c r="AK856" s="16"/>
      <c r="AL856" s="16"/>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row>
    <row r="857" spans="1:86">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Z857" s="16"/>
      <c r="AA857" s="16"/>
      <c r="AB857" s="16"/>
      <c r="AC857" s="16"/>
      <c r="AD857" s="16"/>
      <c r="AE857" s="16"/>
      <c r="AF857" s="16"/>
      <c r="AG857" s="16"/>
      <c r="AH857" s="16"/>
      <c r="AI857" s="16"/>
      <c r="AJ857" s="16"/>
      <c r="AK857" s="16"/>
      <c r="AL857" s="16"/>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row>
    <row r="858" spans="1:86">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Z858" s="16"/>
      <c r="AA858" s="16"/>
      <c r="AB858" s="16"/>
      <c r="AC858" s="16"/>
      <c r="AD858" s="16"/>
      <c r="AE858" s="16"/>
      <c r="AF858" s="16"/>
      <c r="AG858" s="16"/>
      <c r="AH858" s="16"/>
      <c r="AI858" s="16"/>
      <c r="AJ858" s="16"/>
      <c r="AK858" s="16"/>
      <c r="AL858" s="16"/>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row>
    <row r="859" spans="1:86">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Z859" s="16"/>
      <c r="AA859" s="16"/>
      <c r="AB859" s="16"/>
      <c r="AC859" s="16"/>
      <c r="AD859" s="16"/>
      <c r="AE859" s="16"/>
      <c r="AF859" s="16"/>
      <c r="AG859" s="16"/>
      <c r="AH859" s="16"/>
      <c r="AI859" s="16"/>
      <c r="AJ859" s="16"/>
      <c r="AK859" s="16"/>
      <c r="AL859" s="16"/>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row>
    <row r="860" spans="1:86">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Z860" s="16"/>
      <c r="AA860" s="16"/>
      <c r="AB860" s="16"/>
      <c r="AC860" s="16"/>
      <c r="AD860" s="16"/>
      <c r="AE860" s="16"/>
      <c r="AF860" s="16"/>
      <c r="AG860" s="16"/>
      <c r="AH860" s="16"/>
      <c r="AI860" s="16"/>
      <c r="AJ860" s="16"/>
      <c r="AK860" s="16"/>
      <c r="AL860" s="16"/>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row>
    <row r="861" spans="1:86">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Z861" s="16"/>
      <c r="AA861" s="16"/>
      <c r="AB861" s="16"/>
      <c r="AC861" s="16"/>
      <c r="AD861" s="16"/>
      <c r="AE861" s="16"/>
      <c r="AF861" s="16"/>
      <c r="AG861" s="16"/>
      <c r="AH861" s="16"/>
      <c r="AI861" s="16"/>
      <c r="AJ861" s="16"/>
      <c r="AK861" s="16"/>
      <c r="AL861" s="16"/>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row>
    <row r="862" spans="1:86">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Z862" s="16"/>
      <c r="AA862" s="16"/>
      <c r="AB862" s="16"/>
      <c r="AC862" s="16"/>
      <c r="AD862" s="16"/>
      <c r="AE862" s="16"/>
      <c r="AF862" s="16"/>
      <c r="AG862" s="16"/>
      <c r="AH862" s="16"/>
      <c r="AI862" s="16"/>
      <c r="AJ862" s="16"/>
      <c r="AK862" s="16"/>
      <c r="AL862" s="16"/>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row>
    <row r="863" spans="1:86">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Z863" s="16"/>
      <c r="AA863" s="16"/>
      <c r="AB863" s="16"/>
      <c r="AC863" s="16"/>
      <c r="AD863" s="16"/>
      <c r="AE863" s="16"/>
      <c r="AF863" s="16"/>
      <c r="AG863" s="16"/>
      <c r="AH863" s="16"/>
      <c r="AI863" s="16"/>
      <c r="AJ863" s="16"/>
      <c r="AK863" s="16"/>
      <c r="AL863" s="16"/>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row>
    <row r="864" spans="1:86">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Z864" s="16"/>
      <c r="AA864" s="16"/>
      <c r="AB864" s="16"/>
      <c r="AC864" s="16"/>
      <c r="AD864" s="16"/>
      <c r="AE864" s="16"/>
      <c r="AF864" s="16"/>
      <c r="AG864" s="16"/>
      <c r="AH864" s="16"/>
      <c r="AI864" s="16"/>
      <c r="AJ864" s="16"/>
      <c r="AK864" s="16"/>
      <c r="AL864" s="16"/>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row>
    <row r="865" spans="1:86">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Z865" s="16"/>
      <c r="AA865" s="16"/>
      <c r="AB865" s="16"/>
      <c r="AC865" s="16"/>
      <c r="AD865" s="16"/>
      <c r="AE865" s="16"/>
      <c r="AF865" s="16"/>
      <c r="AG865" s="16"/>
      <c r="AH865" s="16"/>
      <c r="AI865" s="16"/>
      <c r="AJ865" s="16"/>
      <c r="AK865" s="16"/>
      <c r="AL865" s="16"/>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row>
    <row r="866" spans="1:8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Z866" s="16"/>
      <c r="AA866" s="16"/>
      <c r="AB866" s="16"/>
      <c r="AC866" s="16"/>
      <c r="AD866" s="16"/>
      <c r="AE866" s="16"/>
      <c r="AF866" s="16"/>
      <c r="AG866" s="16"/>
      <c r="AH866" s="16"/>
      <c r="AI866" s="16"/>
      <c r="AJ866" s="16"/>
      <c r="AK866" s="16"/>
      <c r="AL866" s="16"/>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row>
    <row r="867" spans="1:86">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Z867" s="16"/>
      <c r="AA867" s="16"/>
      <c r="AB867" s="16"/>
      <c r="AC867" s="16"/>
      <c r="AD867" s="16"/>
      <c r="AE867" s="16"/>
      <c r="AF867" s="16"/>
      <c r="AG867" s="16"/>
      <c r="AH867" s="16"/>
      <c r="AI867" s="16"/>
      <c r="AJ867" s="16"/>
      <c r="AK867" s="16"/>
      <c r="AL867" s="16"/>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row>
    <row r="868" spans="1:86">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Z868" s="16"/>
      <c r="AA868" s="16"/>
      <c r="AB868" s="16"/>
      <c r="AC868" s="16"/>
      <c r="AD868" s="16"/>
      <c r="AE868" s="16"/>
      <c r="AF868" s="16"/>
      <c r="AG868" s="16"/>
      <c r="AH868" s="16"/>
      <c r="AI868" s="16"/>
      <c r="AJ868" s="16"/>
      <c r="AK868" s="16"/>
      <c r="AL868" s="16"/>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row>
    <row r="869" spans="1:86">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Z869" s="16"/>
      <c r="AA869" s="16"/>
      <c r="AB869" s="16"/>
      <c r="AC869" s="16"/>
      <c r="AD869" s="16"/>
      <c r="AE869" s="16"/>
      <c r="AF869" s="16"/>
      <c r="AG869" s="16"/>
      <c r="AH869" s="16"/>
      <c r="AI869" s="16"/>
      <c r="AJ869" s="16"/>
      <c r="AK869" s="16"/>
      <c r="AL869" s="16"/>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row>
    <row r="870" spans="1:86">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Z870" s="16"/>
      <c r="AA870" s="16"/>
      <c r="AB870" s="16"/>
      <c r="AC870" s="16"/>
      <c r="AD870" s="16"/>
      <c r="AE870" s="16"/>
      <c r="AF870" s="16"/>
      <c r="AG870" s="16"/>
      <c r="AH870" s="16"/>
      <c r="AI870" s="16"/>
      <c r="AJ870" s="16"/>
      <c r="AK870" s="16"/>
      <c r="AL870" s="16"/>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row>
    <row r="871" spans="1:86">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Z871" s="16"/>
      <c r="AA871" s="16"/>
      <c r="AB871" s="16"/>
      <c r="AC871" s="16"/>
      <c r="AD871" s="16"/>
      <c r="AE871" s="16"/>
      <c r="AF871" s="16"/>
      <c r="AG871" s="16"/>
      <c r="AH871" s="16"/>
      <c r="AI871" s="16"/>
      <c r="AJ871" s="16"/>
      <c r="AK871" s="16"/>
      <c r="AL871" s="16"/>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row>
    <row r="872" spans="1:86">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Z872" s="16"/>
      <c r="AA872" s="16"/>
      <c r="AB872" s="16"/>
      <c r="AC872" s="16"/>
      <c r="AD872" s="16"/>
      <c r="AE872" s="16"/>
      <c r="AF872" s="16"/>
      <c r="AG872" s="16"/>
      <c r="AH872" s="16"/>
      <c r="AI872" s="16"/>
      <c r="AJ872" s="16"/>
      <c r="AK872" s="16"/>
      <c r="AL872" s="16"/>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row>
    <row r="873" spans="1:86">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Z873" s="16"/>
      <c r="AA873" s="16"/>
      <c r="AB873" s="16"/>
      <c r="AC873" s="16"/>
      <c r="AD873" s="16"/>
      <c r="AE873" s="16"/>
      <c r="AF873" s="16"/>
      <c r="AG873" s="16"/>
      <c r="AH873" s="16"/>
      <c r="AI873" s="16"/>
      <c r="AJ873" s="16"/>
      <c r="AK873" s="16"/>
      <c r="AL873" s="16"/>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row>
    <row r="874" spans="1:86">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Z874" s="16"/>
      <c r="AA874" s="16"/>
      <c r="AB874" s="16"/>
      <c r="AC874" s="16"/>
      <c r="AD874" s="16"/>
      <c r="AE874" s="16"/>
      <c r="AF874" s="16"/>
      <c r="AG874" s="16"/>
      <c r="AH874" s="16"/>
      <c r="AI874" s="16"/>
      <c r="AJ874" s="16"/>
      <c r="AK874" s="16"/>
      <c r="AL874" s="16"/>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row>
    <row r="875" spans="1:86">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Z875" s="16"/>
      <c r="AA875" s="16"/>
      <c r="AB875" s="16"/>
      <c r="AC875" s="16"/>
      <c r="AD875" s="16"/>
      <c r="AE875" s="16"/>
      <c r="AF875" s="16"/>
      <c r="AG875" s="16"/>
      <c r="AH875" s="16"/>
      <c r="AI875" s="16"/>
      <c r="AJ875" s="16"/>
      <c r="AK875" s="16"/>
      <c r="AL875" s="16"/>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row>
    <row r="876" spans="1:8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Z876" s="16"/>
      <c r="AA876" s="16"/>
      <c r="AB876" s="16"/>
      <c r="AC876" s="16"/>
      <c r="AD876" s="16"/>
      <c r="AE876" s="16"/>
      <c r="AF876" s="16"/>
      <c r="AG876" s="16"/>
      <c r="AH876" s="16"/>
      <c r="AI876" s="16"/>
      <c r="AJ876" s="16"/>
      <c r="AK876" s="16"/>
      <c r="AL876" s="16"/>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row>
    <row r="877" spans="1:86">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Z877" s="16"/>
      <c r="AA877" s="16"/>
      <c r="AB877" s="16"/>
      <c r="AC877" s="16"/>
      <c r="AD877" s="16"/>
      <c r="AE877" s="16"/>
      <c r="AF877" s="16"/>
      <c r="AG877" s="16"/>
      <c r="AH877" s="16"/>
      <c r="AI877" s="16"/>
      <c r="AJ877" s="16"/>
      <c r="AK877" s="16"/>
      <c r="AL877" s="16"/>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row>
    <row r="878" spans="1:86">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Z878" s="16"/>
      <c r="AA878" s="16"/>
      <c r="AB878" s="16"/>
      <c r="AC878" s="16"/>
      <c r="AD878" s="16"/>
      <c r="AE878" s="16"/>
      <c r="AF878" s="16"/>
      <c r="AG878" s="16"/>
      <c r="AH878" s="16"/>
      <c r="AI878" s="16"/>
      <c r="AJ878" s="16"/>
      <c r="AK878" s="16"/>
      <c r="AL878" s="16"/>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row>
    <row r="879" spans="1:86">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Z879" s="16"/>
      <c r="AA879" s="16"/>
      <c r="AB879" s="16"/>
      <c r="AC879" s="16"/>
      <c r="AD879" s="16"/>
      <c r="AE879" s="16"/>
      <c r="AF879" s="16"/>
      <c r="AG879" s="16"/>
      <c r="AH879" s="16"/>
      <c r="AI879" s="16"/>
      <c r="AJ879" s="16"/>
      <c r="AK879" s="16"/>
      <c r="AL879" s="16"/>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row>
    <row r="880" spans="1:86">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Z880" s="16"/>
      <c r="AA880" s="16"/>
      <c r="AB880" s="16"/>
      <c r="AC880" s="16"/>
      <c r="AD880" s="16"/>
      <c r="AE880" s="16"/>
      <c r="AF880" s="16"/>
      <c r="AG880" s="16"/>
      <c r="AH880" s="16"/>
      <c r="AI880" s="16"/>
      <c r="AJ880" s="16"/>
      <c r="AK880" s="16"/>
      <c r="AL880" s="16"/>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row>
    <row r="881" spans="1:86">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Z881" s="16"/>
      <c r="AA881" s="16"/>
      <c r="AB881" s="16"/>
      <c r="AC881" s="16"/>
      <c r="AD881" s="16"/>
      <c r="AE881" s="16"/>
      <c r="AF881" s="16"/>
      <c r="AG881" s="16"/>
      <c r="AH881" s="16"/>
      <c r="AI881" s="16"/>
      <c r="AJ881" s="16"/>
      <c r="AK881" s="16"/>
      <c r="AL881" s="16"/>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row>
    <row r="882" spans="1:86">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Z882" s="16"/>
      <c r="AA882" s="16"/>
      <c r="AB882" s="16"/>
      <c r="AC882" s="16"/>
      <c r="AD882" s="16"/>
      <c r="AE882" s="16"/>
      <c r="AF882" s="16"/>
      <c r="AG882" s="16"/>
      <c r="AH882" s="16"/>
      <c r="AI882" s="16"/>
      <c r="AJ882" s="16"/>
      <c r="AK882" s="16"/>
      <c r="AL882" s="16"/>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row>
    <row r="883" spans="1:86">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Z883" s="16"/>
      <c r="AA883" s="16"/>
      <c r="AB883" s="16"/>
      <c r="AC883" s="16"/>
      <c r="AD883" s="16"/>
      <c r="AE883" s="16"/>
      <c r="AF883" s="16"/>
      <c r="AG883" s="16"/>
      <c r="AH883" s="16"/>
      <c r="AI883" s="16"/>
      <c r="AJ883" s="16"/>
      <c r="AK883" s="16"/>
      <c r="AL883" s="16"/>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row>
    <row r="884" spans="1:86">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Z884" s="16"/>
      <c r="AA884" s="16"/>
      <c r="AB884" s="16"/>
      <c r="AC884" s="16"/>
      <c r="AD884" s="16"/>
      <c r="AE884" s="16"/>
      <c r="AF884" s="16"/>
      <c r="AG884" s="16"/>
      <c r="AH884" s="16"/>
      <c r="AI884" s="16"/>
      <c r="AJ884" s="16"/>
      <c r="AK884" s="16"/>
      <c r="AL884" s="16"/>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row>
    <row r="885" spans="1:86">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Z885" s="16"/>
      <c r="AA885" s="16"/>
      <c r="AB885" s="16"/>
      <c r="AC885" s="16"/>
      <c r="AD885" s="16"/>
      <c r="AE885" s="16"/>
      <c r="AF885" s="16"/>
      <c r="AG885" s="16"/>
      <c r="AH885" s="16"/>
      <c r="AI885" s="16"/>
      <c r="AJ885" s="16"/>
      <c r="AK885" s="16"/>
      <c r="AL885" s="16"/>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row>
    <row r="886" spans="1: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Z886" s="16"/>
      <c r="AA886" s="16"/>
      <c r="AB886" s="16"/>
      <c r="AC886" s="16"/>
      <c r="AD886" s="16"/>
      <c r="AE886" s="16"/>
      <c r="AF886" s="16"/>
      <c r="AG886" s="16"/>
      <c r="AH886" s="16"/>
      <c r="AI886" s="16"/>
      <c r="AJ886" s="16"/>
      <c r="AK886" s="16"/>
      <c r="AL886" s="16"/>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row>
    <row r="887" spans="1:86">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Z887" s="16"/>
      <c r="AA887" s="16"/>
      <c r="AB887" s="16"/>
      <c r="AC887" s="16"/>
      <c r="AD887" s="16"/>
      <c r="AE887" s="16"/>
      <c r="AF887" s="16"/>
      <c r="AG887" s="16"/>
      <c r="AH887" s="16"/>
      <c r="AI887" s="16"/>
      <c r="AJ887" s="16"/>
      <c r="AK887" s="16"/>
      <c r="AL887" s="16"/>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row>
    <row r="888" spans="1:86">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Z888" s="16"/>
      <c r="AA888" s="16"/>
      <c r="AB888" s="16"/>
      <c r="AC888" s="16"/>
      <c r="AD888" s="16"/>
      <c r="AE888" s="16"/>
      <c r="AF888" s="16"/>
      <c r="AG888" s="16"/>
      <c r="AH888" s="16"/>
      <c r="AI888" s="16"/>
      <c r="AJ888" s="16"/>
      <c r="AK888" s="16"/>
      <c r="AL888" s="16"/>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row>
    <row r="889" spans="1:86">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Z889" s="16"/>
      <c r="AA889" s="16"/>
      <c r="AB889" s="16"/>
      <c r="AC889" s="16"/>
      <c r="AD889" s="16"/>
      <c r="AE889" s="16"/>
      <c r="AF889" s="16"/>
      <c r="AG889" s="16"/>
      <c r="AH889" s="16"/>
      <c r="AI889" s="16"/>
      <c r="AJ889" s="16"/>
      <c r="AK889" s="16"/>
      <c r="AL889" s="16"/>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row>
    <row r="890" spans="1:86">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Z890" s="16"/>
      <c r="AA890" s="16"/>
      <c r="AB890" s="16"/>
      <c r="AC890" s="16"/>
      <c r="AD890" s="16"/>
      <c r="AE890" s="16"/>
      <c r="AF890" s="16"/>
      <c r="AG890" s="16"/>
      <c r="AH890" s="16"/>
      <c r="AI890" s="16"/>
      <c r="AJ890" s="16"/>
      <c r="AK890" s="16"/>
      <c r="AL890" s="16"/>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row>
    <row r="891" spans="1:86">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Z891" s="16"/>
      <c r="AA891" s="16"/>
      <c r="AB891" s="16"/>
      <c r="AC891" s="16"/>
      <c r="AD891" s="16"/>
      <c r="AE891" s="16"/>
      <c r="AF891" s="16"/>
      <c r="AG891" s="16"/>
      <c r="AH891" s="16"/>
      <c r="AI891" s="16"/>
      <c r="AJ891" s="16"/>
      <c r="AK891" s="16"/>
      <c r="AL891" s="16"/>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row>
    <row r="892" spans="1:86">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Z892" s="16"/>
      <c r="AA892" s="16"/>
      <c r="AB892" s="16"/>
      <c r="AC892" s="16"/>
      <c r="AD892" s="16"/>
      <c r="AE892" s="16"/>
      <c r="AF892" s="16"/>
      <c r="AG892" s="16"/>
      <c r="AH892" s="16"/>
      <c r="AI892" s="16"/>
      <c r="AJ892" s="16"/>
      <c r="AK892" s="16"/>
      <c r="AL892" s="16"/>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row>
    <row r="893" spans="1:86">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Z893" s="16"/>
      <c r="AA893" s="16"/>
      <c r="AB893" s="16"/>
      <c r="AC893" s="16"/>
      <c r="AD893" s="16"/>
      <c r="AE893" s="16"/>
      <c r="AF893" s="16"/>
      <c r="AG893" s="16"/>
      <c r="AH893" s="16"/>
      <c r="AI893" s="16"/>
      <c r="AJ893" s="16"/>
      <c r="AK893" s="16"/>
      <c r="AL893" s="16"/>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row>
    <row r="894" spans="1:86">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Z894" s="16"/>
      <c r="AA894" s="16"/>
      <c r="AB894" s="16"/>
      <c r="AC894" s="16"/>
      <c r="AD894" s="16"/>
      <c r="AE894" s="16"/>
      <c r="AF894" s="16"/>
      <c r="AG894" s="16"/>
      <c r="AH894" s="16"/>
      <c r="AI894" s="16"/>
      <c r="AJ894" s="16"/>
      <c r="AK894" s="16"/>
      <c r="AL894" s="16"/>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row>
    <row r="895" spans="1:86">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Z895" s="16"/>
      <c r="AA895" s="16"/>
      <c r="AB895" s="16"/>
      <c r="AC895" s="16"/>
      <c r="AD895" s="16"/>
      <c r="AE895" s="16"/>
      <c r="AF895" s="16"/>
      <c r="AG895" s="16"/>
      <c r="AH895" s="16"/>
      <c r="AI895" s="16"/>
      <c r="AJ895" s="16"/>
      <c r="AK895" s="16"/>
      <c r="AL895" s="16"/>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row>
    <row r="896" spans="1:8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Z896" s="16"/>
      <c r="AA896" s="16"/>
      <c r="AB896" s="16"/>
      <c r="AC896" s="16"/>
      <c r="AD896" s="16"/>
      <c r="AE896" s="16"/>
      <c r="AF896" s="16"/>
      <c r="AG896" s="16"/>
      <c r="AH896" s="16"/>
      <c r="AI896" s="16"/>
      <c r="AJ896" s="16"/>
      <c r="AK896" s="16"/>
      <c r="AL896" s="16"/>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row>
    <row r="897" spans="1:86">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Z897" s="16"/>
      <c r="AA897" s="16"/>
      <c r="AB897" s="16"/>
      <c r="AC897" s="16"/>
      <c r="AD897" s="16"/>
      <c r="AE897" s="16"/>
      <c r="AF897" s="16"/>
      <c r="AG897" s="16"/>
      <c r="AH897" s="16"/>
      <c r="AI897" s="16"/>
      <c r="AJ897" s="16"/>
      <c r="AK897" s="16"/>
      <c r="AL897" s="16"/>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row>
    <row r="898" spans="1:86">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Z898" s="16"/>
      <c r="AA898" s="16"/>
      <c r="AB898" s="16"/>
      <c r="AC898" s="16"/>
      <c r="AD898" s="16"/>
      <c r="AE898" s="16"/>
      <c r="AF898" s="16"/>
      <c r="AG898" s="16"/>
      <c r="AH898" s="16"/>
      <c r="AI898" s="16"/>
      <c r="AJ898" s="16"/>
      <c r="AK898" s="16"/>
      <c r="AL898" s="16"/>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row>
    <row r="899" spans="1:86">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Z899" s="16"/>
      <c r="AA899" s="16"/>
      <c r="AB899" s="16"/>
      <c r="AC899" s="16"/>
      <c r="AD899" s="16"/>
      <c r="AE899" s="16"/>
      <c r="AF899" s="16"/>
      <c r="AG899" s="16"/>
      <c r="AH899" s="16"/>
      <c r="AI899" s="16"/>
      <c r="AJ899" s="16"/>
      <c r="AK899" s="16"/>
      <c r="AL899" s="16"/>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row>
    <row r="900" spans="1:86">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Z900" s="16"/>
      <c r="AA900" s="16"/>
      <c r="AB900" s="16"/>
      <c r="AC900" s="16"/>
      <c r="AD900" s="16"/>
      <c r="AE900" s="16"/>
      <c r="AF900" s="16"/>
      <c r="AG900" s="16"/>
      <c r="AH900" s="16"/>
      <c r="AI900" s="16"/>
      <c r="AJ900" s="16"/>
      <c r="AK900" s="16"/>
      <c r="AL900" s="16"/>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row>
    <row r="901" spans="1:86">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Z901" s="16"/>
      <c r="AA901" s="16"/>
      <c r="AB901" s="16"/>
      <c r="AC901" s="16"/>
      <c r="AD901" s="16"/>
      <c r="AE901" s="16"/>
      <c r="AF901" s="16"/>
      <c r="AG901" s="16"/>
      <c r="AH901" s="16"/>
      <c r="AI901" s="16"/>
      <c r="AJ901" s="16"/>
      <c r="AK901" s="16"/>
      <c r="AL901" s="16"/>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row>
    <row r="902" spans="1:86">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Z902" s="16"/>
      <c r="AA902" s="16"/>
      <c r="AB902" s="16"/>
      <c r="AC902" s="16"/>
      <c r="AD902" s="16"/>
      <c r="AE902" s="16"/>
      <c r="AF902" s="16"/>
      <c r="AG902" s="16"/>
      <c r="AH902" s="16"/>
      <c r="AI902" s="16"/>
      <c r="AJ902" s="16"/>
      <c r="AK902" s="16"/>
      <c r="AL902" s="16"/>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row>
    <row r="903" spans="1:86">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Z903" s="16"/>
      <c r="AA903" s="16"/>
      <c r="AB903" s="16"/>
      <c r="AC903" s="16"/>
      <c r="AD903" s="16"/>
      <c r="AE903" s="16"/>
      <c r="AF903" s="16"/>
      <c r="AG903" s="16"/>
      <c r="AH903" s="16"/>
      <c r="AI903" s="16"/>
      <c r="AJ903" s="16"/>
      <c r="AK903" s="16"/>
      <c r="AL903" s="16"/>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row>
    <row r="904" spans="1:86">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Z904" s="16"/>
      <c r="AA904" s="16"/>
      <c r="AB904" s="16"/>
      <c r="AC904" s="16"/>
      <c r="AD904" s="16"/>
      <c r="AE904" s="16"/>
      <c r="AF904" s="16"/>
      <c r="AG904" s="16"/>
      <c r="AH904" s="16"/>
      <c r="AI904" s="16"/>
      <c r="AJ904" s="16"/>
      <c r="AK904" s="16"/>
      <c r="AL904" s="16"/>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row>
    <row r="905" spans="1:86">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Z905" s="16"/>
      <c r="AA905" s="16"/>
      <c r="AB905" s="16"/>
      <c r="AC905" s="16"/>
      <c r="AD905" s="16"/>
      <c r="AE905" s="16"/>
      <c r="AF905" s="16"/>
      <c r="AG905" s="16"/>
      <c r="AH905" s="16"/>
      <c r="AI905" s="16"/>
      <c r="AJ905" s="16"/>
      <c r="AK905" s="16"/>
      <c r="AL905" s="16"/>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row>
    <row r="906" spans="1:8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Z906" s="16"/>
      <c r="AA906" s="16"/>
      <c r="AB906" s="16"/>
      <c r="AC906" s="16"/>
      <c r="AD906" s="16"/>
      <c r="AE906" s="16"/>
      <c r="AF906" s="16"/>
      <c r="AG906" s="16"/>
      <c r="AH906" s="16"/>
      <c r="AI906" s="16"/>
      <c r="AJ906" s="16"/>
      <c r="AK906" s="16"/>
      <c r="AL906" s="16"/>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row>
    <row r="907" spans="1:86">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Z907" s="16"/>
      <c r="AA907" s="16"/>
      <c r="AB907" s="16"/>
      <c r="AC907" s="16"/>
      <c r="AD907" s="16"/>
      <c r="AE907" s="16"/>
      <c r="AF907" s="16"/>
      <c r="AG907" s="16"/>
      <c r="AH907" s="16"/>
      <c r="AI907" s="16"/>
      <c r="AJ907" s="16"/>
      <c r="AK907" s="16"/>
      <c r="AL907" s="16"/>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row>
    <row r="908" spans="1:86">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Z908" s="16"/>
      <c r="AA908" s="16"/>
      <c r="AB908" s="16"/>
      <c r="AC908" s="16"/>
      <c r="AD908" s="16"/>
      <c r="AE908" s="16"/>
      <c r="AF908" s="16"/>
      <c r="AG908" s="16"/>
      <c r="AH908" s="16"/>
      <c r="AI908" s="16"/>
      <c r="AJ908" s="16"/>
      <c r="AK908" s="16"/>
      <c r="AL908" s="16"/>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row>
    <row r="909" spans="1:86">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Z909" s="16"/>
      <c r="AA909" s="16"/>
      <c r="AB909" s="16"/>
      <c r="AC909" s="16"/>
      <c r="AD909" s="16"/>
      <c r="AE909" s="16"/>
      <c r="AF909" s="16"/>
      <c r="AG909" s="16"/>
      <c r="AH909" s="16"/>
      <c r="AI909" s="16"/>
      <c r="AJ909" s="16"/>
      <c r="AK909" s="16"/>
      <c r="AL909" s="16"/>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row>
    <row r="910" spans="1:86">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Z910" s="16"/>
      <c r="AA910" s="16"/>
      <c r="AB910" s="16"/>
      <c r="AC910" s="16"/>
      <c r="AD910" s="16"/>
      <c r="AE910" s="16"/>
      <c r="AF910" s="16"/>
      <c r="AG910" s="16"/>
      <c r="AH910" s="16"/>
      <c r="AI910" s="16"/>
      <c r="AJ910" s="16"/>
      <c r="AK910" s="16"/>
      <c r="AL910" s="16"/>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row>
    <row r="911" spans="1:86">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Z911" s="16"/>
      <c r="AA911" s="16"/>
      <c r="AB911" s="16"/>
      <c r="AC911" s="16"/>
      <c r="AD911" s="16"/>
      <c r="AE911" s="16"/>
      <c r="AF911" s="16"/>
      <c r="AG911" s="16"/>
      <c r="AH911" s="16"/>
      <c r="AI911" s="16"/>
      <c r="AJ911" s="16"/>
      <c r="AK911" s="16"/>
      <c r="AL911" s="16"/>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row>
    <row r="912" spans="1:86">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Z912" s="16"/>
      <c r="AA912" s="16"/>
      <c r="AB912" s="16"/>
      <c r="AC912" s="16"/>
      <c r="AD912" s="16"/>
      <c r="AE912" s="16"/>
      <c r="AF912" s="16"/>
      <c r="AG912" s="16"/>
      <c r="AH912" s="16"/>
      <c r="AI912" s="16"/>
      <c r="AJ912" s="16"/>
      <c r="AK912" s="16"/>
      <c r="AL912" s="16"/>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row>
    <row r="913" spans="1:86">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Z913" s="16"/>
      <c r="AA913" s="16"/>
      <c r="AB913" s="16"/>
      <c r="AC913" s="16"/>
      <c r="AD913" s="16"/>
      <c r="AE913" s="16"/>
      <c r="AF913" s="16"/>
      <c r="AG913" s="16"/>
      <c r="AH913" s="16"/>
      <c r="AI913" s="16"/>
      <c r="AJ913" s="16"/>
      <c r="AK913" s="16"/>
      <c r="AL913" s="16"/>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row>
    <row r="914" spans="1:86">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Z914" s="16"/>
      <c r="AA914" s="16"/>
      <c r="AB914" s="16"/>
      <c r="AC914" s="16"/>
      <c r="AD914" s="16"/>
      <c r="AE914" s="16"/>
      <c r="AF914" s="16"/>
      <c r="AG914" s="16"/>
      <c r="AH914" s="16"/>
      <c r="AI914" s="16"/>
      <c r="AJ914" s="16"/>
      <c r="AK914" s="16"/>
      <c r="AL914" s="16"/>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row>
    <row r="915" spans="1:86">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Z915" s="16"/>
      <c r="AA915" s="16"/>
      <c r="AB915" s="16"/>
      <c r="AC915" s="16"/>
      <c r="AD915" s="16"/>
      <c r="AE915" s="16"/>
      <c r="AF915" s="16"/>
      <c r="AG915" s="16"/>
      <c r="AH915" s="16"/>
      <c r="AI915" s="16"/>
      <c r="AJ915" s="16"/>
      <c r="AK915" s="16"/>
      <c r="AL915" s="16"/>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row>
    <row r="916" spans="1:8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Z916" s="16"/>
      <c r="AA916" s="16"/>
      <c r="AB916" s="16"/>
      <c r="AC916" s="16"/>
      <c r="AD916" s="16"/>
      <c r="AE916" s="16"/>
      <c r="AF916" s="16"/>
      <c r="AG916" s="16"/>
      <c r="AH916" s="16"/>
      <c r="AI916" s="16"/>
      <c r="AJ916" s="16"/>
      <c r="AK916" s="16"/>
      <c r="AL916" s="16"/>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row>
    <row r="917" spans="1:86">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Z917" s="16"/>
      <c r="AA917" s="16"/>
      <c r="AB917" s="16"/>
      <c r="AC917" s="16"/>
      <c r="AD917" s="16"/>
      <c r="AE917" s="16"/>
      <c r="AF917" s="16"/>
      <c r="AG917" s="16"/>
      <c r="AH917" s="16"/>
      <c r="AI917" s="16"/>
      <c r="AJ917" s="16"/>
      <c r="AK917" s="16"/>
      <c r="AL917" s="16"/>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row>
    <row r="918" spans="1:86">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Z918" s="16"/>
      <c r="AA918" s="16"/>
      <c r="AB918" s="16"/>
      <c r="AC918" s="16"/>
      <c r="AD918" s="16"/>
      <c r="AE918" s="16"/>
      <c r="AF918" s="16"/>
      <c r="AG918" s="16"/>
      <c r="AH918" s="16"/>
      <c r="AI918" s="16"/>
      <c r="AJ918" s="16"/>
      <c r="AK918" s="16"/>
      <c r="AL918" s="16"/>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row>
    <row r="919" spans="1:86">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Z919" s="16"/>
      <c r="AA919" s="16"/>
      <c r="AB919" s="16"/>
      <c r="AC919" s="16"/>
      <c r="AD919" s="16"/>
      <c r="AE919" s="16"/>
      <c r="AF919" s="16"/>
      <c r="AG919" s="16"/>
      <c r="AH919" s="16"/>
      <c r="AI919" s="16"/>
      <c r="AJ919" s="16"/>
      <c r="AK919" s="16"/>
      <c r="AL919" s="16"/>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row>
    <row r="920" spans="1:86">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Z920" s="16"/>
      <c r="AA920" s="16"/>
      <c r="AB920" s="16"/>
      <c r="AC920" s="16"/>
      <c r="AD920" s="16"/>
      <c r="AE920" s="16"/>
      <c r="AF920" s="16"/>
      <c r="AG920" s="16"/>
      <c r="AH920" s="16"/>
      <c r="AI920" s="16"/>
      <c r="AJ920" s="16"/>
      <c r="AK920" s="16"/>
      <c r="AL920" s="16"/>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row>
    <row r="921" spans="1:86">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Z921" s="16"/>
      <c r="AA921" s="16"/>
      <c r="AB921" s="16"/>
      <c r="AC921" s="16"/>
      <c r="AD921" s="16"/>
      <c r="AE921" s="16"/>
      <c r="AF921" s="16"/>
      <c r="AG921" s="16"/>
      <c r="AH921" s="16"/>
      <c r="AI921" s="16"/>
      <c r="AJ921" s="16"/>
      <c r="AK921" s="16"/>
      <c r="AL921" s="16"/>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row>
    <row r="922" spans="1:86">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Z922" s="16"/>
      <c r="AA922" s="16"/>
      <c r="AB922" s="16"/>
      <c r="AC922" s="16"/>
      <c r="AD922" s="16"/>
      <c r="AE922" s="16"/>
      <c r="AF922" s="16"/>
      <c r="AG922" s="16"/>
      <c r="AH922" s="16"/>
      <c r="AI922" s="16"/>
      <c r="AJ922" s="16"/>
      <c r="AK922" s="16"/>
      <c r="AL922" s="16"/>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row>
    <row r="923" spans="1:86">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Z923" s="16"/>
      <c r="AA923" s="16"/>
      <c r="AB923" s="16"/>
      <c r="AC923" s="16"/>
      <c r="AD923" s="16"/>
      <c r="AE923" s="16"/>
      <c r="AF923" s="16"/>
      <c r="AG923" s="16"/>
      <c r="AH923" s="16"/>
      <c r="AI923" s="16"/>
      <c r="AJ923" s="16"/>
      <c r="AK923" s="16"/>
      <c r="AL923" s="16"/>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row>
    <row r="924" spans="1:86">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Z924" s="16"/>
      <c r="AA924" s="16"/>
      <c r="AB924" s="16"/>
      <c r="AC924" s="16"/>
      <c r="AD924" s="16"/>
      <c r="AE924" s="16"/>
      <c r="AF924" s="16"/>
      <c r="AG924" s="16"/>
      <c r="AH924" s="16"/>
      <c r="AI924" s="16"/>
      <c r="AJ924" s="16"/>
      <c r="AK924" s="16"/>
      <c r="AL924" s="16"/>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row>
    <row r="925" spans="1:86">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Z925" s="16"/>
      <c r="AA925" s="16"/>
      <c r="AB925" s="16"/>
      <c r="AC925" s="16"/>
      <c r="AD925" s="16"/>
      <c r="AE925" s="16"/>
      <c r="AF925" s="16"/>
      <c r="AG925" s="16"/>
      <c r="AH925" s="16"/>
      <c r="AI925" s="16"/>
      <c r="AJ925" s="16"/>
      <c r="AK925" s="16"/>
      <c r="AL925" s="16"/>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row>
    <row r="926" spans="1:8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Z926" s="16"/>
      <c r="AA926" s="16"/>
      <c r="AB926" s="16"/>
      <c r="AC926" s="16"/>
      <c r="AD926" s="16"/>
      <c r="AE926" s="16"/>
      <c r="AF926" s="16"/>
      <c r="AG926" s="16"/>
      <c r="AH926" s="16"/>
      <c r="AI926" s="16"/>
      <c r="AJ926" s="16"/>
      <c r="AK926" s="16"/>
      <c r="AL926" s="16"/>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row>
    <row r="927" spans="1:86">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Z927" s="16"/>
      <c r="AA927" s="16"/>
      <c r="AB927" s="16"/>
      <c r="AC927" s="16"/>
      <c r="AD927" s="16"/>
      <c r="AE927" s="16"/>
      <c r="AF927" s="16"/>
      <c r="AG927" s="16"/>
      <c r="AH927" s="16"/>
      <c r="AI927" s="16"/>
      <c r="AJ927" s="16"/>
      <c r="AK927" s="16"/>
      <c r="AL927" s="16"/>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row>
    <row r="928" spans="1:86">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Z928" s="16"/>
      <c r="AA928" s="16"/>
      <c r="AB928" s="16"/>
      <c r="AC928" s="16"/>
      <c r="AD928" s="16"/>
      <c r="AE928" s="16"/>
      <c r="AF928" s="16"/>
      <c r="AG928" s="16"/>
      <c r="AH928" s="16"/>
      <c r="AI928" s="16"/>
      <c r="AJ928" s="16"/>
      <c r="AK928" s="16"/>
      <c r="AL928" s="16"/>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row>
    <row r="929" spans="1:86">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Z929" s="16"/>
      <c r="AA929" s="16"/>
      <c r="AB929" s="16"/>
      <c r="AC929" s="16"/>
      <c r="AD929" s="16"/>
      <c r="AE929" s="16"/>
      <c r="AF929" s="16"/>
      <c r="AG929" s="16"/>
      <c r="AH929" s="16"/>
      <c r="AI929" s="16"/>
      <c r="AJ929" s="16"/>
      <c r="AK929" s="16"/>
      <c r="AL929" s="16"/>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row>
    <row r="930" spans="1:86">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Z930" s="16"/>
      <c r="AA930" s="16"/>
      <c r="AB930" s="16"/>
      <c r="AC930" s="16"/>
      <c r="AD930" s="16"/>
      <c r="AE930" s="16"/>
      <c r="AF930" s="16"/>
      <c r="AG930" s="16"/>
      <c r="AH930" s="16"/>
      <c r="AI930" s="16"/>
      <c r="AJ930" s="16"/>
      <c r="AK930" s="16"/>
      <c r="AL930" s="16"/>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row>
    <row r="931" spans="1:86">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Z931" s="16"/>
      <c r="AA931" s="16"/>
      <c r="AB931" s="16"/>
      <c r="AC931" s="16"/>
      <c r="AD931" s="16"/>
      <c r="AE931" s="16"/>
      <c r="AF931" s="16"/>
      <c r="AG931" s="16"/>
      <c r="AH931" s="16"/>
      <c r="AI931" s="16"/>
      <c r="AJ931" s="16"/>
      <c r="AK931" s="16"/>
      <c r="AL931" s="16"/>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row>
    <row r="932" spans="1:86">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Z932" s="16"/>
      <c r="AA932" s="16"/>
      <c r="AB932" s="16"/>
      <c r="AC932" s="16"/>
      <c r="AD932" s="16"/>
      <c r="AE932" s="16"/>
      <c r="AF932" s="16"/>
      <c r="AG932" s="16"/>
      <c r="AH932" s="16"/>
      <c r="AI932" s="16"/>
      <c r="AJ932" s="16"/>
      <c r="AK932" s="16"/>
      <c r="AL932" s="16"/>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row>
    <row r="933" spans="1:86">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Z933" s="16"/>
      <c r="AA933" s="16"/>
      <c r="AB933" s="16"/>
      <c r="AC933" s="16"/>
      <c r="AD933" s="16"/>
      <c r="AE933" s="16"/>
      <c r="AF933" s="16"/>
      <c r="AG933" s="16"/>
      <c r="AH933" s="16"/>
      <c r="AI933" s="16"/>
      <c r="AJ933" s="16"/>
      <c r="AK933" s="16"/>
      <c r="AL933" s="16"/>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row>
    <row r="934" spans="1:86">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Z934" s="16"/>
      <c r="AA934" s="16"/>
      <c r="AB934" s="16"/>
      <c r="AC934" s="16"/>
      <c r="AD934" s="16"/>
      <c r="AE934" s="16"/>
      <c r="AF934" s="16"/>
      <c r="AG934" s="16"/>
      <c r="AH934" s="16"/>
      <c r="AI934" s="16"/>
      <c r="AJ934" s="16"/>
      <c r="AK934" s="16"/>
      <c r="AL934" s="16"/>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row>
    <row r="935" spans="1:86">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Z935" s="16"/>
      <c r="AA935" s="16"/>
      <c r="AB935" s="16"/>
      <c r="AC935" s="16"/>
      <c r="AD935" s="16"/>
      <c r="AE935" s="16"/>
      <c r="AF935" s="16"/>
      <c r="AG935" s="16"/>
      <c r="AH935" s="16"/>
      <c r="AI935" s="16"/>
      <c r="AJ935" s="16"/>
      <c r="AK935" s="16"/>
      <c r="AL935" s="16"/>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row>
    <row r="936" spans="1:8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Z936" s="16"/>
      <c r="AA936" s="16"/>
      <c r="AB936" s="16"/>
      <c r="AC936" s="16"/>
      <c r="AD936" s="16"/>
      <c r="AE936" s="16"/>
      <c r="AF936" s="16"/>
      <c r="AG936" s="16"/>
      <c r="AH936" s="16"/>
      <c r="AI936" s="16"/>
      <c r="AJ936" s="16"/>
      <c r="AK936" s="16"/>
      <c r="AL936" s="16"/>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row>
    <row r="937" spans="1:86">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Z937" s="16"/>
      <c r="AA937" s="16"/>
      <c r="AB937" s="16"/>
      <c r="AC937" s="16"/>
      <c r="AD937" s="16"/>
      <c r="AE937" s="16"/>
      <c r="AF937" s="16"/>
      <c r="AG937" s="16"/>
      <c r="AH937" s="16"/>
      <c r="AI937" s="16"/>
      <c r="AJ937" s="16"/>
      <c r="AK937" s="16"/>
      <c r="AL937" s="16"/>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row>
    <row r="938" spans="1:86">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Z938" s="16"/>
      <c r="AA938" s="16"/>
      <c r="AB938" s="16"/>
      <c r="AC938" s="16"/>
      <c r="AD938" s="16"/>
      <c r="AE938" s="16"/>
      <c r="AF938" s="16"/>
      <c r="AG938" s="16"/>
      <c r="AH938" s="16"/>
      <c r="AI938" s="16"/>
      <c r="AJ938" s="16"/>
      <c r="AK938" s="16"/>
      <c r="AL938" s="16"/>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row>
    <row r="939" spans="1:86">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Z939" s="16"/>
      <c r="AA939" s="16"/>
      <c r="AB939" s="16"/>
      <c r="AC939" s="16"/>
      <c r="AD939" s="16"/>
      <c r="AE939" s="16"/>
      <c r="AF939" s="16"/>
      <c r="AG939" s="16"/>
      <c r="AH939" s="16"/>
      <c r="AI939" s="16"/>
      <c r="AJ939" s="16"/>
      <c r="AK939" s="16"/>
      <c r="AL939" s="16"/>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row>
    <row r="940" spans="1:86">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Z940" s="16"/>
      <c r="AA940" s="16"/>
      <c r="AB940" s="16"/>
      <c r="AC940" s="16"/>
      <c r="AD940" s="16"/>
      <c r="AE940" s="16"/>
      <c r="AF940" s="16"/>
      <c r="AG940" s="16"/>
      <c r="AH940" s="16"/>
      <c r="AI940" s="16"/>
      <c r="AJ940" s="16"/>
      <c r="AK940" s="16"/>
      <c r="AL940" s="16"/>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row>
    <row r="941" spans="1:86">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Z941" s="16"/>
      <c r="AA941" s="16"/>
      <c r="AB941" s="16"/>
      <c r="AC941" s="16"/>
      <c r="AD941" s="16"/>
      <c r="AE941" s="16"/>
      <c r="AF941" s="16"/>
      <c r="AG941" s="16"/>
      <c r="AH941" s="16"/>
      <c r="AI941" s="16"/>
      <c r="AJ941" s="16"/>
      <c r="AK941" s="16"/>
      <c r="AL941" s="16"/>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row>
    <row r="942" spans="1:86">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Z942" s="16"/>
      <c r="AA942" s="16"/>
      <c r="AB942" s="16"/>
      <c r="AC942" s="16"/>
      <c r="AD942" s="16"/>
      <c r="AE942" s="16"/>
      <c r="AF942" s="16"/>
      <c r="AG942" s="16"/>
      <c r="AH942" s="16"/>
      <c r="AI942" s="16"/>
      <c r="AJ942" s="16"/>
      <c r="AK942" s="16"/>
      <c r="AL942" s="16"/>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row>
    <row r="943" spans="1:86">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Z943" s="16"/>
      <c r="AA943" s="16"/>
      <c r="AB943" s="16"/>
      <c r="AC943" s="16"/>
      <c r="AD943" s="16"/>
      <c r="AE943" s="16"/>
      <c r="AF943" s="16"/>
      <c r="AG943" s="16"/>
      <c r="AH943" s="16"/>
      <c r="AI943" s="16"/>
      <c r="AJ943" s="16"/>
      <c r="AK943" s="16"/>
      <c r="AL943" s="16"/>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row>
    <row r="944" spans="1:86">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Z944" s="16"/>
      <c r="AA944" s="16"/>
      <c r="AB944" s="16"/>
      <c r="AC944" s="16"/>
      <c r="AD944" s="16"/>
      <c r="AE944" s="16"/>
      <c r="AF944" s="16"/>
      <c r="AG944" s="16"/>
      <c r="AH944" s="16"/>
      <c r="AI944" s="16"/>
      <c r="AJ944" s="16"/>
      <c r="AK944" s="16"/>
      <c r="AL944" s="16"/>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row>
    <row r="945" spans="1:86">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Z945" s="16"/>
      <c r="AA945" s="16"/>
      <c r="AB945" s="16"/>
      <c r="AC945" s="16"/>
      <c r="AD945" s="16"/>
      <c r="AE945" s="16"/>
      <c r="AF945" s="16"/>
      <c r="AG945" s="16"/>
      <c r="AH945" s="16"/>
      <c r="AI945" s="16"/>
      <c r="AJ945" s="16"/>
      <c r="AK945" s="16"/>
      <c r="AL945" s="16"/>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row>
    <row r="946" spans="1:8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Z946" s="16"/>
      <c r="AA946" s="16"/>
      <c r="AB946" s="16"/>
      <c r="AC946" s="16"/>
      <c r="AD946" s="16"/>
      <c r="AE946" s="16"/>
      <c r="AF946" s="16"/>
      <c r="AG946" s="16"/>
      <c r="AH946" s="16"/>
      <c r="AI946" s="16"/>
      <c r="AJ946" s="16"/>
      <c r="AK946" s="16"/>
      <c r="AL946" s="16"/>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row>
    <row r="947" spans="1:86">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Z947" s="16"/>
      <c r="AA947" s="16"/>
      <c r="AB947" s="16"/>
      <c r="AC947" s="16"/>
      <c r="AD947" s="16"/>
      <c r="AE947" s="16"/>
      <c r="AF947" s="16"/>
      <c r="AG947" s="16"/>
      <c r="AH947" s="16"/>
      <c r="AI947" s="16"/>
      <c r="AJ947" s="16"/>
      <c r="AK947" s="16"/>
      <c r="AL947" s="16"/>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row>
    <row r="948" spans="1:86">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Z948" s="16"/>
      <c r="AA948" s="16"/>
      <c r="AB948" s="16"/>
      <c r="AC948" s="16"/>
      <c r="AD948" s="16"/>
      <c r="AE948" s="16"/>
      <c r="AF948" s="16"/>
      <c r="AG948" s="16"/>
      <c r="AH948" s="16"/>
      <c r="AI948" s="16"/>
      <c r="AJ948" s="16"/>
      <c r="AK948" s="16"/>
      <c r="AL948" s="16"/>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row>
    <row r="949" spans="1:86">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Z949" s="16"/>
      <c r="AA949" s="16"/>
      <c r="AB949" s="16"/>
      <c r="AC949" s="16"/>
      <c r="AD949" s="16"/>
      <c r="AE949" s="16"/>
      <c r="AF949" s="16"/>
      <c r="AG949" s="16"/>
      <c r="AH949" s="16"/>
      <c r="AI949" s="16"/>
      <c r="AJ949" s="16"/>
      <c r="AK949" s="16"/>
      <c r="AL949" s="16"/>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row>
    <row r="950" spans="1:86">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Z950" s="16"/>
      <c r="AA950" s="16"/>
      <c r="AB950" s="16"/>
      <c r="AC950" s="16"/>
      <c r="AD950" s="16"/>
      <c r="AE950" s="16"/>
      <c r="AF950" s="16"/>
      <c r="AG950" s="16"/>
      <c r="AH950" s="16"/>
      <c r="AI950" s="16"/>
      <c r="AJ950" s="16"/>
      <c r="AK950" s="16"/>
      <c r="AL950" s="16"/>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row>
    <row r="951" spans="1:86">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Z951" s="16"/>
      <c r="AA951" s="16"/>
      <c r="AB951" s="16"/>
      <c r="AC951" s="16"/>
      <c r="AD951" s="16"/>
      <c r="AE951" s="16"/>
      <c r="AF951" s="16"/>
      <c r="AG951" s="16"/>
      <c r="AH951" s="16"/>
      <c r="AI951" s="16"/>
      <c r="AJ951" s="16"/>
      <c r="AK951" s="16"/>
      <c r="AL951" s="16"/>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row>
    <row r="952" spans="1:86">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Z952" s="16"/>
      <c r="AA952" s="16"/>
      <c r="AB952" s="16"/>
      <c r="AC952" s="16"/>
      <c r="AD952" s="16"/>
      <c r="AE952" s="16"/>
      <c r="AF952" s="16"/>
      <c r="AG952" s="16"/>
      <c r="AH952" s="16"/>
      <c r="AI952" s="16"/>
      <c r="AJ952" s="16"/>
      <c r="AK952" s="16"/>
      <c r="AL952" s="16"/>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row>
    <row r="953" spans="1:86">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Z953" s="16"/>
      <c r="AA953" s="16"/>
      <c r="AB953" s="16"/>
      <c r="AC953" s="16"/>
      <c r="AD953" s="16"/>
      <c r="AE953" s="16"/>
      <c r="AF953" s="16"/>
      <c r="AG953" s="16"/>
      <c r="AH953" s="16"/>
      <c r="AI953" s="16"/>
      <c r="AJ953" s="16"/>
      <c r="AK953" s="16"/>
      <c r="AL953" s="16"/>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row>
    <row r="954" spans="1:86">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Z954" s="16"/>
      <c r="AA954" s="16"/>
      <c r="AB954" s="16"/>
      <c r="AC954" s="16"/>
      <c r="AD954" s="16"/>
      <c r="AE954" s="16"/>
      <c r="AF954" s="16"/>
      <c r="AG954" s="16"/>
      <c r="AH954" s="16"/>
      <c r="AI954" s="16"/>
      <c r="AJ954" s="16"/>
      <c r="AK954" s="16"/>
      <c r="AL954" s="16"/>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row>
    <row r="955" spans="1:86">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Z955" s="16"/>
      <c r="AA955" s="16"/>
      <c r="AB955" s="16"/>
      <c r="AC955" s="16"/>
      <c r="AD955" s="16"/>
      <c r="AE955" s="16"/>
      <c r="AF955" s="16"/>
      <c r="AG955" s="16"/>
      <c r="AH955" s="16"/>
      <c r="AI955" s="16"/>
      <c r="AJ955" s="16"/>
      <c r="AK955" s="16"/>
      <c r="AL955" s="16"/>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row>
    <row r="956" spans="1:8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Z956" s="16"/>
      <c r="AA956" s="16"/>
      <c r="AB956" s="16"/>
      <c r="AC956" s="16"/>
      <c r="AD956" s="16"/>
      <c r="AE956" s="16"/>
      <c r="AF956" s="16"/>
      <c r="AG956" s="16"/>
      <c r="AH956" s="16"/>
      <c r="AI956" s="16"/>
      <c r="AJ956" s="16"/>
      <c r="AK956" s="16"/>
      <c r="AL956" s="16"/>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row>
    <row r="957" spans="1:86">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Z957" s="16"/>
      <c r="AA957" s="16"/>
      <c r="AB957" s="16"/>
      <c r="AC957" s="16"/>
      <c r="AD957" s="16"/>
      <c r="AE957" s="16"/>
      <c r="AF957" s="16"/>
      <c r="AG957" s="16"/>
      <c r="AH957" s="16"/>
      <c r="AI957" s="16"/>
      <c r="AJ957" s="16"/>
      <c r="AK957" s="16"/>
      <c r="AL957" s="16"/>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row>
    <row r="958" spans="1:86">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Z958" s="16"/>
      <c r="AA958" s="16"/>
      <c r="AB958" s="16"/>
      <c r="AC958" s="16"/>
      <c r="AD958" s="16"/>
      <c r="AE958" s="16"/>
      <c r="AF958" s="16"/>
      <c r="AG958" s="16"/>
      <c r="AH958" s="16"/>
      <c r="AI958" s="16"/>
      <c r="AJ958" s="16"/>
      <c r="AK958" s="16"/>
      <c r="AL958" s="16"/>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row>
    <row r="959" spans="1:86">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Z959" s="16"/>
      <c r="AA959" s="16"/>
      <c r="AB959" s="16"/>
      <c r="AC959" s="16"/>
      <c r="AD959" s="16"/>
      <c r="AE959" s="16"/>
      <c r="AF959" s="16"/>
      <c r="AG959" s="16"/>
      <c r="AH959" s="16"/>
      <c r="AI959" s="16"/>
      <c r="AJ959" s="16"/>
      <c r="AK959" s="16"/>
      <c r="AL959" s="16"/>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row>
    <row r="960" spans="1:86">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Z960" s="16"/>
      <c r="AA960" s="16"/>
      <c r="AB960" s="16"/>
      <c r="AC960" s="16"/>
      <c r="AD960" s="16"/>
      <c r="AE960" s="16"/>
      <c r="AF960" s="16"/>
      <c r="AG960" s="16"/>
      <c r="AH960" s="16"/>
      <c r="AI960" s="16"/>
      <c r="AJ960" s="16"/>
      <c r="AK960" s="16"/>
      <c r="AL960" s="16"/>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row>
    <row r="961" spans="1:86">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Z961" s="16"/>
      <c r="AA961" s="16"/>
      <c r="AB961" s="16"/>
      <c r="AC961" s="16"/>
      <c r="AD961" s="16"/>
      <c r="AE961" s="16"/>
      <c r="AF961" s="16"/>
      <c r="AG961" s="16"/>
      <c r="AH961" s="16"/>
      <c r="AI961" s="16"/>
      <c r="AJ961" s="16"/>
      <c r="AK961" s="16"/>
      <c r="AL961" s="16"/>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row>
    <row r="962" spans="1:86">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Z962" s="16"/>
      <c r="AA962" s="16"/>
      <c r="AB962" s="16"/>
      <c r="AC962" s="16"/>
      <c r="AD962" s="16"/>
      <c r="AE962" s="16"/>
      <c r="AF962" s="16"/>
      <c r="AG962" s="16"/>
      <c r="AH962" s="16"/>
      <c r="AI962" s="16"/>
      <c r="AJ962" s="16"/>
      <c r="AK962" s="16"/>
      <c r="AL962" s="16"/>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row>
    <row r="963" spans="1:86">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Z963" s="16"/>
      <c r="AA963" s="16"/>
      <c r="AB963" s="16"/>
      <c r="AC963" s="16"/>
      <c r="AD963" s="16"/>
      <c r="AE963" s="16"/>
      <c r="AF963" s="16"/>
      <c r="AG963" s="16"/>
      <c r="AH963" s="16"/>
      <c r="AI963" s="16"/>
      <c r="AJ963" s="16"/>
      <c r="AK963" s="16"/>
      <c r="AL963" s="16"/>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row>
    <row r="964" spans="1:86">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Z964" s="16"/>
      <c r="AA964" s="16"/>
      <c r="AB964" s="16"/>
      <c r="AC964" s="16"/>
      <c r="AD964" s="16"/>
      <c r="AE964" s="16"/>
      <c r="AF964" s="16"/>
      <c r="AG964" s="16"/>
      <c r="AH964" s="16"/>
      <c r="AI964" s="16"/>
      <c r="AJ964" s="16"/>
      <c r="AK964" s="16"/>
      <c r="AL964" s="16"/>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row>
    <row r="965" spans="1:86">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Z965" s="16"/>
      <c r="AA965" s="16"/>
      <c r="AB965" s="16"/>
      <c r="AC965" s="16"/>
      <c r="AD965" s="16"/>
      <c r="AE965" s="16"/>
      <c r="AF965" s="16"/>
      <c r="AG965" s="16"/>
      <c r="AH965" s="16"/>
      <c r="AI965" s="16"/>
      <c r="AJ965" s="16"/>
      <c r="AK965" s="16"/>
      <c r="AL965" s="16"/>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row>
    <row r="966" spans="1:8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Z966" s="16"/>
      <c r="AA966" s="16"/>
      <c r="AB966" s="16"/>
      <c r="AC966" s="16"/>
      <c r="AD966" s="16"/>
      <c r="AE966" s="16"/>
      <c r="AF966" s="16"/>
      <c r="AG966" s="16"/>
      <c r="AH966" s="16"/>
      <c r="AI966" s="16"/>
      <c r="AJ966" s="16"/>
      <c r="AK966" s="16"/>
      <c r="AL966" s="16"/>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row>
    <row r="967" spans="1:86">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Z967" s="16"/>
      <c r="AA967" s="16"/>
      <c r="AB967" s="16"/>
      <c r="AC967" s="16"/>
      <c r="AD967" s="16"/>
      <c r="AE967" s="16"/>
      <c r="AF967" s="16"/>
      <c r="AG967" s="16"/>
      <c r="AH967" s="16"/>
      <c r="AI967" s="16"/>
      <c r="AJ967" s="16"/>
      <c r="AK967" s="16"/>
      <c r="AL967" s="16"/>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row>
    <row r="968" spans="1:86">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Z968" s="16"/>
      <c r="AA968" s="16"/>
      <c r="AB968" s="16"/>
      <c r="AC968" s="16"/>
      <c r="AD968" s="16"/>
      <c r="AE968" s="16"/>
      <c r="AF968" s="16"/>
      <c r="AG968" s="16"/>
      <c r="AH968" s="16"/>
      <c r="AI968" s="16"/>
      <c r="AJ968" s="16"/>
      <c r="AK968" s="16"/>
      <c r="AL968" s="16"/>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row>
    <row r="969" spans="1:86">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Z969" s="16"/>
      <c r="AA969" s="16"/>
      <c r="AB969" s="16"/>
      <c r="AC969" s="16"/>
      <c r="AD969" s="16"/>
      <c r="AE969" s="16"/>
      <c r="AF969" s="16"/>
      <c r="AG969" s="16"/>
      <c r="AH969" s="16"/>
      <c r="AI969" s="16"/>
      <c r="AJ969" s="16"/>
      <c r="AK969" s="16"/>
      <c r="AL969" s="16"/>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row>
    <row r="970" spans="1:86">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Z970" s="16"/>
      <c r="AA970" s="16"/>
      <c r="AB970" s="16"/>
      <c r="AC970" s="16"/>
      <c r="AD970" s="16"/>
      <c r="AE970" s="16"/>
      <c r="AF970" s="16"/>
      <c r="AG970" s="16"/>
      <c r="AH970" s="16"/>
      <c r="AI970" s="16"/>
      <c r="AJ970" s="16"/>
      <c r="AK970" s="16"/>
      <c r="AL970" s="16"/>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row>
    <row r="971" spans="1:86">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Z971" s="16"/>
      <c r="AA971" s="16"/>
      <c r="AB971" s="16"/>
      <c r="AC971" s="16"/>
      <c r="AD971" s="16"/>
      <c r="AE971" s="16"/>
      <c r="AF971" s="16"/>
      <c r="AG971" s="16"/>
      <c r="AH971" s="16"/>
      <c r="AI971" s="16"/>
      <c r="AJ971" s="16"/>
      <c r="AK971" s="16"/>
      <c r="AL971" s="16"/>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row>
    <row r="972" spans="1:86">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Z972" s="16"/>
      <c r="AA972" s="16"/>
      <c r="AB972" s="16"/>
      <c r="AC972" s="16"/>
      <c r="AD972" s="16"/>
      <c r="AE972" s="16"/>
      <c r="AF972" s="16"/>
      <c r="AG972" s="16"/>
      <c r="AH972" s="16"/>
      <c r="AI972" s="16"/>
      <c r="AJ972" s="16"/>
      <c r="AK972" s="16"/>
      <c r="AL972" s="16"/>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row>
    <row r="973" spans="1:86">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Z973" s="16"/>
      <c r="AA973" s="16"/>
      <c r="AB973" s="16"/>
      <c r="AC973" s="16"/>
      <c r="AD973" s="16"/>
      <c r="AE973" s="16"/>
      <c r="AF973" s="16"/>
      <c r="AG973" s="16"/>
      <c r="AH973" s="16"/>
      <c r="AI973" s="16"/>
      <c r="AJ973" s="16"/>
      <c r="AK973" s="16"/>
      <c r="AL973" s="16"/>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row>
    <row r="974" spans="1:86">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Z974" s="16"/>
      <c r="AA974" s="16"/>
      <c r="AB974" s="16"/>
      <c r="AC974" s="16"/>
      <c r="AD974" s="16"/>
      <c r="AE974" s="16"/>
      <c r="AF974" s="16"/>
      <c r="AG974" s="16"/>
      <c r="AH974" s="16"/>
      <c r="AI974" s="16"/>
      <c r="AJ974" s="16"/>
      <c r="AK974" s="16"/>
      <c r="AL974" s="16"/>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row>
    <row r="975" spans="1:86">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Z975" s="16"/>
      <c r="AA975" s="16"/>
      <c r="AB975" s="16"/>
      <c r="AC975" s="16"/>
      <c r="AD975" s="16"/>
      <c r="AE975" s="16"/>
      <c r="AF975" s="16"/>
      <c r="AG975" s="16"/>
      <c r="AH975" s="16"/>
      <c r="AI975" s="16"/>
      <c r="AJ975" s="16"/>
      <c r="AK975" s="16"/>
      <c r="AL975" s="16"/>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row>
    <row r="976" spans="1:8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Z976" s="16"/>
      <c r="AA976" s="16"/>
      <c r="AB976" s="16"/>
      <c r="AC976" s="16"/>
      <c r="AD976" s="16"/>
      <c r="AE976" s="16"/>
      <c r="AF976" s="16"/>
      <c r="AG976" s="16"/>
      <c r="AH976" s="16"/>
      <c r="AI976" s="16"/>
      <c r="AJ976" s="16"/>
      <c r="AK976" s="16"/>
      <c r="AL976" s="16"/>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row>
    <row r="977" spans="1:86">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Z977" s="16"/>
      <c r="AA977" s="16"/>
      <c r="AB977" s="16"/>
      <c r="AC977" s="16"/>
      <c r="AD977" s="16"/>
      <c r="AE977" s="16"/>
      <c r="AF977" s="16"/>
      <c r="AG977" s="16"/>
      <c r="AH977" s="16"/>
      <c r="AI977" s="16"/>
      <c r="AJ977" s="16"/>
      <c r="AK977" s="16"/>
      <c r="AL977" s="16"/>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row>
    <row r="978" spans="1:86">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Z978" s="16"/>
      <c r="AA978" s="16"/>
      <c r="AB978" s="16"/>
      <c r="AC978" s="16"/>
      <c r="AD978" s="16"/>
      <c r="AE978" s="16"/>
      <c r="AF978" s="16"/>
      <c r="AG978" s="16"/>
      <c r="AH978" s="16"/>
      <c r="AI978" s="16"/>
      <c r="AJ978" s="16"/>
      <c r="AK978" s="16"/>
      <c r="AL978" s="16"/>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row>
    <row r="979" spans="1:86">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Z979" s="16"/>
      <c r="AA979" s="16"/>
      <c r="AB979" s="16"/>
      <c r="AC979" s="16"/>
      <c r="AD979" s="16"/>
      <c r="AE979" s="16"/>
      <c r="AF979" s="16"/>
      <c r="AG979" s="16"/>
      <c r="AH979" s="16"/>
      <c r="AI979" s="16"/>
      <c r="AJ979" s="16"/>
      <c r="AK979" s="16"/>
      <c r="AL979" s="16"/>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row>
    <row r="980" spans="1:86">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Z980" s="16"/>
      <c r="AA980" s="16"/>
      <c r="AB980" s="16"/>
      <c r="AC980" s="16"/>
      <c r="AD980" s="16"/>
      <c r="AE980" s="16"/>
      <c r="AF980" s="16"/>
      <c r="AG980" s="16"/>
      <c r="AH980" s="16"/>
      <c r="AI980" s="16"/>
      <c r="AJ980" s="16"/>
      <c r="AK980" s="16"/>
      <c r="AL980" s="16"/>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row>
    <row r="981" spans="1:86">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Z981" s="16"/>
      <c r="AA981" s="16"/>
      <c r="AB981" s="16"/>
      <c r="AC981" s="16"/>
      <c r="AD981" s="16"/>
      <c r="AE981" s="16"/>
      <c r="AF981" s="16"/>
      <c r="AG981" s="16"/>
      <c r="AH981" s="16"/>
      <c r="AI981" s="16"/>
      <c r="AJ981" s="16"/>
      <c r="AK981" s="16"/>
      <c r="AL981" s="16"/>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row>
    <row r="982" spans="1:86">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Z982" s="16"/>
      <c r="AA982" s="16"/>
      <c r="AB982" s="16"/>
      <c r="AC982" s="16"/>
      <c r="AD982" s="16"/>
      <c r="AE982" s="16"/>
      <c r="AF982" s="16"/>
      <c r="AG982" s="16"/>
      <c r="AH982" s="16"/>
      <c r="AI982" s="16"/>
      <c r="AJ982" s="16"/>
      <c r="AK982" s="16"/>
      <c r="AL982" s="16"/>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row>
    <row r="983" spans="1:86">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Z983" s="16"/>
      <c r="AA983" s="16"/>
      <c r="AB983" s="16"/>
      <c r="AC983" s="16"/>
      <c r="AD983" s="16"/>
      <c r="AE983" s="16"/>
      <c r="AF983" s="16"/>
      <c r="AG983" s="16"/>
      <c r="AH983" s="16"/>
      <c r="AI983" s="16"/>
      <c r="AJ983" s="16"/>
      <c r="AK983" s="16"/>
      <c r="AL983" s="16"/>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row>
    <row r="984" spans="1:86">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Z984" s="16"/>
      <c r="AA984" s="16"/>
      <c r="AB984" s="16"/>
      <c r="AC984" s="16"/>
      <c r="AD984" s="16"/>
      <c r="AE984" s="16"/>
      <c r="AF984" s="16"/>
      <c r="AG984" s="16"/>
      <c r="AH984" s="16"/>
      <c r="AI984" s="16"/>
      <c r="AJ984" s="16"/>
      <c r="AK984" s="16"/>
      <c r="AL984" s="16"/>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row>
    <row r="985" spans="1:86">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Z985" s="16"/>
      <c r="AA985" s="16"/>
      <c r="AB985" s="16"/>
      <c r="AC985" s="16"/>
      <c r="AD985" s="16"/>
      <c r="AE985" s="16"/>
      <c r="AF985" s="16"/>
      <c r="AG985" s="16"/>
      <c r="AH985" s="16"/>
      <c r="AI985" s="16"/>
      <c r="AJ985" s="16"/>
      <c r="AK985" s="16"/>
      <c r="AL985" s="16"/>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row>
    <row r="986" spans="1: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Z986" s="16"/>
      <c r="AA986" s="16"/>
      <c r="AB986" s="16"/>
      <c r="AC986" s="16"/>
      <c r="AD986" s="16"/>
      <c r="AE986" s="16"/>
      <c r="AF986" s="16"/>
      <c r="AG986" s="16"/>
      <c r="AH986" s="16"/>
      <c r="AI986" s="16"/>
      <c r="AJ986" s="16"/>
      <c r="AK986" s="16"/>
      <c r="AL986" s="16"/>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row>
    <row r="987" spans="1:86">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Z987" s="16"/>
      <c r="AA987" s="16"/>
      <c r="AB987" s="16"/>
      <c r="AC987" s="16"/>
      <c r="AD987" s="16"/>
      <c r="AE987" s="16"/>
      <c r="AF987" s="16"/>
      <c r="AG987" s="16"/>
      <c r="AH987" s="16"/>
      <c r="AI987" s="16"/>
      <c r="AJ987" s="16"/>
      <c r="AK987" s="16"/>
      <c r="AL987" s="16"/>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row>
    <row r="988" spans="1:86">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Z988" s="16"/>
      <c r="AA988" s="16"/>
      <c r="AB988" s="16"/>
      <c r="AC988" s="16"/>
      <c r="AD988" s="16"/>
      <c r="AE988" s="16"/>
      <c r="AF988" s="16"/>
      <c r="AG988" s="16"/>
      <c r="AH988" s="16"/>
      <c r="AI988" s="16"/>
      <c r="AJ988" s="16"/>
      <c r="AK988" s="16"/>
      <c r="AL988" s="16"/>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row>
    <row r="989" spans="1:86">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Z989" s="16"/>
      <c r="AA989" s="16"/>
      <c r="AB989" s="16"/>
      <c r="AC989" s="16"/>
      <c r="AD989" s="16"/>
      <c r="AE989" s="16"/>
      <c r="AF989" s="16"/>
      <c r="AG989" s="16"/>
      <c r="AH989" s="16"/>
      <c r="AI989" s="16"/>
      <c r="AJ989" s="16"/>
      <c r="AK989" s="16"/>
      <c r="AL989" s="16"/>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row>
    <row r="990" spans="1:86">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Z990" s="16"/>
      <c r="AA990" s="16"/>
      <c r="AB990" s="16"/>
      <c r="AC990" s="16"/>
      <c r="AD990" s="16"/>
      <c r="AE990" s="16"/>
      <c r="AF990" s="16"/>
      <c r="AG990" s="16"/>
      <c r="AH990" s="16"/>
      <c r="AI990" s="16"/>
      <c r="AJ990" s="16"/>
      <c r="AK990" s="16"/>
      <c r="AL990" s="16"/>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row>
    <row r="991" spans="1:86">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Z991" s="16"/>
      <c r="AA991" s="16"/>
      <c r="AB991" s="16"/>
      <c r="AC991" s="16"/>
      <c r="AD991" s="16"/>
      <c r="AE991" s="16"/>
      <c r="AF991" s="16"/>
      <c r="AG991" s="16"/>
      <c r="AH991" s="16"/>
      <c r="AI991" s="16"/>
      <c r="AJ991" s="16"/>
      <c r="AK991" s="16"/>
      <c r="AL991" s="16"/>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row>
    <row r="992" spans="1:86">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Z992" s="16"/>
      <c r="AA992" s="16"/>
      <c r="AB992" s="16"/>
      <c r="AC992" s="16"/>
      <c r="AD992" s="16"/>
      <c r="AE992" s="16"/>
      <c r="AF992" s="16"/>
      <c r="AG992" s="16"/>
      <c r="AH992" s="16"/>
      <c r="AI992" s="16"/>
      <c r="AJ992" s="16"/>
      <c r="AK992" s="16"/>
      <c r="AL992" s="16"/>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row>
    <row r="993" spans="1:86">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Z993" s="16"/>
      <c r="AA993" s="16"/>
      <c r="AB993" s="16"/>
      <c r="AC993" s="16"/>
      <c r="AD993" s="16"/>
      <c r="AE993" s="16"/>
      <c r="AF993" s="16"/>
      <c r="AG993" s="16"/>
      <c r="AH993" s="16"/>
      <c r="AI993" s="16"/>
      <c r="AJ993" s="16"/>
      <c r="AK993" s="16"/>
      <c r="AL993" s="16"/>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row>
    <row r="994" spans="1:86">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Z994" s="16"/>
      <c r="AA994" s="16"/>
      <c r="AB994" s="16"/>
      <c r="AC994" s="16"/>
      <c r="AD994" s="16"/>
      <c r="AE994" s="16"/>
      <c r="AF994" s="16"/>
      <c r="AG994" s="16"/>
      <c r="AH994" s="16"/>
      <c r="AI994" s="16"/>
      <c r="AJ994" s="16"/>
      <c r="AK994" s="16"/>
      <c r="AL994" s="16"/>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row>
    <row r="995" spans="1:86">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Z995" s="16"/>
      <c r="AA995" s="16"/>
      <c r="AB995" s="16"/>
      <c r="AC995" s="16"/>
      <c r="AD995" s="16"/>
      <c r="AE995" s="16"/>
      <c r="AF995" s="16"/>
      <c r="AG995" s="16"/>
      <c r="AH995" s="16"/>
      <c r="AI995" s="16"/>
      <c r="AJ995" s="16"/>
      <c r="AK995" s="16"/>
      <c r="AL995" s="16"/>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row>
    <row r="996" spans="1:8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Z996" s="16"/>
      <c r="AA996" s="16"/>
      <c r="AB996" s="16"/>
      <c r="AC996" s="16"/>
      <c r="AD996" s="16"/>
      <c r="AE996" s="16"/>
      <c r="AF996" s="16"/>
      <c r="AG996" s="16"/>
      <c r="AH996" s="16"/>
      <c r="AI996" s="16"/>
      <c r="AJ996" s="16"/>
      <c r="AK996" s="16"/>
      <c r="AL996" s="16"/>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row>
    <row r="997" spans="1:86">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Z997" s="16"/>
      <c r="AA997" s="16"/>
      <c r="AB997" s="16"/>
      <c r="AC997" s="16"/>
      <c r="AD997" s="16"/>
      <c r="AE997" s="16"/>
      <c r="AF997" s="16"/>
      <c r="AG997" s="16"/>
      <c r="AH997" s="16"/>
      <c r="AI997" s="16"/>
      <c r="AJ997" s="16"/>
      <c r="AK997" s="16"/>
      <c r="AL997" s="16"/>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row>
    <row r="998" spans="1:86">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Z998" s="16"/>
      <c r="AA998" s="16"/>
      <c r="AB998" s="16"/>
      <c r="AC998" s="16"/>
      <c r="AD998" s="16"/>
      <c r="AE998" s="16"/>
      <c r="AF998" s="16"/>
      <c r="AG998" s="16"/>
      <c r="AH998" s="16"/>
      <c r="AI998" s="16"/>
      <c r="AJ998" s="16"/>
      <c r="AK998" s="16"/>
      <c r="AL998" s="16"/>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row>
    <row r="999" spans="1:86">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Z999" s="16"/>
      <c r="AA999" s="16"/>
      <c r="AB999" s="16"/>
      <c r="AC999" s="16"/>
      <c r="AD999" s="16"/>
      <c r="AE999" s="16"/>
      <c r="AF999" s="16"/>
      <c r="AG999" s="16"/>
      <c r="AH999" s="16"/>
      <c r="AI999" s="16"/>
      <c r="AJ999" s="16"/>
      <c r="AK999" s="16"/>
      <c r="AL999" s="16"/>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row>
    <row r="1000" spans="1:86">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Z1000" s="16"/>
      <c r="AA1000" s="16"/>
      <c r="AB1000" s="16"/>
      <c r="AC1000" s="16"/>
      <c r="AD1000" s="16"/>
      <c r="AE1000" s="16"/>
      <c r="AF1000" s="16"/>
      <c r="AG1000" s="16"/>
      <c r="AH1000" s="16"/>
      <c r="AI1000" s="16"/>
      <c r="AJ1000" s="16"/>
      <c r="AK1000" s="16"/>
      <c r="AL1000" s="16"/>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row>
    <row r="1001" spans="1:86">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Z1001" s="16"/>
      <c r="AA1001" s="16"/>
      <c r="AB1001" s="16"/>
      <c r="AC1001" s="16"/>
      <c r="AD1001" s="16"/>
      <c r="AE1001" s="16"/>
      <c r="AF1001" s="16"/>
      <c r="AG1001" s="16"/>
      <c r="AH1001" s="16"/>
      <c r="AI1001" s="16"/>
      <c r="AJ1001" s="16"/>
      <c r="AK1001" s="16"/>
      <c r="AL1001" s="16"/>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row>
    <row r="1002" spans="1:86">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Z1002" s="16"/>
      <c r="AA1002" s="16"/>
      <c r="AB1002" s="16"/>
      <c r="AC1002" s="16"/>
      <c r="AD1002" s="16"/>
      <c r="AE1002" s="16"/>
      <c r="AF1002" s="16"/>
      <c r="AG1002" s="16"/>
      <c r="AH1002" s="16"/>
      <c r="AI1002" s="16"/>
      <c r="AJ1002" s="16"/>
      <c r="AK1002" s="16"/>
      <c r="AL1002" s="16"/>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row>
    <row r="1003" spans="1:86">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Z1003" s="16"/>
      <c r="AA1003" s="16"/>
      <c r="AB1003" s="16"/>
      <c r="AC1003" s="16"/>
      <c r="AD1003" s="16"/>
      <c r="AE1003" s="16"/>
      <c r="AF1003" s="16"/>
      <c r="AG1003" s="16"/>
      <c r="AH1003" s="16"/>
      <c r="AI1003" s="16"/>
      <c r="AJ1003" s="16"/>
      <c r="AK1003" s="16"/>
      <c r="AL1003" s="16"/>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row>
    <row r="1004" spans="1:86">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Z1004" s="16"/>
      <c r="AA1004" s="16"/>
      <c r="AB1004" s="16"/>
      <c r="AC1004" s="16"/>
      <c r="AD1004" s="16"/>
      <c r="AE1004" s="16"/>
      <c r="AF1004" s="16"/>
      <c r="AG1004" s="16"/>
      <c r="AH1004" s="16"/>
      <c r="AI1004" s="16"/>
      <c r="AJ1004" s="16"/>
      <c r="AK1004" s="16"/>
      <c r="AL1004" s="16"/>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row>
    <row r="1005" spans="1:86">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Z1005" s="16"/>
      <c r="AA1005" s="16"/>
      <c r="AB1005" s="16"/>
      <c r="AC1005" s="16"/>
      <c r="AD1005" s="16"/>
      <c r="AE1005" s="16"/>
      <c r="AF1005" s="16"/>
      <c r="AG1005" s="16"/>
      <c r="AH1005" s="16"/>
      <c r="AI1005" s="16"/>
      <c r="AJ1005" s="16"/>
      <c r="AK1005" s="16"/>
      <c r="AL1005" s="16"/>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row>
    <row r="1006" spans="1:8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Z1006" s="16"/>
      <c r="AA1006" s="16"/>
      <c r="AB1006" s="16"/>
      <c r="AC1006" s="16"/>
      <c r="AD1006" s="16"/>
      <c r="AE1006" s="16"/>
      <c r="AF1006" s="16"/>
      <c r="AG1006" s="16"/>
      <c r="AH1006" s="16"/>
      <c r="AI1006" s="16"/>
      <c r="AJ1006" s="16"/>
      <c r="AK1006" s="16"/>
      <c r="AL1006" s="16"/>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row>
    <row r="1007" spans="1:86">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Z1007" s="16"/>
      <c r="AA1007" s="16"/>
      <c r="AB1007" s="16"/>
      <c r="AC1007" s="16"/>
      <c r="AD1007" s="16"/>
      <c r="AE1007" s="16"/>
      <c r="AF1007" s="16"/>
      <c r="AG1007" s="16"/>
      <c r="AH1007" s="16"/>
      <c r="AI1007" s="16"/>
      <c r="AJ1007" s="16"/>
      <c r="AK1007" s="16"/>
      <c r="AL1007" s="16"/>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row>
    <row r="1008" spans="1:86">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Z1008" s="16"/>
      <c r="AA1008" s="16"/>
      <c r="AB1008" s="16"/>
      <c r="AC1008" s="16"/>
      <c r="AD1008" s="16"/>
      <c r="AE1008" s="16"/>
      <c r="AF1008" s="16"/>
      <c r="AG1008" s="16"/>
      <c r="AH1008" s="16"/>
      <c r="AI1008" s="16"/>
      <c r="AJ1008" s="16"/>
      <c r="AK1008" s="16"/>
      <c r="AL1008" s="16"/>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row>
    <row r="1009" spans="1:86">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Z1009" s="16"/>
      <c r="AA1009" s="16"/>
      <c r="AB1009" s="16"/>
      <c r="AC1009" s="16"/>
      <c r="AD1009" s="16"/>
      <c r="AE1009" s="16"/>
      <c r="AF1009" s="16"/>
      <c r="AG1009" s="16"/>
      <c r="AH1009" s="16"/>
      <c r="AI1009" s="16"/>
      <c r="AJ1009" s="16"/>
      <c r="AK1009" s="16"/>
      <c r="AL1009" s="16"/>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row>
    <row r="1010" spans="1:86">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Z1010" s="16"/>
      <c r="AA1010" s="16"/>
      <c r="AB1010" s="16"/>
      <c r="AC1010" s="16"/>
      <c r="AD1010" s="16"/>
      <c r="AE1010" s="16"/>
      <c r="AF1010" s="16"/>
      <c r="AG1010" s="16"/>
      <c r="AH1010" s="16"/>
      <c r="AI1010" s="16"/>
      <c r="AJ1010" s="16"/>
      <c r="AK1010" s="16"/>
      <c r="AL1010" s="16"/>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row>
    <row r="1011" spans="1:86">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Z1011" s="16"/>
      <c r="AA1011" s="16"/>
      <c r="AB1011" s="16"/>
      <c r="AC1011" s="16"/>
      <c r="AD1011" s="16"/>
      <c r="AE1011" s="16"/>
      <c r="AF1011" s="16"/>
      <c r="AG1011" s="16"/>
      <c r="AH1011" s="16"/>
      <c r="AI1011" s="16"/>
      <c r="AJ1011" s="16"/>
      <c r="AK1011" s="16"/>
      <c r="AL1011" s="16"/>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row>
    <row r="1012" spans="1:86">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Z1012" s="16"/>
      <c r="AA1012" s="16"/>
      <c r="AB1012" s="16"/>
      <c r="AC1012" s="16"/>
      <c r="AD1012" s="16"/>
      <c r="AE1012" s="16"/>
      <c r="AF1012" s="16"/>
      <c r="AG1012" s="16"/>
      <c r="AH1012" s="16"/>
      <c r="AI1012" s="16"/>
      <c r="AJ1012" s="16"/>
      <c r="AK1012" s="16"/>
      <c r="AL1012" s="16"/>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row>
    <row r="1013" spans="1:86">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Z1013" s="16"/>
      <c r="AA1013" s="16"/>
      <c r="AB1013" s="16"/>
      <c r="AC1013" s="16"/>
      <c r="AD1013" s="16"/>
      <c r="AE1013" s="16"/>
      <c r="AF1013" s="16"/>
      <c r="AG1013" s="16"/>
      <c r="AH1013" s="16"/>
      <c r="AI1013" s="16"/>
      <c r="AJ1013" s="16"/>
      <c r="AK1013" s="16"/>
      <c r="AL1013" s="16"/>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row>
    <row r="1014" spans="1:86">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Z1014" s="16"/>
      <c r="AA1014" s="16"/>
      <c r="AB1014" s="16"/>
      <c r="AC1014" s="16"/>
      <c r="AD1014" s="16"/>
      <c r="AE1014" s="16"/>
      <c r="AF1014" s="16"/>
      <c r="AG1014" s="16"/>
      <c r="AH1014" s="16"/>
      <c r="AI1014" s="16"/>
      <c r="AJ1014" s="16"/>
      <c r="AK1014" s="16"/>
      <c r="AL1014" s="16"/>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row>
    <row r="1015" spans="1:86">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Z1015" s="16"/>
      <c r="AA1015" s="16"/>
      <c r="AB1015" s="16"/>
      <c r="AC1015" s="16"/>
      <c r="AD1015" s="16"/>
      <c r="AE1015" s="16"/>
      <c r="AF1015" s="16"/>
      <c r="AG1015" s="16"/>
      <c r="AH1015" s="16"/>
      <c r="AI1015" s="16"/>
      <c r="AJ1015" s="16"/>
      <c r="AK1015" s="16"/>
      <c r="AL1015" s="16"/>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row>
    <row r="1016" spans="1:86">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Z1016" s="16"/>
      <c r="AA1016" s="16"/>
      <c r="AB1016" s="16"/>
      <c r="AC1016" s="16"/>
      <c r="AD1016" s="16"/>
      <c r="AE1016" s="16"/>
      <c r="AF1016" s="16"/>
      <c r="AG1016" s="16"/>
      <c r="AH1016" s="16"/>
      <c r="AI1016" s="16"/>
      <c r="AJ1016" s="16"/>
      <c r="AK1016" s="16"/>
      <c r="AL1016" s="16"/>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row>
    <row r="1017" spans="1:86">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Z1017" s="16"/>
      <c r="AA1017" s="16"/>
      <c r="AB1017" s="16"/>
      <c r="AC1017" s="16"/>
      <c r="AD1017" s="16"/>
      <c r="AE1017" s="16"/>
      <c r="AF1017" s="16"/>
      <c r="AG1017" s="16"/>
      <c r="AH1017" s="16"/>
      <c r="AI1017" s="16"/>
      <c r="AJ1017" s="16"/>
      <c r="AK1017" s="16"/>
      <c r="AL1017" s="16"/>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row>
    <row r="1018" spans="1:86">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Z1018" s="16"/>
      <c r="AA1018" s="16"/>
      <c r="AB1018" s="16"/>
      <c r="AC1018" s="16"/>
      <c r="AD1018" s="16"/>
      <c r="AE1018" s="16"/>
      <c r="AF1018" s="16"/>
      <c r="AG1018" s="16"/>
      <c r="AH1018" s="16"/>
      <c r="AI1018" s="16"/>
      <c r="AJ1018" s="16"/>
      <c r="AK1018" s="16"/>
      <c r="AL1018" s="16"/>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row>
    <row r="1019" spans="1:86">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Z1019" s="16"/>
      <c r="AA1019" s="16"/>
      <c r="AB1019" s="16"/>
      <c r="AC1019" s="16"/>
      <c r="AD1019" s="16"/>
      <c r="AE1019" s="16"/>
      <c r="AF1019" s="16"/>
      <c r="AG1019" s="16"/>
      <c r="AH1019" s="16"/>
      <c r="AI1019" s="16"/>
      <c r="AJ1019" s="16"/>
      <c r="AK1019" s="16"/>
      <c r="AL1019" s="16"/>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row>
    <row r="1020" spans="1:86">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Z1020" s="16"/>
      <c r="AA1020" s="16"/>
      <c r="AB1020" s="16"/>
      <c r="AC1020" s="16"/>
      <c r="AD1020" s="16"/>
      <c r="AE1020" s="16"/>
      <c r="AF1020" s="16"/>
      <c r="AG1020" s="16"/>
      <c r="AH1020" s="16"/>
      <c r="AI1020" s="16"/>
      <c r="AJ1020" s="16"/>
      <c r="AK1020" s="16"/>
      <c r="AL1020" s="16"/>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row>
    <row r="1021" spans="1:86">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Z1021" s="16"/>
      <c r="AA1021" s="16"/>
      <c r="AB1021" s="16"/>
      <c r="AC1021" s="16"/>
      <c r="AD1021" s="16"/>
      <c r="AE1021" s="16"/>
      <c r="AF1021" s="16"/>
      <c r="AG1021" s="16"/>
      <c r="AH1021" s="16"/>
      <c r="AI1021" s="16"/>
      <c r="AJ1021" s="16"/>
      <c r="AK1021" s="16"/>
      <c r="AL1021" s="16"/>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row>
    <row r="1022" spans="1:86">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Z1022" s="16"/>
      <c r="AA1022" s="16"/>
      <c r="AB1022" s="16"/>
      <c r="AC1022" s="16"/>
      <c r="AD1022" s="16"/>
      <c r="AE1022" s="16"/>
      <c r="AF1022" s="16"/>
      <c r="AG1022" s="16"/>
      <c r="AH1022" s="16"/>
      <c r="AI1022" s="16"/>
      <c r="AJ1022" s="16"/>
      <c r="AK1022" s="16"/>
      <c r="AL1022" s="16"/>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row>
    <row r="1023" spans="1:86">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Z1023" s="16"/>
      <c r="AA1023" s="16"/>
      <c r="AB1023" s="16"/>
      <c r="AC1023" s="16"/>
      <c r="AD1023" s="16"/>
      <c r="AE1023" s="16"/>
      <c r="AF1023" s="16"/>
      <c r="AG1023" s="16"/>
      <c r="AH1023" s="16"/>
      <c r="AI1023" s="16"/>
      <c r="AJ1023" s="16"/>
      <c r="AK1023" s="16"/>
      <c r="AL1023" s="16"/>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row>
    <row r="1024" spans="1:86">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Z1024" s="16"/>
      <c r="AA1024" s="16"/>
      <c r="AB1024" s="16"/>
      <c r="AC1024" s="16"/>
      <c r="AD1024" s="16"/>
      <c r="AE1024" s="16"/>
      <c r="AF1024" s="16"/>
      <c r="AG1024" s="16"/>
      <c r="AH1024" s="16"/>
      <c r="AI1024" s="16"/>
      <c r="AJ1024" s="16"/>
      <c r="AK1024" s="16"/>
      <c r="AL1024" s="16"/>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row>
    <row r="1025" spans="1:86">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Z1025" s="16"/>
      <c r="AA1025" s="16"/>
      <c r="AB1025" s="16"/>
      <c r="AC1025" s="16"/>
      <c r="AD1025" s="16"/>
      <c r="AE1025" s="16"/>
      <c r="AF1025" s="16"/>
      <c r="AG1025" s="16"/>
      <c r="AH1025" s="16"/>
      <c r="AI1025" s="16"/>
      <c r="AJ1025" s="16"/>
      <c r="AK1025" s="16"/>
      <c r="AL1025" s="16"/>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row>
    <row r="1026" spans="1:86">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Z1026" s="16"/>
      <c r="AA1026" s="16"/>
      <c r="AB1026" s="16"/>
      <c r="AC1026" s="16"/>
      <c r="AD1026" s="16"/>
      <c r="AE1026" s="16"/>
      <c r="AF1026" s="16"/>
      <c r="AG1026" s="16"/>
      <c r="AH1026" s="16"/>
      <c r="AI1026" s="16"/>
      <c r="AJ1026" s="16"/>
      <c r="AK1026" s="16"/>
      <c r="AL1026" s="16"/>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row>
    <row r="1027" spans="1:86">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Z1027" s="16"/>
      <c r="AA1027" s="16"/>
      <c r="AB1027" s="16"/>
      <c r="AC1027" s="16"/>
      <c r="AD1027" s="16"/>
      <c r="AE1027" s="16"/>
      <c r="AF1027" s="16"/>
      <c r="AG1027" s="16"/>
      <c r="AH1027" s="16"/>
      <c r="AI1027" s="16"/>
      <c r="AJ1027" s="16"/>
      <c r="AK1027" s="16"/>
      <c r="AL1027" s="16"/>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row>
    <row r="1028" spans="1:86">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Z1028" s="16"/>
      <c r="AA1028" s="16"/>
      <c r="AB1028" s="16"/>
      <c r="AC1028" s="16"/>
      <c r="AD1028" s="16"/>
      <c r="AE1028" s="16"/>
      <c r="AF1028" s="16"/>
      <c r="AG1028" s="16"/>
      <c r="AH1028" s="16"/>
      <c r="AI1028" s="16"/>
      <c r="AJ1028" s="16"/>
      <c r="AK1028" s="16"/>
      <c r="AL1028" s="16"/>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row>
    <row r="1029" spans="1:86">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Z1029" s="16"/>
      <c r="AA1029" s="16"/>
      <c r="AB1029" s="16"/>
      <c r="AC1029" s="16"/>
      <c r="AD1029" s="16"/>
      <c r="AE1029" s="16"/>
      <c r="AF1029" s="16"/>
      <c r="AG1029" s="16"/>
      <c r="AH1029" s="16"/>
      <c r="AI1029" s="16"/>
      <c r="AJ1029" s="16"/>
      <c r="AK1029" s="16"/>
      <c r="AL1029" s="16"/>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row>
    <row r="1030" spans="1:86">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Z1030" s="16"/>
      <c r="AA1030" s="16"/>
      <c r="AB1030" s="16"/>
      <c r="AC1030" s="16"/>
      <c r="AD1030" s="16"/>
      <c r="AE1030" s="16"/>
      <c r="AF1030" s="16"/>
      <c r="AG1030" s="16"/>
      <c r="AH1030" s="16"/>
      <c r="AI1030" s="16"/>
      <c r="AJ1030" s="16"/>
      <c r="AK1030" s="16"/>
      <c r="AL1030" s="16"/>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row>
    <row r="1031" spans="1:86">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Z1031" s="16"/>
      <c r="AA1031" s="16"/>
      <c r="AB1031" s="16"/>
      <c r="AC1031" s="16"/>
      <c r="AD1031" s="16"/>
      <c r="AE1031" s="16"/>
      <c r="AF1031" s="16"/>
      <c r="AG1031" s="16"/>
      <c r="AH1031" s="16"/>
      <c r="AI1031" s="16"/>
      <c r="AJ1031" s="16"/>
      <c r="AK1031" s="16"/>
      <c r="AL1031" s="16"/>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row>
    <row r="1032" spans="1:86">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Z1032" s="16"/>
      <c r="AA1032" s="16"/>
      <c r="AB1032" s="16"/>
      <c r="AC1032" s="16"/>
      <c r="AD1032" s="16"/>
      <c r="AE1032" s="16"/>
      <c r="AF1032" s="16"/>
      <c r="AG1032" s="16"/>
      <c r="AH1032" s="16"/>
      <c r="AI1032" s="16"/>
      <c r="AJ1032" s="16"/>
      <c r="AK1032" s="16"/>
      <c r="AL1032" s="16"/>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row>
    <row r="1033" spans="1:86">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Z1033" s="16"/>
      <c r="AA1033" s="16"/>
      <c r="AB1033" s="16"/>
      <c r="AC1033" s="16"/>
      <c r="AD1033" s="16"/>
      <c r="AE1033" s="16"/>
      <c r="AF1033" s="16"/>
      <c r="AG1033" s="16"/>
      <c r="AH1033" s="16"/>
      <c r="AI1033" s="16"/>
      <c r="AJ1033" s="16"/>
      <c r="AK1033" s="16"/>
      <c r="AL1033" s="16"/>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row>
    <row r="1034" spans="1:86">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Z1034" s="16"/>
      <c r="AA1034" s="16"/>
      <c r="AB1034" s="16"/>
      <c r="AC1034" s="16"/>
      <c r="AD1034" s="16"/>
      <c r="AE1034" s="16"/>
      <c r="AF1034" s="16"/>
      <c r="AG1034" s="16"/>
      <c r="AH1034" s="16"/>
      <c r="AI1034" s="16"/>
      <c r="AJ1034" s="16"/>
      <c r="AK1034" s="16"/>
      <c r="AL1034" s="16"/>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row>
    <row r="1035" spans="1:86">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Z1035" s="16"/>
      <c r="AA1035" s="16"/>
      <c r="AB1035" s="16"/>
      <c r="AC1035" s="16"/>
      <c r="AD1035" s="16"/>
      <c r="AE1035" s="16"/>
      <c r="AF1035" s="16"/>
      <c r="AG1035" s="16"/>
      <c r="AH1035" s="16"/>
      <c r="AI1035" s="16"/>
      <c r="AJ1035" s="16"/>
      <c r="AK1035" s="16"/>
      <c r="AL1035" s="16"/>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row>
    <row r="1036" spans="1:86">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Z1036" s="16"/>
      <c r="AA1036" s="16"/>
      <c r="AB1036" s="16"/>
      <c r="AC1036" s="16"/>
      <c r="AD1036" s="16"/>
      <c r="AE1036" s="16"/>
      <c r="AF1036" s="16"/>
      <c r="AG1036" s="16"/>
      <c r="AH1036" s="16"/>
      <c r="AI1036" s="16"/>
      <c r="AJ1036" s="16"/>
      <c r="AK1036" s="16"/>
      <c r="AL1036" s="16"/>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row>
    <row r="1037" spans="1:86">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Z1037" s="16"/>
      <c r="AA1037" s="16"/>
      <c r="AB1037" s="16"/>
      <c r="AC1037" s="16"/>
      <c r="AD1037" s="16"/>
      <c r="AE1037" s="16"/>
      <c r="AF1037" s="16"/>
      <c r="AG1037" s="16"/>
      <c r="AH1037" s="16"/>
      <c r="AI1037" s="16"/>
      <c r="AJ1037" s="16"/>
      <c r="AK1037" s="16"/>
      <c r="AL1037" s="16"/>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row>
    <row r="1038" spans="1:86">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Z1038" s="16"/>
      <c r="AA1038" s="16"/>
      <c r="AB1038" s="16"/>
      <c r="AC1038" s="16"/>
      <c r="AD1038" s="16"/>
      <c r="AE1038" s="16"/>
      <c r="AF1038" s="16"/>
      <c r="AG1038" s="16"/>
      <c r="AH1038" s="16"/>
      <c r="AI1038" s="16"/>
      <c r="AJ1038" s="16"/>
      <c r="AK1038" s="16"/>
      <c r="AL1038" s="16"/>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row>
    <row r="1039" spans="1:86">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Z1039" s="16"/>
      <c r="AA1039" s="16"/>
      <c r="AB1039" s="16"/>
      <c r="AC1039" s="16"/>
      <c r="AD1039" s="16"/>
      <c r="AE1039" s="16"/>
      <c r="AF1039" s="16"/>
      <c r="AG1039" s="16"/>
      <c r="AH1039" s="16"/>
      <c r="AI1039" s="16"/>
      <c r="AJ1039" s="16"/>
      <c r="AK1039" s="16"/>
      <c r="AL1039" s="16"/>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row>
    <row r="1040" spans="1:86">
      <c r="A1040" s="16"/>
      <c r="B1040" s="16"/>
      <c r="C1040" s="16"/>
      <c r="D1040" s="16"/>
      <c r="E1040" s="16"/>
      <c r="F1040" s="16"/>
      <c r="G1040" s="16"/>
      <c r="H1040" s="16"/>
      <c r="I1040" s="16"/>
      <c r="J1040" s="16"/>
      <c r="K1040" s="16"/>
      <c r="L1040" s="16"/>
      <c r="M1040" s="16"/>
      <c r="N1040" s="16"/>
      <c r="O1040" s="16"/>
      <c r="P1040" s="16"/>
      <c r="Q1040" s="16"/>
      <c r="R1040" s="16"/>
      <c r="S1040" s="16"/>
      <c r="T1040" s="16"/>
      <c r="U1040" s="16"/>
      <c r="V1040" s="16"/>
      <c r="W1040" s="16"/>
      <c r="X1040" s="16"/>
      <c r="Z1040" s="16"/>
      <c r="AA1040" s="16"/>
      <c r="AB1040" s="16"/>
      <c r="AC1040" s="16"/>
      <c r="AD1040" s="16"/>
      <c r="AE1040" s="16"/>
      <c r="AF1040" s="16"/>
      <c r="AG1040" s="16"/>
      <c r="AH1040" s="16"/>
      <c r="AI1040" s="16"/>
      <c r="AJ1040" s="16"/>
      <c r="AK1040" s="16"/>
      <c r="AL1040" s="16"/>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row>
    <row r="1041" spans="1:86">
      <c r="A1041" s="16"/>
      <c r="B1041" s="16"/>
      <c r="C1041" s="16"/>
      <c r="D1041" s="16"/>
      <c r="E1041" s="16"/>
      <c r="F1041" s="16"/>
      <c r="G1041" s="16"/>
      <c r="H1041" s="16"/>
      <c r="I1041" s="16"/>
      <c r="J1041" s="16"/>
      <c r="K1041" s="16"/>
      <c r="L1041" s="16"/>
      <c r="M1041" s="16"/>
      <c r="N1041" s="16"/>
      <c r="O1041" s="16"/>
      <c r="P1041" s="16"/>
      <c r="Q1041" s="16"/>
      <c r="R1041" s="16"/>
      <c r="S1041" s="16"/>
      <c r="T1041" s="16"/>
      <c r="U1041" s="16"/>
      <c r="V1041" s="16"/>
      <c r="W1041" s="16"/>
      <c r="X1041" s="16"/>
      <c r="Z1041" s="16"/>
      <c r="AA1041" s="16"/>
      <c r="AB1041" s="16"/>
      <c r="AC1041" s="16"/>
      <c r="AD1041" s="16"/>
      <c r="AE1041" s="16"/>
      <c r="AF1041" s="16"/>
      <c r="AG1041" s="16"/>
      <c r="AH1041" s="16"/>
      <c r="AI1041" s="16"/>
      <c r="AJ1041" s="16"/>
      <c r="AK1041" s="16"/>
      <c r="AL1041" s="16"/>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row>
    <row r="1042" spans="1:86">
      <c r="A1042" s="16"/>
      <c r="B1042" s="16"/>
      <c r="C1042" s="16"/>
      <c r="D1042" s="16"/>
      <c r="E1042" s="16"/>
      <c r="F1042" s="16"/>
      <c r="G1042" s="16"/>
      <c r="H1042" s="16"/>
      <c r="I1042" s="16"/>
      <c r="J1042" s="16"/>
      <c r="K1042" s="16"/>
      <c r="L1042" s="16"/>
      <c r="M1042" s="16"/>
      <c r="N1042" s="16"/>
      <c r="O1042" s="16"/>
      <c r="P1042" s="16"/>
      <c r="Q1042" s="16"/>
      <c r="R1042" s="16"/>
      <c r="S1042" s="16"/>
      <c r="T1042" s="16"/>
      <c r="U1042" s="16"/>
      <c r="V1042" s="16"/>
      <c r="W1042" s="16"/>
      <c r="X1042" s="16"/>
      <c r="Z1042" s="16"/>
      <c r="AA1042" s="16"/>
      <c r="AB1042" s="16"/>
      <c r="AC1042" s="16"/>
      <c r="AD1042" s="16"/>
      <c r="AE1042" s="16"/>
      <c r="AF1042" s="16"/>
      <c r="AG1042" s="16"/>
      <c r="AH1042" s="16"/>
      <c r="AI1042" s="16"/>
      <c r="AJ1042" s="16"/>
      <c r="AK1042" s="16"/>
      <c r="AL1042" s="16"/>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row>
    <row r="1043" spans="1:86">
      <c r="A1043" s="16"/>
      <c r="B1043" s="16"/>
      <c r="C1043" s="16"/>
      <c r="D1043" s="16"/>
      <c r="E1043" s="16"/>
      <c r="F1043" s="16"/>
      <c r="G1043" s="16"/>
      <c r="H1043" s="16"/>
      <c r="I1043" s="16"/>
      <c r="J1043" s="16"/>
      <c r="K1043" s="16"/>
      <c r="L1043" s="16"/>
      <c r="M1043" s="16"/>
      <c r="N1043" s="16"/>
      <c r="O1043" s="16"/>
      <c r="P1043" s="16"/>
      <c r="Q1043" s="16"/>
      <c r="R1043" s="16"/>
      <c r="S1043" s="16"/>
      <c r="T1043" s="16"/>
      <c r="U1043" s="16"/>
      <c r="V1043" s="16"/>
      <c r="W1043" s="16"/>
      <c r="X1043" s="16"/>
      <c r="Z1043" s="16"/>
      <c r="AA1043" s="16"/>
      <c r="AB1043" s="16"/>
      <c r="AC1043" s="16"/>
      <c r="AD1043" s="16"/>
      <c r="AE1043" s="16"/>
      <c r="AF1043" s="16"/>
      <c r="AG1043" s="16"/>
      <c r="AH1043" s="16"/>
      <c r="AI1043" s="16"/>
      <c r="AJ1043" s="16"/>
      <c r="AK1043" s="16"/>
      <c r="AL1043" s="16"/>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row>
    <row r="1044" spans="1:86">
      <c r="A1044" s="16"/>
      <c r="B1044" s="16"/>
      <c r="C1044" s="16"/>
      <c r="D1044" s="16"/>
      <c r="E1044" s="16"/>
      <c r="F1044" s="16"/>
      <c r="G1044" s="16"/>
      <c r="H1044" s="16"/>
      <c r="I1044" s="16"/>
      <c r="J1044" s="16"/>
      <c r="K1044" s="16"/>
      <c r="L1044" s="16"/>
      <c r="M1044" s="16"/>
      <c r="N1044" s="16"/>
      <c r="O1044" s="16"/>
      <c r="P1044" s="16"/>
      <c r="Q1044" s="16"/>
      <c r="R1044" s="16"/>
      <c r="S1044" s="16"/>
      <c r="T1044" s="16"/>
      <c r="U1044" s="16"/>
      <c r="V1044" s="16"/>
      <c r="W1044" s="16"/>
      <c r="X1044" s="16"/>
      <c r="Z1044" s="16"/>
      <c r="AA1044" s="16"/>
      <c r="AB1044" s="16"/>
      <c r="AC1044" s="16"/>
      <c r="AD1044" s="16"/>
      <c r="AE1044" s="16"/>
      <c r="AF1044" s="16"/>
      <c r="AG1044" s="16"/>
      <c r="AH1044" s="16"/>
      <c r="AI1044" s="16"/>
      <c r="AJ1044" s="16"/>
      <c r="AK1044" s="16"/>
      <c r="AL1044" s="16"/>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row>
    <row r="1045" spans="1:86">
      <c r="A1045" s="16"/>
      <c r="B1045" s="16"/>
      <c r="C1045" s="16"/>
      <c r="D1045" s="16"/>
      <c r="E1045" s="16"/>
      <c r="F1045" s="16"/>
      <c r="G1045" s="16"/>
      <c r="H1045" s="16"/>
      <c r="I1045" s="16"/>
      <c r="J1045" s="16"/>
      <c r="K1045" s="16"/>
      <c r="L1045" s="16"/>
      <c r="M1045" s="16"/>
      <c r="N1045" s="16"/>
      <c r="O1045" s="16"/>
      <c r="P1045" s="16"/>
      <c r="Q1045" s="16"/>
      <c r="R1045" s="16"/>
      <c r="S1045" s="16"/>
      <c r="T1045" s="16"/>
      <c r="U1045" s="16"/>
      <c r="V1045" s="16"/>
      <c r="W1045" s="16"/>
      <c r="X1045" s="16"/>
      <c r="Z1045" s="16"/>
      <c r="AA1045" s="16"/>
      <c r="AB1045" s="16"/>
      <c r="AC1045" s="16"/>
      <c r="AD1045" s="16"/>
      <c r="AE1045" s="16"/>
      <c r="AF1045" s="16"/>
      <c r="AG1045" s="16"/>
      <c r="AH1045" s="16"/>
      <c r="AI1045" s="16"/>
      <c r="AJ1045" s="16"/>
      <c r="AK1045" s="16"/>
      <c r="AL1045" s="16"/>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row>
    <row r="1046" spans="1:86">
      <c r="A1046" s="16"/>
      <c r="B1046" s="16"/>
      <c r="C1046" s="16"/>
      <c r="D1046" s="16"/>
      <c r="E1046" s="16"/>
      <c r="F1046" s="16"/>
      <c r="G1046" s="16"/>
      <c r="H1046" s="16"/>
      <c r="I1046" s="16"/>
      <c r="J1046" s="16"/>
      <c r="K1046" s="16"/>
      <c r="L1046" s="16"/>
      <c r="M1046" s="16"/>
      <c r="N1046" s="16"/>
      <c r="O1046" s="16"/>
      <c r="P1046" s="16"/>
      <c r="Q1046" s="16"/>
      <c r="R1046" s="16"/>
      <c r="S1046" s="16"/>
      <c r="T1046" s="16"/>
      <c r="U1046" s="16"/>
      <c r="V1046" s="16"/>
      <c r="W1046" s="16"/>
      <c r="X1046" s="16"/>
      <c r="Z1046" s="16"/>
      <c r="AA1046" s="16"/>
      <c r="AB1046" s="16"/>
      <c r="AC1046" s="16"/>
      <c r="AD1046" s="16"/>
      <c r="AE1046" s="16"/>
      <c r="AF1046" s="16"/>
      <c r="AG1046" s="16"/>
      <c r="AH1046" s="16"/>
      <c r="AI1046" s="16"/>
      <c r="AJ1046" s="16"/>
      <c r="AK1046" s="16"/>
      <c r="AL1046" s="16"/>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row>
    <row r="1047" spans="1:86">
      <c r="A1047" s="16"/>
      <c r="B1047" s="16"/>
      <c r="C1047" s="16"/>
      <c r="D1047" s="16"/>
      <c r="E1047" s="16"/>
      <c r="F1047" s="16"/>
      <c r="G1047" s="16"/>
      <c r="H1047" s="16"/>
      <c r="I1047" s="16"/>
      <c r="J1047" s="16"/>
      <c r="K1047" s="16"/>
      <c r="L1047" s="16"/>
      <c r="M1047" s="16"/>
      <c r="N1047" s="16"/>
      <c r="O1047" s="16"/>
      <c r="P1047" s="16"/>
      <c r="Q1047" s="16"/>
      <c r="R1047" s="16"/>
      <c r="S1047" s="16"/>
      <c r="T1047" s="16"/>
      <c r="U1047" s="16"/>
      <c r="V1047" s="16"/>
      <c r="W1047" s="16"/>
      <c r="X1047" s="16"/>
      <c r="Z1047" s="16"/>
      <c r="AA1047" s="16"/>
      <c r="AB1047" s="16"/>
      <c r="AC1047" s="16"/>
      <c r="AD1047" s="16"/>
      <c r="AE1047" s="16"/>
      <c r="AF1047" s="16"/>
      <c r="AG1047" s="16"/>
      <c r="AH1047" s="16"/>
      <c r="AI1047" s="16"/>
      <c r="AJ1047" s="16"/>
      <c r="AK1047" s="16"/>
      <c r="AL1047" s="16"/>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row>
    <row r="1048" spans="1:86">
      <c r="A1048" s="16"/>
      <c r="B1048" s="16"/>
      <c r="C1048" s="16"/>
      <c r="D1048" s="16"/>
      <c r="E1048" s="16"/>
      <c r="F1048" s="16"/>
      <c r="G1048" s="16"/>
      <c r="H1048" s="16"/>
      <c r="I1048" s="16"/>
      <c r="J1048" s="16"/>
      <c r="K1048" s="16"/>
      <c r="L1048" s="16"/>
      <c r="M1048" s="16"/>
      <c r="N1048" s="16"/>
      <c r="O1048" s="16"/>
      <c r="P1048" s="16"/>
      <c r="Q1048" s="16"/>
      <c r="R1048" s="16"/>
      <c r="S1048" s="16"/>
      <c r="T1048" s="16"/>
      <c r="U1048" s="16"/>
      <c r="V1048" s="16"/>
      <c r="W1048" s="16"/>
      <c r="X1048" s="16"/>
      <c r="Z1048" s="16"/>
      <c r="AA1048" s="16"/>
      <c r="AB1048" s="16"/>
      <c r="AC1048" s="16"/>
      <c r="AD1048" s="16"/>
      <c r="AE1048" s="16"/>
      <c r="AF1048" s="16"/>
      <c r="AG1048" s="16"/>
      <c r="AH1048" s="16"/>
      <c r="AI1048" s="16"/>
      <c r="AJ1048" s="16"/>
      <c r="AK1048" s="16"/>
      <c r="AL1048" s="16"/>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row>
    <row r="1049" spans="1:86">
      <c r="A1049" s="16"/>
      <c r="B1049" s="16"/>
      <c r="C1049" s="16"/>
      <c r="D1049" s="16"/>
      <c r="E1049" s="16"/>
      <c r="F1049" s="16"/>
      <c r="G1049" s="16"/>
      <c r="H1049" s="16"/>
      <c r="I1049" s="16"/>
      <c r="J1049" s="16"/>
      <c r="K1049" s="16"/>
      <c r="L1049" s="16"/>
      <c r="M1049" s="16"/>
      <c r="N1049" s="16"/>
      <c r="O1049" s="16"/>
      <c r="P1049" s="16"/>
      <c r="Q1049" s="16"/>
      <c r="R1049" s="16"/>
      <c r="S1049" s="16"/>
      <c r="T1049" s="16"/>
      <c r="U1049" s="16"/>
      <c r="V1049" s="16"/>
      <c r="W1049" s="16"/>
      <c r="X1049" s="16"/>
      <c r="Z1049" s="16"/>
      <c r="AA1049" s="16"/>
      <c r="AB1049" s="16"/>
      <c r="AC1049" s="16"/>
      <c r="AD1049" s="16"/>
      <c r="AE1049" s="16"/>
      <c r="AF1049" s="16"/>
      <c r="AG1049" s="16"/>
      <c r="AH1049" s="16"/>
      <c r="AI1049" s="16"/>
      <c r="AJ1049" s="16"/>
      <c r="AK1049" s="16"/>
      <c r="AL1049" s="16"/>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row>
    <row r="1050" spans="1:86">
      <c r="A1050" s="16"/>
      <c r="B1050" s="16"/>
      <c r="C1050" s="16"/>
      <c r="D1050" s="16"/>
      <c r="E1050" s="16"/>
      <c r="F1050" s="16"/>
      <c r="G1050" s="16"/>
      <c r="H1050" s="16"/>
      <c r="I1050" s="16"/>
      <c r="J1050" s="16"/>
      <c r="K1050" s="16"/>
      <c r="L1050" s="16"/>
      <c r="M1050" s="16"/>
      <c r="N1050" s="16"/>
      <c r="O1050" s="16"/>
      <c r="P1050" s="16"/>
      <c r="Q1050" s="16"/>
      <c r="R1050" s="16"/>
      <c r="S1050" s="16"/>
      <c r="T1050" s="16"/>
      <c r="U1050" s="16"/>
      <c r="V1050" s="16"/>
      <c r="W1050" s="16"/>
      <c r="X1050" s="16"/>
      <c r="Z1050" s="16"/>
      <c r="AA1050" s="16"/>
      <c r="AB1050" s="16"/>
      <c r="AC1050" s="16"/>
      <c r="AD1050" s="16"/>
      <c r="AE1050" s="16"/>
      <c r="AF1050" s="16"/>
      <c r="AG1050" s="16"/>
      <c r="AH1050" s="16"/>
      <c r="AI1050" s="16"/>
      <c r="AJ1050" s="16"/>
      <c r="AK1050" s="16"/>
      <c r="AL1050" s="16"/>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row>
    <row r="1051" spans="1:86">
      <c r="A1051" s="16"/>
      <c r="B1051" s="16"/>
      <c r="C1051" s="16"/>
      <c r="D1051" s="16"/>
      <c r="E1051" s="16"/>
      <c r="F1051" s="16"/>
      <c r="G1051" s="16"/>
      <c r="H1051" s="16"/>
      <c r="I1051" s="16"/>
      <c r="J1051" s="16"/>
      <c r="K1051" s="16"/>
      <c r="L1051" s="16"/>
      <c r="M1051" s="16"/>
      <c r="N1051" s="16"/>
      <c r="O1051" s="16"/>
      <c r="P1051" s="16"/>
      <c r="Q1051" s="16"/>
      <c r="R1051" s="16"/>
      <c r="S1051" s="16"/>
      <c r="T1051" s="16"/>
      <c r="U1051" s="16"/>
      <c r="V1051" s="16"/>
      <c r="W1051" s="16"/>
      <c r="X1051" s="16"/>
      <c r="Z1051" s="16"/>
      <c r="AA1051" s="16"/>
      <c r="AB1051" s="16"/>
      <c r="AC1051" s="16"/>
      <c r="AD1051" s="16"/>
      <c r="AE1051" s="16"/>
      <c r="AF1051" s="16"/>
      <c r="AG1051" s="16"/>
      <c r="AH1051" s="16"/>
      <c r="AI1051" s="16"/>
      <c r="AJ1051" s="16"/>
      <c r="AK1051" s="16"/>
      <c r="AL1051" s="16"/>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row>
    <row r="1052" spans="1:86">
      <c r="A1052" s="16"/>
      <c r="B1052" s="16"/>
      <c r="C1052" s="16"/>
      <c r="D1052" s="16"/>
      <c r="E1052" s="16"/>
      <c r="F1052" s="16"/>
      <c r="G1052" s="16"/>
      <c r="H1052" s="16"/>
      <c r="I1052" s="16"/>
      <c r="J1052" s="16"/>
      <c r="K1052" s="16"/>
      <c r="L1052" s="16"/>
      <c r="M1052" s="16"/>
      <c r="N1052" s="16"/>
      <c r="O1052" s="16"/>
      <c r="P1052" s="16"/>
      <c r="Q1052" s="16"/>
      <c r="R1052" s="16"/>
      <c r="S1052" s="16"/>
      <c r="T1052" s="16"/>
      <c r="U1052" s="16"/>
      <c r="V1052" s="16"/>
      <c r="W1052" s="16"/>
      <c r="X1052" s="16"/>
      <c r="Z1052" s="16"/>
      <c r="AA1052" s="16"/>
      <c r="AB1052" s="16"/>
      <c r="AC1052" s="16"/>
      <c r="AD1052" s="16"/>
      <c r="AE1052" s="16"/>
      <c r="AF1052" s="16"/>
      <c r="AG1052" s="16"/>
      <c r="AH1052" s="16"/>
      <c r="AI1052" s="16"/>
      <c r="AJ1052" s="16"/>
      <c r="AK1052" s="16"/>
      <c r="AL1052" s="16"/>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row>
    <row r="1053" spans="1:86">
      <c r="A1053" s="16"/>
      <c r="B1053" s="16"/>
      <c r="C1053" s="16"/>
      <c r="D1053" s="16"/>
      <c r="E1053" s="16"/>
      <c r="F1053" s="16"/>
      <c r="G1053" s="16"/>
      <c r="H1053" s="16"/>
      <c r="I1053" s="16"/>
      <c r="J1053" s="16"/>
      <c r="K1053" s="16"/>
      <c r="L1053" s="16"/>
      <c r="M1053" s="16"/>
      <c r="N1053" s="16"/>
      <c r="O1053" s="16"/>
      <c r="P1053" s="16"/>
      <c r="Q1053" s="16"/>
      <c r="R1053" s="16"/>
      <c r="S1053" s="16"/>
      <c r="T1053" s="16"/>
      <c r="U1053" s="16"/>
      <c r="V1053" s="16"/>
      <c r="W1053" s="16"/>
      <c r="X1053" s="16"/>
      <c r="Z1053" s="16"/>
      <c r="AA1053" s="16"/>
      <c r="AB1053" s="16"/>
      <c r="AC1053" s="16"/>
      <c r="AD1053" s="16"/>
      <c r="AE1053" s="16"/>
      <c r="AF1053" s="16"/>
      <c r="AG1053" s="16"/>
      <c r="AH1053" s="16"/>
      <c r="AI1053" s="16"/>
      <c r="AJ1053" s="16"/>
      <c r="AK1053" s="16"/>
      <c r="AL1053" s="16"/>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row>
    <row r="1054" spans="1:86">
      <c r="A1054" s="16"/>
      <c r="B1054" s="16"/>
      <c r="C1054" s="16"/>
      <c r="D1054" s="16"/>
      <c r="E1054" s="16"/>
      <c r="F1054" s="16"/>
      <c r="G1054" s="16"/>
      <c r="H1054" s="16"/>
      <c r="I1054" s="16"/>
      <c r="J1054" s="16"/>
      <c r="K1054" s="16"/>
      <c r="L1054" s="16"/>
      <c r="M1054" s="16"/>
      <c r="N1054" s="16"/>
      <c r="O1054" s="16"/>
      <c r="P1054" s="16"/>
      <c r="Q1054" s="16"/>
      <c r="R1054" s="16"/>
      <c r="S1054" s="16"/>
      <c r="T1054" s="16"/>
      <c r="U1054" s="16"/>
      <c r="V1054" s="16"/>
      <c r="W1054" s="16"/>
      <c r="X1054" s="16"/>
      <c r="Z1054" s="16"/>
      <c r="AA1054" s="16"/>
      <c r="AB1054" s="16"/>
      <c r="AC1054" s="16"/>
      <c r="AD1054" s="16"/>
      <c r="AE1054" s="16"/>
      <c r="AF1054" s="16"/>
      <c r="AG1054" s="16"/>
      <c r="AH1054" s="16"/>
      <c r="AI1054" s="16"/>
      <c r="AJ1054" s="16"/>
      <c r="AK1054" s="16"/>
      <c r="AL1054" s="16"/>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row>
    <row r="1055" spans="1:86">
      <c r="A1055" s="16"/>
      <c r="B1055" s="16"/>
      <c r="C1055" s="16"/>
      <c r="D1055" s="16"/>
      <c r="E1055" s="16"/>
      <c r="F1055" s="16"/>
      <c r="G1055" s="16"/>
      <c r="H1055" s="16"/>
      <c r="I1055" s="16"/>
      <c r="J1055" s="16"/>
      <c r="K1055" s="16"/>
      <c r="L1055" s="16"/>
      <c r="M1055" s="16"/>
      <c r="N1055" s="16"/>
      <c r="O1055" s="16"/>
      <c r="P1055" s="16"/>
      <c r="Q1055" s="16"/>
      <c r="R1055" s="16"/>
      <c r="S1055" s="16"/>
      <c r="T1055" s="16"/>
      <c r="U1055" s="16"/>
      <c r="V1055" s="16"/>
      <c r="W1055" s="16"/>
      <c r="X1055" s="16"/>
      <c r="Z1055" s="16"/>
      <c r="AA1055" s="16"/>
      <c r="AB1055" s="16"/>
      <c r="AC1055" s="16"/>
      <c r="AD1055" s="16"/>
      <c r="AE1055" s="16"/>
      <c r="AF1055" s="16"/>
      <c r="AG1055" s="16"/>
      <c r="AH1055" s="16"/>
      <c r="AI1055" s="16"/>
      <c r="AJ1055" s="16"/>
      <c r="AK1055" s="16"/>
      <c r="AL1055" s="16"/>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row>
    <row r="1056" spans="1:86">
      <c r="A1056" s="16"/>
      <c r="B1056" s="16"/>
      <c r="C1056" s="16"/>
      <c r="D1056" s="16"/>
      <c r="E1056" s="16"/>
      <c r="F1056" s="16"/>
      <c r="G1056" s="16"/>
      <c r="H1056" s="16"/>
      <c r="I1056" s="16"/>
      <c r="J1056" s="16"/>
      <c r="K1056" s="16"/>
      <c r="L1056" s="16"/>
      <c r="M1056" s="16"/>
      <c r="N1056" s="16"/>
      <c r="O1056" s="16"/>
      <c r="P1056" s="16"/>
      <c r="Q1056" s="16"/>
      <c r="R1056" s="16"/>
      <c r="S1056" s="16"/>
      <c r="T1056" s="16"/>
      <c r="U1056" s="16"/>
      <c r="V1056" s="16"/>
      <c r="W1056" s="16"/>
      <c r="X1056" s="16"/>
      <c r="Z1056" s="16"/>
      <c r="AA1056" s="16"/>
      <c r="AB1056" s="16"/>
      <c r="AC1056" s="16"/>
      <c r="AD1056" s="16"/>
      <c r="AE1056" s="16"/>
      <c r="AF1056" s="16"/>
      <c r="AG1056" s="16"/>
      <c r="AH1056" s="16"/>
      <c r="AI1056" s="16"/>
      <c r="AJ1056" s="16"/>
      <c r="AK1056" s="16"/>
      <c r="AL1056" s="16"/>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row>
    <row r="1057" spans="1:86">
      <c r="A1057" s="16"/>
      <c r="B1057" s="16"/>
      <c r="C1057" s="16"/>
      <c r="D1057" s="16"/>
      <c r="E1057" s="16"/>
      <c r="F1057" s="16"/>
      <c r="G1057" s="16"/>
      <c r="H1057" s="16"/>
      <c r="I1057" s="16"/>
      <c r="J1057" s="16"/>
      <c r="K1057" s="16"/>
      <c r="L1057" s="16"/>
      <c r="M1057" s="16"/>
      <c r="N1057" s="16"/>
      <c r="O1057" s="16"/>
      <c r="P1057" s="16"/>
      <c r="Q1057" s="16"/>
      <c r="R1057" s="16"/>
      <c r="S1057" s="16"/>
      <c r="T1057" s="16"/>
      <c r="U1057" s="16"/>
      <c r="V1057" s="16"/>
      <c r="W1057" s="16"/>
      <c r="X1057" s="16"/>
      <c r="Z1057" s="16"/>
      <c r="AA1057" s="16"/>
      <c r="AB1057" s="16"/>
      <c r="AC1057" s="16"/>
      <c r="AD1057" s="16"/>
      <c r="AE1057" s="16"/>
      <c r="AF1057" s="16"/>
      <c r="AG1057" s="16"/>
      <c r="AH1057" s="16"/>
      <c r="AI1057" s="16"/>
      <c r="AJ1057" s="16"/>
      <c r="AK1057" s="16"/>
      <c r="AL1057" s="16"/>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row>
    <row r="1058" spans="1:86">
      <c r="A1058" s="16"/>
      <c r="B1058" s="16"/>
      <c r="C1058" s="16"/>
      <c r="D1058" s="16"/>
      <c r="E1058" s="16"/>
      <c r="F1058" s="16"/>
      <c r="G1058" s="16"/>
      <c r="H1058" s="16"/>
      <c r="I1058" s="16"/>
      <c r="J1058" s="16"/>
      <c r="K1058" s="16"/>
      <c r="L1058" s="16"/>
      <c r="M1058" s="16"/>
      <c r="N1058" s="16"/>
      <c r="O1058" s="16"/>
      <c r="P1058" s="16"/>
      <c r="Q1058" s="16"/>
      <c r="R1058" s="16"/>
      <c r="S1058" s="16"/>
      <c r="T1058" s="16"/>
      <c r="U1058" s="16"/>
      <c r="V1058" s="16"/>
      <c r="W1058" s="16"/>
      <c r="X1058" s="16"/>
      <c r="Z1058" s="16"/>
      <c r="AA1058" s="16"/>
      <c r="AB1058" s="16"/>
      <c r="AC1058" s="16"/>
      <c r="AD1058" s="16"/>
      <c r="AE1058" s="16"/>
      <c r="AF1058" s="16"/>
      <c r="AG1058" s="16"/>
      <c r="AH1058" s="16"/>
      <c r="AI1058" s="16"/>
      <c r="AJ1058" s="16"/>
      <c r="AK1058" s="16"/>
      <c r="AL1058" s="16"/>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row>
    <row r="1059" spans="1:86">
      <c r="A1059" s="16"/>
      <c r="B1059" s="16"/>
      <c r="C1059" s="16"/>
      <c r="D1059" s="16"/>
      <c r="E1059" s="16"/>
      <c r="F1059" s="16"/>
      <c r="G1059" s="16"/>
      <c r="H1059" s="16"/>
      <c r="I1059" s="16"/>
      <c r="J1059" s="16"/>
      <c r="K1059" s="16"/>
      <c r="L1059" s="16"/>
      <c r="M1059" s="16"/>
      <c r="N1059" s="16"/>
      <c r="O1059" s="16"/>
      <c r="P1059" s="16"/>
      <c r="Q1059" s="16"/>
      <c r="R1059" s="16"/>
      <c r="S1059" s="16"/>
      <c r="T1059" s="16"/>
      <c r="U1059" s="16"/>
      <c r="V1059" s="16"/>
      <c r="W1059" s="16"/>
      <c r="X1059" s="16"/>
      <c r="Z1059" s="16"/>
      <c r="AA1059" s="16"/>
      <c r="AB1059" s="16"/>
      <c r="AC1059" s="16"/>
      <c r="AD1059" s="16"/>
      <c r="AE1059" s="16"/>
      <c r="AF1059" s="16"/>
      <c r="AG1059" s="16"/>
      <c r="AH1059" s="16"/>
      <c r="AI1059" s="16"/>
      <c r="AJ1059" s="16"/>
      <c r="AK1059" s="16"/>
      <c r="AL1059" s="16"/>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row>
    <row r="1060" spans="1:86">
      <c r="A1060" s="16"/>
      <c r="B1060" s="16"/>
      <c r="C1060" s="16"/>
      <c r="D1060" s="16"/>
      <c r="E1060" s="16"/>
      <c r="F1060" s="16"/>
      <c r="G1060" s="16"/>
      <c r="H1060" s="16"/>
      <c r="I1060" s="16"/>
      <c r="J1060" s="16"/>
      <c r="K1060" s="16"/>
      <c r="L1060" s="16"/>
      <c r="M1060" s="16"/>
      <c r="N1060" s="16"/>
      <c r="O1060" s="16"/>
      <c r="P1060" s="16"/>
      <c r="Q1060" s="16"/>
      <c r="R1060" s="16"/>
      <c r="S1060" s="16"/>
      <c r="T1060" s="16"/>
      <c r="U1060" s="16"/>
      <c r="V1060" s="16"/>
      <c r="W1060" s="16"/>
      <c r="X1060" s="16"/>
      <c r="Z1060" s="16"/>
      <c r="AA1060" s="16"/>
      <c r="AB1060" s="16"/>
      <c r="AC1060" s="16"/>
      <c r="AD1060" s="16"/>
      <c r="AE1060" s="16"/>
      <c r="AF1060" s="16"/>
      <c r="AG1060" s="16"/>
      <c r="AH1060" s="16"/>
      <c r="AI1060" s="16"/>
      <c r="AJ1060" s="16"/>
      <c r="AK1060" s="16"/>
      <c r="AL1060" s="16"/>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row>
    <row r="1061" spans="1:86">
      <c r="A1061" s="16"/>
      <c r="B1061" s="16"/>
      <c r="C1061" s="16"/>
      <c r="D1061" s="16"/>
      <c r="E1061" s="16"/>
      <c r="F1061" s="16"/>
      <c r="G1061" s="16"/>
      <c r="H1061" s="16"/>
      <c r="I1061" s="16"/>
      <c r="J1061" s="16"/>
      <c r="K1061" s="16"/>
      <c r="L1061" s="16"/>
      <c r="M1061" s="16"/>
      <c r="N1061" s="16"/>
      <c r="O1061" s="16"/>
      <c r="P1061" s="16"/>
      <c r="Q1061" s="16"/>
      <c r="R1061" s="16"/>
      <c r="S1061" s="16"/>
      <c r="T1061" s="16"/>
      <c r="U1061" s="16"/>
      <c r="V1061" s="16"/>
      <c r="W1061" s="16"/>
      <c r="X1061" s="16"/>
      <c r="Z1061" s="16"/>
      <c r="AA1061" s="16"/>
      <c r="AB1061" s="16"/>
      <c r="AC1061" s="16"/>
      <c r="AD1061" s="16"/>
      <c r="AE1061" s="16"/>
      <c r="AF1061" s="16"/>
      <c r="AG1061" s="16"/>
      <c r="AH1061" s="16"/>
      <c r="AI1061" s="16"/>
      <c r="AJ1061" s="16"/>
      <c r="AK1061" s="16"/>
      <c r="AL1061" s="16"/>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row>
    <row r="1062" spans="1:86">
      <c r="A1062" s="16"/>
      <c r="B1062" s="16"/>
      <c r="C1062" s="16"/>
      <c r="D1062" s="16"/>
      <c r="E1062" s="16"/>
      <c r="F1062" s="16"/>
      <c r="G1062" s="16"/>
      <c r="H1062" s="16"/>
      <c r="I1062" s="16"/>
      <c r="J1062" s="16"/>
      <c r="K1062" s="16"/>
      <c r="L1062" s="16"/>
      <c r="M1062" s="16"/>
      <c r="N1062" s="16"/>
      <c r="O1062" s="16"/>
      <c r="P1062" s="16"/>
      <c r="Q1062" s="16"/>
      <c r="R1062" s="16"/>
      <c r="S1062" s="16"/>
      <c r="T1062" s="16"/>
      <c r="U1062" s="16"/>
      <c r="V1062" s="16"/>
      <c r="W1062" s="16"/>
      <c r="X1062" s="16"/>
      <c r="Z1062" s="16"/>
      <c r="AA1062" s="16"/>
      <c r="AB1062" s="16"/>
      <c r="AC1062" s="16"/>
      <c r="AD1062" s="16"/>
      <c r="AE1062" s="16"/>
      <c r="AF1062" s="16"/>
      <c r="AG1062" s="16"/>
      <c r="AH1062" s="16"/>
      <c r="AI1062" s="16"/>
      <c r="AJ1062" s="16"/>
      <c r="AK1062" s="16"/>
      <c r="AL1062" s="16"/>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row>
    <row r="1063" spans="1:86">
      <c r="A1063" s="16"/>
      <c r="B1063" s="16"/>
      <c r="C1063" s="16"/>
      <c r="D1063" s="16"/>
      <c r="E1063" s="16"/>
      <c r="F1063" s="16"/>
      <c r="G1063" s="16"/>
      <c r="H1063" s="16"/>
      <c r="I1063" s="16"/>
      <c r="J1063" s="16"/>
      <c r="K1063" s="16"/>
      <c r="L1063" s="16"/>
      <c r="M1063" s="16"/>
      <c r="N1063" s="16"/>
      <c r="O1063" s="16"/>
      <c r="P1063" s="16"/>
      <c r="Q1063" s="16"/>
      <c r="R1063" s="16"/>
      <c r="S1063" s="16"/>
      <c r="T1063" s="16"/>
      <c r="U1063" s="16"/>
      <c r="V1063" s="16"/>
      <c r="W1063" s="16"/>
      <c r="X1063" s="16"/>
      <c r="Z1063" s="16"/>
      <c r="AA1063" s="16"/>
      <c r="AB1063" s="16"/>
      <c r="AC1063" s="16"/>
      <c r="AD1063" s="16"/>
      <c r="AE1063" s="16"/>
      <c r="AF1063" s="16"/>
      <c r="AG1063" s="16"/>
      <c r="AH1063" s="16"/>
      <c r="AI1063" s="16"/>
      <c r="AJ1063" s="16"/>
      <c r="AK1063" s="16"/>
      <c r="AL1063" s="16"/>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row>
    <row r="1064" spans="1:86">
      <c r="A1064" s="16"/>
      <c r="B1064" s="16"/>
      <c r="C1064" s="16"/>
      <c r="D1064" s="16"/>
      <c r="E1064" s="16"/>
      <c r="F1064" s="16"/>
      <c r="G1064" s="16"/>
      <c r="H1064" s="16"/>
      <c r="I1064" s="16"/>
      <c r="J1064" s="16"/>
      <c r="K1064" s="16"/>
      <c r="L1064" s="16"/>
      <c r="M1064" s="16"/>
      <c r="N1064" s="16"/>
      <c r="O1064" s="16"/>
      <c r="P1064" s="16"/>
      <c r="Q1064" s="16"/>
      <c r="R1064" s="16"/>
      <c r="S1064" s="16"/>
      <c r="T1064" s="16"/>
      <c r="U1064" s="16"/>
      <c r="V1064" s="16"/>
      <c r="W1064" s="16"/>
      <c r="X1064" s="16"/>
      <c r="Z1064" s="16"/>
      <c r="AA1064" s="16"/>
      <c r="AB1064" s="16"/>
      <c r="AC1064" s="16"/>
      <c r="AD1064" s="16"/>
      <c r="AE1064" s="16"/>
      <c r="AF1064" s="16"/>
      <c r="AG1064" s="16"/>
      <c r="AH1064" s="16"/>
      <c r="AI1064" s="16"/>
      <c r="AJ1064" s="16"/>
      <c r="AK1064" s="16"/>
      <c r="AL1064" s="16"/>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row>
    <row r="1065" spans="1:86">
      <c r="A1065" s="16"/>
      <c r="B1065" s="16"/>
      <c r="C1065" s="16"/>
      <c r="D1065" s="16"/>
      <c r="E1065" s="16"/>
      <c r="F1065" s="16"/>
      <c r="G1065" s="16"/>
      <c r="H1065" s="16"/>
      <c r="I1065" s="16"/>
      <c r="J1065" s="16"/>
      <c r="K1065" s="16"/>
      <c r="L1065" s="16"/>
      <c r="M1065" s="16"/>
      <c r="N1065" s="16"/>
      <c r="O1065" s="16"/>
      <c r="P1065" s="16"/>
      <c r="Q1065" s="16"/>
      <c r="R1065" s="16"/>
      <c r="S1065" s="16"/>
      <c r="T1065" s="16"/>
      <c r="U1065" s="16"/>
      <c r="V1065" s="16"/>
      <c r="W1065" s="16"/>
      <c r="X1065" s="16"/>
      <c r="Z1065" s="16"/>
      <c r="AA1065" s="16"/>
      <c r="AB1065" s="16"/>
      <c r="AC1065" s="16"/>
      <c r="AD1065" s="16"/>
      <c r="AE1065" s="16"/>
      <c r="AF1065" s="16"/>
      <c r="AG1065" s="16"/>
      <c r="AH1065" s="16"/>
      <c r="AI1065" s="16"/>
      <c r="AJ1065" s="16"/>
      <c r="AK1065" s="16"/>
      <c r="AL1065" s="16"/>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row>
    <row r="1066" spans="1:86">
      <c r="A1066" s="16"/>
      <c r="B1066" s="16"/>
      <c r="C1066" s="16"/>
      <c r="D1066" s="16"/>
      <c r="E1066" s="16"/>
      <c r="F1066" s="16"/>
      <c r="G1066" s="16"/>
      <c r="H1066" s="16"/>
      <c r="I1066" s="16"/>
      <c r="J1066" s="16"/>
      <c r="K1066" s="16"/>
      <c r="L1066" s="16"/>
      <c r="M1066" s="16"/>
      <c r="N1066" s="16"/>
      <c r="O1066" s="16"/>
      <c r="P1066" s="16"/>
      <c r="Q1066" s="16"/>
      <c r="R1066" s="16"/>
      <c r="S1066" s="16"/>
      <c r="T1066" s="16"/>
      <c r="U1066" s="16"/>
      <c r="V1066" s="16"/>
      <c r="W1066" s="16"/>
      <c r="X1066" s="16"/>
      <c r="Z1066" s="16"/>
      <c r="AA1066" s="16"/>
      <c r="AB1066" s="16"/>
      <c r="AC1066" s="16"/>
      <c r="AD1066" s="16"/>
      <c r="AE1066" s="16"/>
      <c r="AF1066" s="16"/>
      <c r="AG1066" s="16"/>
      <c r="AH1066" s="16"/>
      <c r="AI1066" s="16"/>
      <c r="AJ1066" s="16"/>
      <c r="AK1066" s="16"/>
      <c r="AL1066" s="16"/>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row>
    <row r="1067" spans="1:86">
      <c r="A1067" s="16"/>
      <c r="B1067" s="16"/>
      <c r="C1067" s="16"/>
      <c r="D1067" s="16"/>
      <c r="E1067" s="16"/>
      <c r="F1067" s="16"/>
      <c r="G1067" s="16"/>
      <c r="H1067" s="16"/>
      <c r="I1067" s="16"/>
      <c r="J1067" s="16"/>
      <c r="K1067" s="16"/>
      <c r="L1067" s="16"/>
      <c r="M1067" s="16"/>
      <c r="N1067" s="16"/>
      <c r="O1067" s="16"/>
      <c r="P1067" s="16"/>
      <c r="Q1067" s="16"/>
      <c r="R1067" s="16"/>
      <c r="S1067" s="16"/>
      <c r="T1067" s="16"/>
      <c r="U1067" s="16"/>
      <c r="V1067" s="16"/>
      <c r="W1067" s="16"/>
      <c r="X1067" s="16"/>
      <c r="Z1067" s="16"/>
      <c r="AA1067" s="16"/>
      <c r="AB1067" s="16"/>
      <c r="AC1067" s="16"/>
      <c r="AD1067" s="16"/>
      <c r="AE1067" s="16"/>
      <c r="AF1067" s="16"/>
      <c r="AG1067" s="16"/>
      <c r="AH1067" s="16"/>
      <c r="AI1067" s="16"/>
      <c r="AJ1067" s="16"/>
      <c r="AK1067" s="16"/>
      <c r="AL1067" s="16"/>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row>
    <row r="1068" spans="1:86">
      <c r="A1068" s="16"/>
      <c r="B1068" s="16"/>
      <c r="C1068" s="16"/>
      <c r="D1068" s="16"/>
      <c r="E1068" s="16"/>
      <c r="F1068" s="16"/>
      <c r="G1068" s="16"/>
      <c r="H1068" s="16"/>
      <c r="I1068" s="16"/>
      <c r="J1068" s="16"/>
      <c r="K1068" s="16"/>
      <c r="L1068" s="16"/>
      <c r="M1068" s="16"/>
      <c r="N1068" s="16"/>
      <c r="O1068" s="16"/>
      <c r="P1068" s="16"/>
      <c r="Q1068" s="16"/>
      <c r="R1068" s="16"/>
      <c r="S1068" s="16"/>
      <c r="T1068" s="16"/>
      <c r="U1068" s="16"/>
      <c r="V1068" s="16"/>
      <c r="W1068" s="16"/>
      <c r="X1068" s="16"/>
      <c r="Z1068" s="16"/>
      <c r="AA1068" s="16"/>
      <c r="AB1068" s="16"/>
      <c r="AC1068" s="16"/>
      <c r="AD1068" s="16"/>
      <c r="AE1068" s="16"/>
      <c r="AF1068" s="16"/>
      <c r="AG1068" s="16"/>
      <c r="AH1068" s="16"/>
      <c r="AI1068" s="16"/>
      <c r="AJ1068" s="16"/>
      <c r="AK1068" s="16"/>
      <c r="AL1068" s="16"/>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row>
    <row r="1069" spans="1:86">
      <c r="A1069" s="16"/>
      <c r="B1069" s="16"/>
      <c r="C1069" s="16"/>
      <c r="D1069" s="16"/>
      <c r="E1069" s="16"/>
      <c r="F1069" s="16"/>
      <c r="G1069" s="16"/>
      <c r="H1069" s="16"/>
      <c r="I1069" s="16"/>
      <c r="J1069" s="16"/>
      <c r="K1069" s="16"/>
      <c r="L1069" s="16"/>
      <c r="M1069" s="16"/>
      <c r="N1069" s="16"/>
      <c r="O1069" s="16"/>
      <c r="P1069" s="16"/>
      <c r="Q1069" s="16"/>
      <c r="R1069" s="16"/>
      <c r="S1069" s="16"/>
      <c r="T1069" s="16"/>
      <c r="U1069" s="16"/>
      <c r="V1069" s="16"/>
      <c r="W1069" s="16"/>
      <c r="X1069" s="16"/>
      <c r="Z1069" s="16"/>
      <c r="AA1069" s="16"/>
      <c r="AB1069" s="16"/>
      <c r="AC1069" s="16"/>
      <c r="AD1069" s="16"/>
      <c r="AE1069" s="16"/>
      <c r="AF1069" s="16"/>
      <c r="AG1069" s="16"/>
      <c r="AH1069" s="16"/>
      <c r="AI1069" s="16"/>
      <c r="AJ1069" s="16"/>
      <c r="AK1069" s="16"/>
      <c r="AL1069" s="16"/>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row>
    <row r="1070" spans="1:86">
      <c r="A1070" s="16"/>
      <c r="B1070" s="16"/>
      <c r="C1070" s="16"/>
      <c r="D1070" s="16"/>
      <c r="E1070" s="16"/>
      <c r="F1070" s="16"/>
      <c r="G1070" s="16"/>
      <c r="H1070" s="16"/>
      <c r="I1070" s="16"/>
      <c r="J1070" s="16"/>
      <c r="K1070" s="16"/>
      <c r="L1070" s="16"/>
      <c r="M1070" s="16"/>
      <c r="N1070" s="16"/>
      <c r="O1070" s="16"/>
      <c r="P1070" s="16"/>
      <c r="Q1070" s="16"/>
      <c r="R1070" s="16"/>
      <c r="S1070" s="16"/>
      <c r="T1070" s="16"/>
      <c r="U1070" s="16"/>
      <c r="V1070" s="16"/>
      <c r="W1070" s="16"/>
      <c r="X1070" s="16"/>
      <c r="Z1070" s="16"/>
      <c r="AA1070" s="16"/>
      <c r="AB1070" s="16"/>
      <c r="AC1070" s="16"/>
      <c r="AD1070" s="16"/>
      <c r="AE1070" s="16"/>
      <c r="AF1070" s="16"/>
      <c r="AG1070" s="16"/>
      <c r="AH1070" s="16"/>
      <c r="AI1070" s="16"/>
      <c r="AJ1070" s="16"/>
      <c r="AK1070" s="16"/>
      <c r="AL1070" s="16"/>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row>
    <row r="1071" spans="1:86">
      <c r="A1071" s="16"/>
      <c r="B1071" s="16"/>
      <c r="C1071" s="16"/>
      <c r="D1071" s="16"/>
      <c r="E1071" s="16"/>
      <c r="F1071" s="16"/>
      <c r="G1071" s="16"/>
      <c r="H1071" s="16"/>
      <c r="I1071" s="16"/>
      <c r="J1071" s="16"/>
      <c r="K1071" s="16"/>
      <c r="L1071" s="16"/>
      <c r="M1071" s="16"/>
      <c r="N1071" s="16"/>
      <c r="O1071" s="16"/>
      <c r="P1071" s="16"/>
      <c r="Q1071" s="16"/>
      <c r="R1071" s="16"/>
      <c r="S1071" s="16"/>
      <c r="T1071" s="16"/>
      <c r="U1071" s="16"/>
      <c r="V1071" s="16"/>
      <c r="W1071" s="16"/>
      <c r="X1071" s="16"/>
      <c r="Z1071" s="16"/>
      <c r="AA1071" s="16"/>
      <c r="AB1071" s="16"/>
      <c r="AC1071" s="16"/>
      <c r="AD1071" s="16"/>
      <c r="AE1071" s="16"/>
      <c r="AF1071" s="16"/>
      <c r="AG1071" s="16"/>
      <c r="AH1071" s="16"/>
      <c r="AI1071" s="16"/>
      <c r="AJ1071" s="16"/>
      <c r="AK1071" s="16"/>
      <c r="AL1071" s="16"/>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row>
    <row r="1072" spans="1:86">
      <c r="A1072" s="16"/>
      <c r="B1072" s="16"/>
      <c r="C1072" s="16"/>
      <c r="D1072" s="16"/>
      <c r="E1072" s="16"/>
      <c r="F1072" s="16"/>
      <c r="G1072" s="16"/>
      <c r="H1072" s="16"/>
      <c r="I1072" s="16"/>
      <c r="J1072" s="16"/>
      <c r="K1072" s="16"/>
      <c r="L1072" s="16"/>
      <c r="M1072" s="16"/>
      <c r="N1072" s="16"/>
      <c r="O1072" s="16"/>
      <c r="P1072" s="16"/>
      <c r="Q1072" s="16"/>
      <c r="R1072" s="16"/>
      <c r="S1072" s="16"/>
      <c r="T1072" s="16"/>
      <c r="U1072" s="16"/>
      <c r="V1072" s="16"/>
      <c r="W1072" s="16"/>
      <c r="X1072" s="16"/>
      <c r="Z1072" s="16"/>
      <c r="AA1072" s="16"/>
      <c r="AB1072" s="16"/>
      <c r="AC1072" s="16"/>
      <c r="AD1072" s="16"/>
      <c r="AE1072" s="16"/>
      <c r="AF1072" s="16"/>
      <c r="AG1072" s="16"/>
      <c r="AH1072" s="16"/>
      <c r="AI1072" s="16"/>
      <c r="AJ1072" s="16"/>
      <c r="AK1072" s="16"/>
      <c r="AL1072" s="16"/>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row>
    <row r="1073" spans="1:86">
      <c r="A1073" s="16"/>
      <c r="B1073" s="16"/>
      <c r="C1073" s="16"/>
      <c r="D1073" s="16"/>
      <c r="E1073" s="16"/>
      <c r="F1073" s="16"/>
      <c r="G1073" s="16"/>
      <c r="H1073" s="16"/>
      <c r="I1073" s="16"/>
      <c r="J1073" s="16"/>
      <c r="K1073" s="16"/>
      <c r="L1073" s="16"/>
      <c r="M1073" s="16"/>
      <c r="N1073" s="16"/>
      <c r="O1073" s="16"/>
      <c r="P1073" s="16"/>
      <c r="Q1073" s="16"/>
      <c r="R1073" s="16"/>
      <c r="S1073" s="16"/>
      <c r="T1073" s="16"/>
      <c r="U1073" s="16"/>
      <c r="V1073" s="16"/>
      <c r="W1073" s="16"/>
      <c r="X1073" s="16"/>
      <c r="Z1073" s="16"/>
      <c r="AA1073" s="16"/>
      <c r="AB1073" s="16"/>
      <c r="AC1073" s="16"/>
      <c r="AD1073" s="16"/>
      <c r="AE1073" s="16"/>
      <c r="AF1073" s="16"/>
      <c r="AG1073" s="16"/>
      <c r="AH1073" s="16"/>
      <c r="AI1073" s="16"/>
      <c r="AJ1073" s="16"/>
      <c r="AK1073" s="16"/>
      <c r="AL1073" s="16"/>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row>
    <row r="1074" spans="1:86">
      <c r="A1074" s="16"/>
      <c r="B1074" s="16"/>
      <c r="C1074" s="16"/>
      <c r="D1074" s="16"/>
      <c r="E1074" s="16"/>
      <c r="F1074" s="16"/>
      <c r="G1074" s="16"/>
      <c r="H1074" s="16"/>
      <c r="I1074" s="16"/>
      <c r="J1074" s="16"/>
      <c r="K1074" s="16"/>
      <c r="L1074" s="16"/>
      <c r="M1074" s="16"/>
      <c r="N1074" s="16"/>
      <c r="O1074" s="16"/>
      <c r="P1074" s="16"/>
      <c r="Q1074" s="16"/>
      <c r="R1074" s="16"/>
      <c r="S1074" s="16"/>
      <c r="T1074" s="16"/>
      <c r="U1074" s="16"/>
      <c r="V1074" s="16"/>
      <c r="W1074" s="16"/>
      <c r="X1074" s="16"/>
      <c r="Z1074" s="16"/>
      <c r="AA1074" s="16"/>
      <c r="AB1074" s="16"/>
      <c r="AC1074" s="16"/>
      <c r="AD1074" s="16"/>
      <c r="AE1074" s="16"/>
      <c r="AF1074" s="16"/>
      <c r="AG1074" s="16"/>
      <c r="AH1074" s="16"/>
      <c r="AI1074" s="16"/>
      <c r="AJ1074" s="16"/>
      <c r="AK1074" s="16"/>
      <c r="AL1074" s="16"/>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row>
    <row r="1075" spans="1:86">
      <c r="A1075" s="16"/>
      <c r="B1075" s="16"/>
      <c r="C1075" s="16"/>
      <c r="D1075" s="16"/>
      <c r="E1075" s="16"/>
      <c r="F1075" s="16"/>
      <c r="G1075" s="16"/>
      <c r="H1075" s="16"/>
      <c r="I1075" s="16"/>
      <c r="J1075" s="16"/>
      <c r="K1075" s="16"/>
      <c r="L1075" s="16"/>
      <c r="M1075" s="16"/>
      <c r="N1075" s="16"/>
      <c r="O1075" s="16"/>
      <c r="P1075" s="16"/>
      <c r="Q1075" s="16"/>
      <c r="R1075" s="16"/>
      <c r="S1075" s="16"/>
      <c r="T1075" s="16"/>
      <c r="U1075" s="16"/>
      <c r="V1075" s="16"/>
      <c r="W1075" s="16"/>
      <c r="X1075" s="16"/>
      <c r="Z1075" s="16"/>
      <c r="AA1075" s="16"/>
      <c r="AB1075" s="16"/>
      <c r="AC1075" s="16"/>
      <c r="AD1075" s="16"/>
      <c r="AE1075" s="16"/>
      <c r="AF1075" s="16"/>
      <c r="AG1075" s="16"/>
      <c r="AH1075" s="16"/>
      <c r="AI1075" s="16"/>
      <c r="AJ1075" s="16"/>
      <c r="AK1075" s="16"/>
      <c r="AL1075" s="16"/>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row>
    <row r="1076" spans="1:86">
      <c r="A1076" s="16"/>
      <c r="B1076" s="16"/>
      <c r="C1076" s="16"/>
      <c r="D1076" s="16"/>
      <c r="E1076" s="16"/>
      <c r="F1076" s="16"/>
      <c r="G1076" s="16"/>
      <c r="H1076" s="16"/>
      <c r="I1076" s="16"/>
      <c r="J1076" s="16"/>
      <c r="K1076" s="16"/>
      <c r="L1076" s="16"/>
      <c r="M1076" s="16"/>
      <c r="N1076" s="16"/>
      <c r="O1076" s="16"/>
      <c r="P1076" s="16"/>
      <c r="Q1076" s="16"/>
      <c r="R1076" s="16"/>
      <c r="S1076" s="16"/>
      <c r="T1076" s="16"/>
      <c r="U1076" s="16"/>
      <c r="V1076" s="16"/>
      <c r="W1076" s="16"/>
      <c r="X1076" s="16"/>
      <c r="Z1076" s="16"/>
      <c r="AA1076" s="16"/>
      <c r="AB1076" s="16"/>
      <c r="AC1076" s="16"/>
      <c r="AD1076" s="16"/>
      <c r="AE1076" s="16"/>
      <c r="AF1076" s="16"/>
      <c r="AG1076" s="16"/>
      <c r="AH1076" s="16"/>
      <c r="AI1076" s="16"/>
      <c r="AJ1076" s="16"/>
      <c r="AK1076" s="16"/>
      <c r="AL1076" s="16"/>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row>
    <row r="1077" spans="1:86">
      <c r="A1077" s="16"/>
      <c r="B1077" s="16"/>
      <c r="C1077" s="16"/>
      <c r="D1077" s="16"/>
      <c r="E1077" s="16"/>
      <c r="F1077" s="16"/>
      <c r="G1077" s="16"/>
      <c r="H1077" s="16"/>
      <c r="I1077" s="16"/>
      <c r="J1077" s="16"/>
      <c r="K1077" s="16"/>
      <c r="L1077" s="16"/>
      <c r="M1077" s="16"/>
      <c r="N1077" s="16"/>
      <c r="O1077" s="16"/>
      <c r="P1077" s="16"/>
      <c r="Q1077" s="16"/>
      <c r="R1077" s="16"/>
      <c r="S1077" s="16"/>
      <c r="T1077" s="16"/>
      <c r="U1077" s="16"/>
      <c r="V1077" s="16"/>
      <c r="W1077" s="16"/>
      <c r="X1077" s="16"/>
      <c r="Z1077" s="16"/>
      <c r="AA1077" s="16"/>
      <c r="AB1077" s="16"/>
      <c r="AC1077" s="16"/>
      <c r="AD1077" s="16"/>
      <c r="AE1077" s="16"/>
      <c r="AF1077" s="16"/>
      <c r="AG1077" s="16"/>
      <c r="AH1077" s="16"/>
      <c r="AI1077" s="16"/>
      <c r="AJ1077" s="16"/>
      <c r="AK1077" s="16"/>
      <c r="AL1077" s="16"/>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row>
    <row r="1078" spans="1:86">
      <c r="A1078" s="16"/>
      <c r="B1078" s="16"/>
      <c r="C1078" s="16"/>
      <c r="D1078" s="16"/>
      <c r="E1078" s="16"/>
      <c r="F1078" s="16"/>
      <c r="G1078" s="16"/>
      <c r="H1078" s="16"/>
      <c r="I1078" s="16"/>
      <c r="J1078" s="16"/>
      <c r="K1078" s="16"/>
      <c r="L1078" s="16"/>
      <c r="M1078" s="16"/>
      <c r="N1078" s="16"/>
      <c r="O1078" s="16"/>
      <c r="P1078" s="16"/>
      <c r="Q1078" s="16"/>
      <c r="R1078" s="16"/>
      <c r="S1078" s="16"/>
      <c r="T1078" s="16"/>
      <c r="U1078" s="16"/>
      <c r="V1078" s="16"/>
      <c r="W1078" s="16"/>
      <c r="X1078" s="16"/>
      <c r="Z1078" s="16"/>
      <c r="AA1078" s="16"/>
      <c r="AB1078" s="16"/>
      <c r="AC1078" s="16"/>
      <c r="AD1078" s="16"/>
      <c r="AE1078" s="16"/>
      <c r="AF1078" s="16"/>
      <c r="AG1078" s="16"/>
      <c r="AH1078" s="16"/>
      <c r="AI1078" s="16"/>
      <c r="AJ1078" s="16"/>
      <c r="AK1078" s="16"/>
      <c r="AL1078" s="16"/>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row>
    <row r="1079" spans="1:86">
      <c r="A1079" s="16"/>
      <c r="B1079" s="16"/>
      <c r="C1079" s="16"/>
      <c r="D1079" s="16"/>
      <c r="E1079" s="16"/>
      <c r="F1079" s="16"/>
      <c r="G1079" s="16"/>
      <c r="H1079" s="16"/>
      <c r="I1079" s="16"/>
      <c r="J1079" s="16"/>
      <c r="K1079" s="16"/>
      <c r="L1079" s="16"/>
      <c r="M1079" s="16"/>
      <c r="N1079" s="16"/>
      <c r="O1079" s="16"/>
      <c r="P1079" s="16"/>
      <c r="Q1079" s="16"/>
      <c r="R1079" s="16"/>
      <c r="S1079" s="16"/>
      <c r="T1079" s="16"/>
      <c r="U1079" s="16"/>
      <c r="V1079" s="16"/>
      <c r="W1079" s="16"/>
      <c r="X1079" s="16"/>
      <c r="Z1079" s="16"/>
      <c r="AA1079" s="16"/>
      <c r="AB1079" s="16"/>
      <c r="AC1079" s="16"/>
      <c r="AD1079" s="16"/>
      <c r="AE1079" s="16"/>
      <c r="AF1079" s="16"/>
      <c r="AG1079" s="16"/>
      <c r="AH1079" s="16"/>
      <c r="AI1079" s="16"/>
      <c r="AJ1079" s="16"/>
      <c r="AK1079" s="16"/>
      <c r="AL1079" s="16"/>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row>
    <row r="1080" spans="1:86">
      <c r="A1080" s="16"/>
      <c r="B1080" s="16"/>
      <c r="C1080" s="16"/>
      <c r="D1080" s="16"/>
      <c r="E1080" s="16"/>
      <c r="F1080" s="16"/>
      <c r="G1080" s="16"/>
      <c r="H1080" s="16"/>
      <c r="I1080" s="16"/>
      <c r="J1080" s="16"/>
      <c r="K1080" s="16"/>
      <c r="L1080" s="16"/>
      <c r="M1080" s="16"/>
      <c r="N1080" s="16"/>
      <c r="O1080" s="16"/>
      <c r="P1080" s="16"/>
      <c r="Q1080" s="16"/>
      <c r="R1080" s="16"/>
      <c r="S1080" s="16"/>
      <c r="T1080" s="16"/>
      <c r="U1080" s="16"/>
      <c r="V1080" s="16"/>
      <c r="W1080" s="16"/>
      <c r="X1080" s="16"/>
      <c r="Z1080" s="16"/>
      <c r="AA1080" s="16"/>
      <c r="AB1080" s="16"/>
      <c r="AC1080" s="16"/>
      <c r="AD1080" s="16"/>
      <c r="AE1080" s="16"/>
      <c r="AF1080" s="16"/>
      <c r="AG1080" s="16"/>
      <c r="AH1080" s="16"/>
      <c r="AI1080" s="16"/>
      <c r="AJ1080" s="16"/>
      <c r="AK1080" s="16"/>
      <c r="AL1080" s="16"/>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row>
    <row r="1081" spans="1:86">
      <c r="A1081" s="16"/>
      <c r="B1081" s="16"/>
      <c r="C1081" s="16"/>
      <c r="D1081" s="16"/>
      <c r="E1081" s="16"/>
      <c r="F1081" s="16"/>
      <c r="G1081" s="16"/>
      <c r="H1081" s="16"/>
      <c r="I1081" s="16"/>
      <c r="J1081" s="16"/>
      <c r="K1081" s="16"/>
      <c r="L1081" s="16"/>
      <c r="M1081" s="16"/>
      <c r="N1081" s="16"/>
      <c r="O1081" s="16"/>
      <c r="P1081" s="16"/>
      <c r="Q1081" s="16"/>
      <c r="R1081" s="16"/>
      <c r="S1081" s="16"/>
      <c r="T1081" s="16"/>
      <c r="U1081" s="16"/>
      <c r="V1081" s="16"/>
      <c r="W1081" s="16"/>
      <c r="X1081" s="16"/>
      <c r="Z1081" s="16"/>
      <c r="AA1081" s="16"/>
      <c r="AB1081" s="16"/>
      <c r="AC1081" s="16"/>
      <c r="AD1081" s="16"/>
      <c r="AE1081" s="16"/>
      <c r="AF1081" s="16"/>
      <c r="AG1081" s="16"/>
      <c r="AH1081" s="16"/>
      <c r="AI1081" s="16"/>
      <c r="AJ1081" s="16"/>
      <c r="AK1081" s="16"/>
      <c r="AL1081" s="16"/>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row>
    <row r="1082" spans="1:86">
      <c r="A1082" s="16"/>
      <c r="B1082" s="16"/>
      <c r="C1082" s="16"/>
      <c r="D1082" s="16"/>
      <c r="E1082" s="16"/>
      <c r="F1082" s="16"/>
      <c r="G1082" s="16"/>
      <c r="H1082" s="16"/>
      <c r="I1082" s="16"/>
      <c r="J1082" s="16"/>
      <c r="K1082" s="16"/>
      <c r="L1082" s="16"/>
      <c r="M1082" s="16"/>
      <c r="N1082" s="16"/>
      <c r="O1082" s="16"/>
      <c r="P1082" s="16"/>
      <c r="Q1082" s="16"/>
      <c r="R1082" s="16"/>
      <c r="S1082" s="16"/>
      <c r="T1082" s="16"/>
      <c r="U1082" s="16"/>
      <c r="V1082" s="16"/>
      <c r="W1082" s="16"/>
      <c r="X1082" s="16"/>
      <c r="Z1082" s="16"/>
      <c r="AA1082" s="16"/>
      <c r="AB1082" s="16"/>
      <c r="AC1082" s="16"/>
      <c r="AD1082" s="16"/>
      <c r="AE1082" s="16"/>
      <c r="AF1082" s="16"/>
      <c r="AG1082" s="16"/>
      <c r="AH1082" s="16"/>
      <c r="AI1082" s="16"/>
      <c r="AJ1082" s="16"/>
      <c r="AK1082" s="16"/>
      <c r="AL1082" s="16"/>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row>
    <row r="1083" spans="1:86">
      <c r="A1083" s="16"/>
      <c r="B1083" s="16"/>
      <c r="C1083" s="16"/>
      <c r="D1083" s="16"/>
      <c r="E1083" s="16"/>
      <c r="F1083" s="16"/>
      <c r="G1083" s="16"/>
      <c r="H1083" s="16"/>
      <c r="I1083" s="16"/>
      <c r="J1083" s="16"/>
      <c r="K1083" s="16"/>
      <c r="L1083" s="16"/>
      <c r="M1083" s="16"/>
      <c r="N1083" s="16"/>
      <c r="O1083" s="16"/>
      <c r="P1083" s="16"/>
      <c r="Q1083" s="16"/>
      <c r="R1083" s="16"/>
      <c r="S1083" s="16"/>
      <c r="T1083" s="16"/>
      <c r="U1083" s="16"/>
      <c r="V1083" s="16"/>
      <c r="W1083" s="16"/>
      <c r="X1083" s="16"/>
      <c r="Z1083" s="16"/>
      <c r="AA1083" s="16"/>
      <c r="AB1083" s="16"/>
      <c r="AC1083" s="16"/>
      <c r="AD1083" s="16"/>
      <c r="AE1083" s="16"/>
      <c r="AF1083" s="16"/>
      <c r="AG1083" s="16"/>
      <c r="AH1083" s="16"/>
      <c r="AI1083" s="16"/>
      <c r="AJ1083" s="16"/>
      <c r="AK1083" s="16"/>
      <c r="AL1083" s="16"/>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row>
    <row r="1084" spans="1:86">
      <c r="A1084" s="16"/>
      <c r="B1084" s="16"/>
      <c r="C1084" s="16"/>
      <c r="D1084" s="16"/>
      <c r="E1084" s="16"/>
      <c r="F1084" s="16"/>
      <c r="G1084" s="16"/>
      <c r="H1084" s="16"/>
      <c r="I1084" s="16"/>
      <c r="J1084" s="16"/>
      <c r="K1084" s="16"/>
      <c r="L1084" s="16"/>
      <c r="M1084" s="16"/>
      <c r="N1084" s="16"/>
      <c r="O1084" s="16"/>
      <c r="P1084" s="16"/>
      <c r="Q1084" s="16"/>
      <c r="R1084" s="16"/>
      <c r="S1084" s="16"/>
      <c r="T1084" s="16"/>
      <c r="U1084" s="16"/>
      <c r="V1084" s="16"/>
      <c r="W1084" s="16"/>
      <c r="X1084" s="16"/>
      <c r="Z1084" s="16"/>
      <c r="AA1084" s="16"/>
      <c r="AB1084" s="16"/>
      <c r="AC1084" s="16"/>
      <c r="AD1084" s="16"/>
      <c r="AE1084" s="16"/>
      <c r="AF1084" s="16"/>
      <c r="AG1084" s="16"/>
      <c r="AH1084" s="16"/>
      <c r="AI1084" s="16"/>
      <c r="AJ1084" s="16"/>
      <c r="AK1084" s="16"/>
      <c r="AL1084" s="16"/>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row>
    <row r="1085" spans="1:86">
      <c r="A1085" s="16"/>
      <c r="B1085" s="16"/>
      <c r="C1085" s="16"/>
      <c r="D1085" s="16"/>
      <c r="E1085" s="16"/>
      <c r="F1085" s="16"/>
      <c r="G1085" s="16"/>
      <c r="H1085" s="16"/>
      <c r="I1085" s="16"/>
      <c r="J1085" s="16"/>
      <c r="K1085" s="16"/>
      <c r="L1085" s="16"/>
      <c r="M1085" s="16"/>
      <c r="N1085" s="16"/>
      <c r="O1085" s="16"/>
      <c r="P1085" s="16"/>
      <c r="Q1085" s="16"/>
      <c r="R1085" s="16"/>
      <c r="S1085" s="16"/>
      <c r="T1085" s="16"/>
      <c r="U1085" s="16"/>
      <c r="V1085" s="16"/>
      <c r="W1085" s="16"/>
      <c r="X1085" s="16"/>
      <c r="Z1085" s="16"/>
      <c r="AA1085" s="16"/>
      <c r="AB1085" s="16"/>
      <c r="AC1085" s="16"/>
      <c r="AD1085" s="16"/>
      <c r="AE1085" s="16"/>
      <c r="AF1085" s="16"/>
      <c r="AG1085" s="16"/>
      <c r="AH1085" s="16"/>
      <c r="AI1085" s="16"/>
      <c r="AJ1085" s="16"/>
      <c r="AK1085" s="16"/>
      <c r="AL1085" s="16"/>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row>
    <row r="1086" spans="1:86">
      <c r="A1086" s="16"/>
      <c r="B1086" s="16"/>
      <c r="C1086" s="16"/>
      <c r="D1086" s="16"/>
      <c r="E1086" s="16"/>
      <c r="F1086" s="16"/>
      <c r="G1086" s="16"/>
      <c r="H1086" s="16"/>
      <c r="I1086" s="16"/>
      <c r="J1086" s="16"/>
      <c r="K1086" s="16"/>
      <c r="L1086" s="16"/>
      <c r="M1086" s="16"/>
      <c r="N1086" s="16"/>
      <c r="O1086" s="16"/>
      <c r="P1086" s="16"/>
      <c r="Q1086" s="16"/>
      <c r="R1086" s="16"/>
      <c r="S1086" s="16"/>
      <c r="T1086" s="16"/>
      <c r="U1086" s="16"/>
      <c r="V1086" s="16"/>
      <c r="W1086" s="16"/>
      <c r="X1086" s="16"/>
      <c r="Z1086" s="16"/>
      <c r="AA1086" s="16"/>
      <c r="AB1086" s="16"/>
      <c r="AC1086" s="16"/>
      <c r="AD1086" s="16"/>
      <c r="AE1086" s="16"/>
      <c r="AF1086" s="16"/>
      <c r="AG1086" s="16"/>
      <c r="AH1086" s="16"/>
      <c r="AI1086" s="16"/>
      <c r="AJ1086" s="16"/>
      <c r="AK1086" s="16"/>
      <c r="AL1086" s="16"/>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row>
    <row r="1087" spans="1:86">
      <c r="A1087" s="16"/>
      <c r="B1087" s="16"/>
      <c r="C1087" s="16"/>
      <c r="D1087" s="16"/>
      <c r="E1087" s="16"/>
      <c r="F1087" s="16"/>
      <c r="G1087" s="16"/>
      <c r="H1087" s="16"/>
      <c r="I1087" s="16"/>
      <c r="J1087" s="16"/>
      <c r="K1087" s="16"/>
      <c r="L1087" s="16"/>
      <c r="M1087" s="16"/>
      <c r="N1087" s="16"/>
      <c r="O1087" s="16"/>
      <c r="P1087" s="16"/>
      <c r="Q1087" s="16"/>
      <c r="R1087" s="16"/>
      <c r="S1087" s="16"/>
      <c r="T1087" s="16"/>
      <c r="U1087" s="16"/>
      <c r="V1087" s="16"/>
      <c r="W1087" s="16"/>
      <c r="X1087" s="16"/>
      <c r="Z1087" s="16"/>
      <c r="AA1087" s="16"/>
      <c r="AB1087" s="16"/>
      <c r="AC1087" s="16"/>
      <c r="AD1087" s="16"/>
      <c r="AE1087" s="16"/>
      <c r="AF1087" s="16"/>
      <c r="AG1087" s="16"/>
      <c r="AH1087" s="16"/>
      <c r="AI1087" s="16"/>
      <c r="AJ1087" s="16"/>
      <c r="AK1087" s="16"/>
      <c r="AL1087" s="16"/>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row>
    <row r="1088" spans="1:86">
      <c r="A1088" s="16"/>
      <c r="B1088" s="16"/>
      <c r="C1088" s="16"/>
      <c r="D1088" s="16"/>
      <c r="E1088" s="16"/>
      <c r="F1088" s="16"/>
      <c r="G1088" s="16"/>
      <c r="H1088" s="16"/>
      <c r="I1088" s="16"/>
      <c r="J1088" s="16"/>
      <c r="K1088" s="16"/>
      <c r="L1088" s="16"/>
      <c r="M1088" s="16"/>
      <c r="N1088" s="16"/>
      <c r="O1088" s="16"/>
      <c r="P1088" s="16"/>
      <c r="Q1088" s="16"/>
      <c r="R1088" s="16"/>
      <c r="S1088" s="16"/>
      <c r="T1088" s="16"/>
      <c r="U1088" s="16"/>
      <c r="V1088" s="16"/>
      <c r="W1088" s="16"/>
      <c r="X1088" s="16"/>
      <c r="Z1088" s="16"/>
      <c r="AA1088" s="16"/>
      <c r="AB1088" s="16"/>
      <c r="AC1088" s="16"/>
      <c r="AD1088" s="16"/>
      <c r="AE1088" s="16"/>
      <c r="AF1088" s="16"/>
      <c r="AG1088" s="16"/>
      <c r="AH1088" s="16"/>
      <c r="AI1088" s="16"/>
      <c r="AJ1088" s="16"/>
      <c r="AK1088" s="16"/>
      <c r="AL1088" s="16"/>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row>
    <row r="1089" spans="1:86">
      <c r="A1089" s="16"/>
      <c r="B1089" s="16"/>
      <c r="C1089" s="16"/>
      <c r="D1089" s="16"/>
      <c r="E1089" s="16"/>
      <c r="F1089" s="16"/>
      <c r="G1089" s="16"/>
      <c r="H1089" s="16"/>
      <c r="I1089" s="16"/>
      <c r="J1089" s="16"/>
      <c r="K1089" s="16"/>
      <c r="L1089" s="16"/>
      <c r="M1089" s="16"/>
      <c r="N1089" s="16"/>
      <c r="O1089" s="16"/>
      <c r="P1089" s="16"/>
      <c r="Q1089" s="16"/>
      <c r="R1089" s="16"/>
      <c r="S1089" s="16"/>
      <c r="T1089" s="16"/>
      <c r="U1089" s="16"/>
      <c r="V1089" s="16"/>
      <c r="W1089" s="16"/>
      <c r="X1089" s="16"/>
      <c r="Z1089" s="16"/>
      <c r="AA1089" s="16"/>
      <c r="AB1089" s="16"/>
      <c r="AC1089" s="16"/>
      <c r="AD1089" s="16"/>
      <c r="AE1089" s="16"/>
      <c r="AF1089" s="16"/>
      <c r="AG1089" s="16"/>
      <c r="AH1089" s="16"/>
      <c r="AI1089" s="16"/>
      <c r="AJ1089" s="16"/>
      <c r="AK1089" s="16"/>
      <c r="AL1089" s="16"/>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row>
    <row r="1090" spans="1:86">
      <c r="A1090" s="16"/>
      <c r="B1090" s="16"/>
      <c r="C1090" s="16"/>
      <c r="D1090" s="16"/>
      <c r="E1090" s="16"/>
      <c r="F1090" s="16"/>
      <c r="G1090" s="16"/>
      <c r="H1090" s="16"/>
      <c r="I1090" s="16"/>
      <c r="J1090" s="16"/>
      <c r="K1090" s="16"/>
      <c r="L1090" s="16"/>
      <c r="M1090" s="16"/>
      <c r="N1090" s="16"/>
      <c r="O1090" s="16"/>
      <c r="P1090" s="16"/>
      <c r="Q1090" s="16"/>
      <c r="R1090" s="16"/>
      <c r="S1090" s="16"/>
      <c r="T1090" s="16"/>
      <c r="U1090" s="16"/>
      <c r="V1090" s="16"/>
      <c r="W1090" s="16"/>
      <c r="X1090" s="16"/>
      <c r="Z1090" s="16"/>
      <c r="AA1090" s="16"/>
      <c r="AB1090" s="16"/>
      <c r="AC1090" s="16"/>
      <c r="AD1090" s="16"/>
      <c r="AE1090" s="16"/>
      <c r="AF1090" s="16"/>
      <c r="AG1090" s="16"/>
      <c r="AH1090" s="16"/>
      <c r="AI1090" s="16"/>
      <c r="AJ1090" s="16"/>
      <c r="AK1090" s="16"/>
      <c r="AL1090" s="16"/>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row>
    <row r="1091" spans="1:86">
      <c r="A1091" s="16"/>
      <c r="B1091" s="16"/>
      <c r="C1091" s="16"/>
      <c r="D1091" s="16"/>
      <c r="E1091" s="16"/>
      <c r="F1091" s="16"/>
      <c r="G1091" s="16"/>
      <c r="H1091" s="16"/>
      <c r="I1091" s="16"/>
      <c r="J1091" s="16"/>
      <c r="K1091" s="16"/>
      <c r="L1091" s="16"/>
      <c r="M1091" s="16"/>
      <c r="N1091" s="16"/>
      <c r="O1091" s="16"/>
      <c r="P1091" s="16"/>
      <c r="Q1091" s="16"/>
      <c r="R1091" s="16"/>
      <c r="S1091" s="16"/>
      <c r="T1091" s="16"/>
      <c r="U1091" s="16"/>
      <c r="V1091" s="16"/>
      <c r="W1091" s="16"/>
      <c r="X1091" s="16"/>
      <c r="Z1091" s="16"/>
      <c r="AA1091" s="16"/>
      <c r="AB1091" s="16"/>
      <c r="AC1091" s="16"/>
      <c r="AD1091" s="16"/>
      <c r="AE1091" s="16"/>
      <c r="AF1091" s="16"/>
      <c r="AG1091" s="16"/>
      <c r="AH1091" s="16"/>
      <c r="AI1091" s="16"/>
      <c r="AJ1091" s="16"/>
      <c r="AK1091" s="16"/>
      <c r="AL1091" s="16"/>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row>
    <row r="1092" spans="1:86">
      <c r="A1092" s="16"/>
      <c r="B1092" s="16"/>
      <c r="C1092" s="16"/>
      <c r="D1092" s="16"/>
      <c r="E1092" s="16"/>
      <c r="F1092" s="16"/>
      <c r="G1092" s="16"/>
      <c r="H1092" s="16"/>
      <c r="I1092" s="16"/>
      <c r="J1092" s="16"/>
      <c r="K1092" s="16"/>
      <c r="L1092" s="16"/>
      <c r="M1092" s="16"/>
      <c r="N1092" s="16"/>
      <c r="O1092" s="16"/>
      <c r="P1092" s="16"/>
      <c r="Q1092" s="16"/>
      <c r="R1092" s="16"/>
      <c r="S1092" s="16"/>
      <c r="T1092" s="16"/>
      <c r="U1092" s="16"/>
      <c r="V1092" s="16"/>
      <c r="W1092" s="16"/>
      <c r="X1092" s="16"/>
      <c r="Z1092" s="16"/>
      <c r="AA1092" s="16"/>
      <c r="AB1092" s="16"/>
      <c r="AC1092" s="16"/>
      <c r="AD1092" s="16"/>
      <c r="AE1092" s="16"/>
      <c r="AF1092" s="16"/>
      <c r="AG1092" s="16"/>
      <c r="AH1092" s="16"/>
      <c r="AI1092" s="16"/>
      <c r="AJ1092" s="16"/>
      <c r="AK1092" s="16"/>
      <c r="AL1092" s="16"/>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row>
    <row r="1093" spans="1:86">
      <c r="A1093" s="16"/>
      <c r="B1093" s="16"/>
      <c r="C1093" s="16"/>
      <c r="D1093" s="16"/>
      <c r="E1093" s="16"/>
      <c r="F1093" s="16"/>
      <c r="G1093" s="16"/>
      <c r="H1093" s="16"/>
      <c r="I1093" s="16"/>
      <c r="J1093" s="16"/>
      <c r="K1093" s="16"/>
      <c r="L1093" s="16"/>
      <c r="M1093" s="16"/>
      <c r="N1093" s="16"/>
      <c r="O1093" s="16"/>
      <c r="P1093" s="16"/>
      <c r="Q1093" s="16"/>
      <c r="R1093" s="16"/>
      <c r="S1093" s="16"/>
      <c r="T1093" s="16"/>
      <c r="U1093" s="16"/>
      <c r="V1093" s="16"/>
      <c r="W1093" s="16"/>
      <c r="X1093" s="16"/>
      <c r="Z1093" s="16"/>
      <c r="AA1093" s="16"/>
      <c r="AB1093" s="16"/>
      <c r="AC1093" s="16"/>
      <c r="AD1093" s="16"/>
      <c r="AE1093" s="16"/>
      <c r="AF1093" s="16"/>
      <c r="AG1093" s="16"/>
      <c r="AH1093" s="16"/>
      <c r="AI1093" s="16"/>
      <c r="AJ1093" s="16"/>
      <c r="AK1093" s="16"/>
      <c r="AL1093" s="16"/>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row>
    <row r="1094" spans="1:86">
      <c r="A1094" s="16"/>
      <c r="B1094" s="16"/>
      <c r="C1094" s="16"/>
      <c r="D1094" s="16"/>
      <c r="E1094" s="16"/>
      <c r="F1094" s="16"/>
      <c r="G1094" s="16"/>
      <c r="H1094" s="16"/>
      <c r="I1094" s="16"/>
      <c r="J1094" s="16"/>
      <c r="K1094" s="16"/>
      <c r="L1094" s="16"/>
      <c r="M1094" s="16"/>
      <c r="N1094" s="16"/>
      <c r="O1094" s="16"/>
      <c r="P1094" s="16"/>
      <c r="Q1094" s="16"/>
      <c r="R1094" s="16"/>
      <c r="S1094" s="16"/>
      <c r="T1094" s="16"/>
      <c r="U1094" s="16"/>
      <c r="V1094" s="16"/>
      <c r="W1094" s="16"/>
      <c r="X1094" s="16"/>
      <c r="Z1094" s="16"/>
      <c r="AA1094" s="16"/>
      <c r="AB1094" s="16"/>
      <c r="AC1094" s="16"/>
      <c r="AD1094" s="16"/>
      <c r="AE1094" s="16"/>
      <c r="AF1094" s="16"/>
      <c r="AG1094" s="16"/>
      <c r="AH1094" s="16"/>
      <c r="AI1094" s="16"/>
      <c r="AJ1094" s="16"/>
      <c r="AK1094" s="16"/>
      <c r="AL1094" s="16"/>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row>
    <row r="1095" spans="1:86">
      <c r="A1095" s="16"/>
      <c r="B1095" s="16"/>
      <c r="C1095" s="16"/>
      <c r="D1095" s="16"/>
      <c r="E1095" s="16"/>
      <c r="F1095" s="16"/>
      <c r="G1095" s="16"/>
      <c r="H1095" s="16"/>
      <c r="I1095" s="16"/>
      <c r="J1095" s="16"/>
      <c r="K1095" s="16"/>
      <c r="L1095" s="16"/>
      <c r="M1095" s="16"/>
      <c r="N1095" s="16"/>
      <c r="O1095" s="16"/>
      <c r="P1095" s="16"/>
      <c r="Q1095" s="16"/>
      <c r="R1095" s="16"/>
      <c r="S1095" s="16"/>
      <c r="T1095" s="16"/>
      <c r="U1095" s="16"/>
      <c r="V1095" s="16"/>
      <c r="W1095" s="16"/>
      <c r="X1095" s="16"/>
      <c r="Z1095" s="16"/>
      <c r="AA1095" s="16"/>
      <c r="AB1095" s="16"/>
      <c r="AC1095" s="16"/>
      <c r="AD1095" s="16"/>
      <c r="AE1095" s="16"/>
      <c r="AF1095" s="16"/>
      <c r="AG1095" s="16"/>
      <c r="AH1095" s="16"/>
      <c r="AI1095" s="16"/>
      <c r="AJ1095" s="16"/>
      <c r="AK1095" s="16"/>
      <c r="AL1095" s="16"/>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row>
    <row r="1096" spans="1:86">
      <c r="A1096" s="16"/>
      <c r="B1096" s="16"/>
      <c r="C1096" s="16"/>
      <c r="D1096" s="16"/>
      <c r="E1096" s="16"/>
      <c r="F1096" s="16"/>
      <c r="G1096" s="16"/>
      <c r="H1096" s="16"/>
      <c r="I1096" s="16"/>
      <c r="J1096" s="16"/>
      <c r="K1096" s="16"/>
      <c r="L1096" s="16"/>
      <c r="M1096" s="16"/>
      <c r="N1096" s="16"/>
      <c r="O1096" s="16"/>
      <c r="P1096" s="16"/>
      <c r="Q1096" s="16"/>
      <c r="R1096" s="16"/>
      <c r="S1096" s="16"/>
      <c r="T1096" s="16"/>
      <c r="U1096" s="16"/>
      <c r="V1096" s="16"/>
      <c r="W1096" s="16"/>
      <c r="X1096" s="16"/>
      <c r="Z1096" s="16"/>
      <c r="AA1096" s="16"/>
      <c r="AB1096" s="16"/>
      <c r="AC1096" s="16"/>
      <c r="AD1096" s="16"/>
      <c r="AE1096" s="16"/>
      <c r="AF1096" s="16"/>
      <c r="AG1096" s="16"/>
      <c r="AH1096" s="16"/>
      <c r="AI1096" s="16"/>
      <c r="AJ1096" s="16"/>
      <c r="AK1096" s="16"/>
      <c r="AL1096" s="16"/>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row>
    <row r="1097" spans="1:86">
      <c r="A1097" s="16"/>
      <c r="B1097" s="16"/>
      <c r="C1097" s="16"/>
      <c r="D1097" s="16"/>
      <c r="E1097" s="16"/>
      <c r="F1097" s="16"/>
      <c r="G1097" s="16"/>
      <c r="H1097" s="16"/>
      <c r="I1097" s="16"/>
      <c r="J1097" s="16"/>
      <c r="K1097" s="16"/>
      <c r="L1097" s="16"/>
      <c r="M1097" s="16"/>
      <c r="N1097" s="16"/>
      <c r="O1097" s="16"/>
      <c r="P1097" s="16"/>
      <c r="Q1097" s="16"/>
      <c r="R1097" s="16"/>
      <c r="S1097" s="16"/>
      <c r="T1097" s="16"/>
      <c r="U1097" s="16"/>
      <c r="V1097" s="16"/>
      <c r="W1097" s="16"/>
      <c r="X1097" s="16"/>
      <c r="Z1097" s="16"/>
      <c r="AA1097" s="16"/>
      <c r="AB1097" s="16"/>
      <c r="AC1097" s="16"/>
      <c r="AD1097" s="16"/>
      <c r="AE1097" s="16"/>
      <c r="AF1097" s="16"/>
      <c r="AG1097" s="16"/>
      <c r="AH1097" s="16"/>
      <c r="AI1097" s="16"/>
      <c r="AJ1097" s="16"/>
      <c r="AK1097" s="16"/>
      <c r="AL1097" s="16"/>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row>
    <row r="1098" spans="1:86">
      <c r="A1098" s="16"/>
      <c r="B1098" s="16"/>
      <c r="C1098" s="16"/>
      <c r="D1098" s="16"/>
      <c r="E1098" s="16"/>
      <c r="F1098" s="16"/>
      <c r="G1098" s="16"/>
      <c r="H1098" s="16"/>
      <c r="I1098" s="16"/>
      <c r="J1098" s="16"/>
      <c r="K1098" s="16"/>
      <c r="L1098" s="16"/>
      <c r="M1098" s="16"/>
      <c r="N1098" s="16"/>
      <c r="O1098" s="16"/>
      <c r="P1098" s="16"/>
      <c r="Q1098" s="16"/>
      <c r="R1098" s="16"/>
      <c r="S1098" s="16"/>
      <c r="T1098" s="16"/>
      <c r="U1098" s="16"/>
      <c r="V1098" s="16"/>
      <c r="W1098" s="16"/>
      <c r="X1098" s="16"/>
      <c r="Z1098" s="16"/>
      <c r="AA1098" s="16"/>
      <c r="AB1098" s="16"/>
      <c r="AC1098" s="16"/>
      <c r="AD1098" s="16"/>
      <c r="AE1098" s="16"/>
      <c r="AF1098" s="16"/>
      <c r="AG1098" s="16"/>
      <c r="AH1098" s="16"/>
      <c r="AI1098" s="16"/>
      <c r="AJ1098" s="16"/>
      <c r="AK1098" s="16"/>
      <c r="AL1098" s="16"/>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row>
    <row r="1099" spans="1:86">
      <c r="A1099" s="16"/>
      <c r="B1099" s="16"/>
      <c r="C1099" s="16"/>
      <c r="D1099" s="16"/>
      <c r="E1099" s="16"/>
      <c r="F1099" s="16"/>
      <c r="G1099" s="16"/>
      <c r="H1099" s="16"/>
      <c r="I1099" s="16"/>
      <c r="J1099" s="16"/>
      <c r="K1099" s="16"/>
      <c r="L1099" s="16"/>
      <c r="M1099" s="16"/>
      <c r="N1099" s="16"/>
      <c r="O1099" s="16"/>
      <c r="P1099" s="16"/>
      <c r="Q1099" s="16"/>
      <c r="R1099" s="16"/>
      <c r="S1099" s="16"/>
      <c r="T1099" s="16"/>
      <c r="U1099" s="16"/>
      <c r="V1099" s="16"/>
      <c r="W1099" s="16"/>
      <c r="X1099" s="16"/>
      <c r="Z1099" s="16"/>
      <c r="AA1099" s="16"/>
      <c r="AB1099" s="16"/>
      <c r="AC1099" s="16"/>
      <c r="AD1099" s="16"/>
      <c r="AE1099" s="16"/>
      <c r="AF1099" s="16"/>
      <c r="AG1099" s="16"/>
      <c r="AH1099" s="16"/>
      <c r="AI1099" s="16"/>
      <c r="AJ1099" s="16"/>
      <c r="AK1099" s="16"/>
      <c r="AL1099" s="16"/>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row>
    <row r="1100" spans="1:86">
      <c r="A1100" s="16"/>
      <c r="B1100" s="16"/>
      <c r="C1100" s="16"/>
      <c r="D1100" s="16"/>
      <c r="E1100" s="16"/>
      <c r="F1100" s="16"/>
      <c r="G1100" s="16"/>
      <c r="H1100" s="16"/>
      <c r="I1100" s="16"/>
      <c r="J1100" s="16"/>
      <c r="K1100" s="16"/>
      <c r="L1100" s="16"/>
      <c r="M1100" s="16"/>
      <c r="N1100" s="16"/>
      <c r="O1100" s="16"/>
      <c r="P1100" s="16"/>
      <c r="Q1100" s="16"/>
      <c r="R1100" s="16"/>
      <c r="S1100" s="16"/>
      <c r="T1100" s="16"/>
      <c r="U1100" s="16"/>
      <c r="V1100" s="16"/>
      <c r="W1100" s="16"/>
      <c r="X1100" s="16"/>
      <c r="Z1100" s="16"/>
      <c r="AA1100" s="16"/>
      <c r="AB1100" s="16"/>
      <c r="AC1100" s="16"/>
      <c r="AD1100" s="16"/>
      <c r="AE1100" s="16"/>
      <c r="AF1100" s="16"/>
      <c r="AG1100" s="16"/>
      <c r="AH1100" s="16"/>
      <c r="AI1100" s="16"/>
      <c r="AJ1100" s="16"/>
      <c r="AK1100" s="16"/>
      <c r="AL1100" s="16"/>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row>
    <row r="1101" spans="1:86">
      <c r="A1101" s="16"/>
      <c r="B1101" s="16"/>
      <c r="C1101" s="16"/>
      <c r="D1101" s="16"/>
      <c r="E1101" s="16"/>
      <c r="F1101" s="16"/>
      <c r="G1101" s="16"/>
      <c r="H1101" s="16"/>
      <c r="I1101" s="16"/>
      <c r="J1101" s="16"/>
      <c r="K1101" s="16"/>
      <c r="L1101" s="16"/>
      <c r="M1101" s="16"/>
      <c r="N1101" s="16"/>
      <c r="O1101" s="16"/>
      <c r="P1101" s="16"/>
      <c r="Q1101" s="16"/>
      <c r="R1101" s="16"/>
      <c r="S1101" s="16"/>
      <c r="T1101" s="16"/>
      <c r="U1101" s="16"/>
      <c r="V1101" s="16"/>
      <c r="W1101" s="16"/>
      <c r="X1101" s="16"/>
      <c r="Z1101" s="16"/>
      <c r="AA1101" s="16"/>
      <c r="AB1101" s="16"/>
      <c r="AC1101" s="16"/>
      <c r="AD1101" s="16"/>
      <c r="AE1101" s="16"/>
      <c r="AF1101" s="16"/>
      <c r="AG1101" s="16"/>
      <c r="AH1101" s="16"/>
      <c r="AI1101" s="16"/>
      <c r="AJ1101" s="16"/>
      <c r="AK1101" s="16"/>
      <c r="AL1101" s="16"/>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row>
    <row r="1102" spans="1:86">
      <c r="A1102" s="16"/>
      <c r="B1102" s="16"/>
      <c r="C1102" s="16"/>
      <c r="D1102" s="16"/>
      <c r="E1102" s="16"/>
      <c r="F1102" s="16"/>
      <c r="G1102" s="16"/>
      <c r="H1102" s="16"/>
      <c r="I1102" s="16"/>
      <c r="J1102" s="16"/>
      <c r="K1102" s="16"/>
      <c r="L1102" s="16"/>
      <c r="M1102" s="16"/>
      <c r="N1102" s="16"/>
      <c r="O1102" s="16"/>
      <c r="P1102" s="16"/>
      <c r="Q1102" s="16"/>
      <c r="R1102" s="16"/>
      <c r="S1102" s="16"/>
      <c r="T1102" s="16"/>
      <c r="U1102" s="16"/>
      <c r="V1102" s="16"/>
      <c r="W1102" s="16"/>
      <c r="X1102" s="16"/>
      <c r="Z1102" s="16"/>
      <c r="AA1102" s="16"/>
      <c r="AB1102" s="16"/>
      <c r="AC1102" s="16"/>
      <c r="AD1102" s="16"/>
      <c r="AE1102" s="16"/>
      <c r="AF1102" s="16"/>
      <c r="AG1102" s="16"/>
      <c r="AH1102" s="16"/>
      <c r="AI1102" s="16"/>
      <c r="AJ1102" s="16"/>
      <c r="AK1102" s="16"/>
      <c r="AL1102" s="16"/>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row>
    <row r="1103" spans="1:86">
      <c r="A1103" s="16"/>
      <c r="B1103" s="16"/>
      <c r="C1103" s="16"/>
      <c r="D1103" s="16"/>
      <c r="E1103" s="16"/>
      <c r="F1103" s="16"/>
      <c r="G1103" s="16"/>
      <c r="H1103" s="16"/>
      <c r="I1103" s="16"/>
      <c r="J1103" s="16"/>
      <c r="K1103" s="16"/>
      <c r="L1103" s="16"/>
      <c r="M1103" s="16"/>
      <c r="N1103" s="16"/>
      <c r="O1103" s="16"/>
      <c r="P1103" s="16"/>
      <c r="Q1103" s="16"/>
      <c r="R1103" s="16"/>
      <c r="S1103" s="16"/>
      <c r="T1103" s="16"/>
      <c r="U1103" s="16"/>
      <c r="V1103" s="16"/>
      <c r="W1103" s="16"/>
      <c r="X1103" s="16"/>
      <c r="Z1103" s="16"/>
      <c r="AA1103" s="16"/>
      <c r="AB1103" s="16"/>
      <c r="AC1103" s="16"/>
      <c r="AD1103" s="16"/>
      <c r="AE1103" s="16"/>
      <c r="AF1103" s="16"/>
      <c r="AG1103" s="16"/>
      <c r="AH1103" s="16"/>
      <c r="AI1103" s="16"/>
      <c r="AJ1103" s="16"/>
      <c r="AK1103" s="16"/>
      <c r="AL1103" s="16"/>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row>
    <row r="1104" spans="1:86">
      <c r="A1104" s="16"/>
      <c r="B1104" s="16"/>
      <c r="C1104" s="16"/>
      <c r="D1104" s="16"/>
      <c r="E1104" s="16"/>
      <c r="F1104" s="16"/>
      <c r="G1104" s="16"/>
      <c r="H1104" s="16"/>
      <c r="I1104" s="16"/>
      <c r="J1104" s="16"/>
      <c r="K1104" s="16"/>
      <c r="L1104" s="16"/>
      <c r="M1104" s="16"/>
      <c r="N1104" s="16"/>
      <c r="O1104" s="16"/>
      <c r="P1104" s="16"/>
      <c r="Q1104" s="16"/>
      <c r="R1104" s="16"/>
      <c r="S1104" s="16"/>
      <c r="T1104" s="16"/>
      <c r="U1104" s="16"/>
      <c r="V1104" s="16"/>
      <c r="W1104" s="16"/>
      <c r="X1104" s="16"/>
      <c r="Z1104" s="16"/>
      <c r="AA1104" s="16"/>
      <c r="AB1104" s="16"/>
      <c r="AC1104" s="16"/>
      <c r="AD1104" s="16"/>
      <c r="AE1104" s="16"/>
      <c r="AF1104" s="16"/>
      <c r="AG1104" s="16"/>
      <c r="AH1104" s="16"/>
      <c r="AI1104" s="16"/>
      <c r="AJ1104" s="16"/>
      <c r="AK1104" s="16"/>
      <c r="AL1104" s="16"/>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row>
    <row r="1105" spans="1:86">
      <c r="A1105" s="16"/>
      <c r="B1105" s="16"/>
      <c r="C1105" s="16"/>
      <c r="D1105" s="16"/>
      <c r="E1105" s="16"/>
      <c r="F1105" s="16"/>
      <c r="G1105" s="16"/>
      <c r="H1105" s="16"/>
      <c r="I1105" s="16"/>
      <c r="J1105" s="16"/>
      <c r="K1105" s="16"/>
      <c r="L1105" s="16"/>
      <c r="M1105" s="16"/>
      <c r="N1105" s="16"/>
      <c r="O1105" s="16"/>
      <c r="P1105" s="16"/>
      <c r="Q1105" s="16"/>
      <c r="R1105" s="16"/>
      <c r="S1105" s="16"/>
      <c r="T1105" s="16"/>
      <c r="U1105" s="16"/>
      <c r="V1105" s="16"/>
      <c r="W1105" s="16"/>
      <c r="X1105" s="16"/>
      <c r="Z1105" s="16"/>
      <c r="AA1105" s="16"/>
      <c r="AB1105" s="16"/>
      <c r="AC1105" s="16"/>
      <c r="AD1105" s="16"/>
      <c r="AE1105" s="16"/>
      <c r="AF1105" s="16"/>
      <c r="AG1105" s="16"/>
      <c r="AH1105" s="16"/>
      <c r="AI1105" s="16"/>
      <c r="AJ1105" s="16"/>
      <c r="AK1105" s="16"/>
      <c r="AL1105" s="16"/>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row>
    <row r="1106" spans="1:86">
      <c r="A1106" s="16"/>
      <c r="B1106" s="16"/>
      <c r="C1106" s="16"/>
      <c r="D1106" s="16"/>
      <c r="E1106" s="16"/>
      <c r="F1106" s="16"/>
      <c r="G1106" s="16"/>
      <c r="H1106" s="16"/>
      <c r="I1106" s="16"/>
      <c r="J1106" s="16"/>
      <c r="K1106" s="16"/>
      <c r="L1106" s="16"/>
      <c r="M1106" s="16"/>
      <c r="N1106" s="16"/>
      <c r="O1106" s="16"/>
      <c r="P1106" s="16"/>
      <c r="Q1106" s="16"/>
      <c r="R1106" s="16"/>
      <c r="S1106" s="16"/>
      <c r="T1106" s="16"/>
      <c r="U1106" s="16"/>
      <c r="V1106" s="16"/>
      <c r="W1106" s="16"/>
      <c r="X1106" s="16"/>
      <c r="Z1106" s="16"/>
      <c r="AA1106" s="16"/>
      <c r="AB1106" s="16"/>
      <c r="AC1106" s="16"/>
      <c r="AD1106" s="16"/>
      <c r="AE1106" s="16"/>
      <c r="AF1106" s="16"/>
      <c r="AG1106" s="16"/>
      <c r="AH1106" s="16"/>
      <c r="AI1106" s="16"/>
      <c r="AJ1106" s="16"/>
      <c r="AK1106" s="16"/>
      <c r="AL1106" s="16"/>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row>
    <row r="1107" spans="1:86">
      <c r="A1107" s="16"/>
      <c r="B1107" s="16"/>
      <c r="C1107" s="16"/>
      <c r="D1107" s="16"/>
      <c r="E1107" s="16"/>
      <c r="F1107" s="16"/>
      <c r="G1107" s="16"/>
      <c r="H1107" s="16"/>
      <c r="I1107" s="16"/>
      <c r="J1107" s="16"/>
      <c r="K1107" s="16"/>
      <c r="L1107" s="16"/>
      <c r="M1107" s="16"/>
      <c r="N1107" s="16"/>
      <c r="O1107" s="16"/>
      <c r="P1107" s="16"/>
      <c r="Q1107" s="16"/>
      <c r="R1107" s="16"/>
      <c r="S1107" s="16"/>
      <c r="T1107" s="16"/>
      <c r="U1107" s="16"/>
      <c r="V1107" s="16"/>
      <c r="W1107" s="16"/>
      <c r="X1107" s="16"/>
      <c r="Z1107" s="16"/>
      <c r="AA1107" s="16"/>
      <c r="AB1107" s="16"/>
      <c r="AC1107" s="16"/>
      <c r="AD1107" s="16"/>
      <c r="AE1107" s="16"/>
      <c r="AF1107" s="16"/>
      <c r="AG1107" s="16"/>
      <c r="AH1107" s="16"/>
      <c r="AI1107" s="16"/>
      <c r="AJ1107" s="16"/>
      <c r="AK1107" s="16"/>
      <c r="AL1107" s="16"/>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row>
    <row r="1108" spans="1:86">
      <c r="A1108" s="16"/>
      <c r="B1108" s="16"/>
      <c r="C1108" s="16"/>
      <c r="D1108" s="16"/>
      <c r="E1108" s="16"/>
      <c r="F1108" s="16"/>
      <c r="G1108" s="16"/>
      <c r="H1108" s="16"/>
      <c r="I1108" s="16"/>
      <c r="J1108" s="16"/>
      <c r="K1108" s="16"/>
      <c r="L1108" s="16"/>
      <c r="M1108" s="16"/>
      <c r="N1108" s="16"/>
      <c r="O1108" s="16"/>
      <c r="P1108" s="16"/>
      <c r="Q1108" s="16"/>
      <c r="R1108" s="16"/>
      <c r="S1108" s="16"/>
      <c r="T1108" s="16"/>
      <c r="U1108" s="16"/>
      <c r="V1108" s="16"/>
      <c r="W1108" s="16"/>
      <c r="X1108" s="16"/>
      <c r="Z1108" s="16"/>
      <c r="AA1108" s="16"/>
      <c r="AB1108" s="16"/>
      <c r="AC1108" s="16"/>
      <c r="AD1108" s="16"/>
      <c r="AE1108" s="16"/>
      <c r="AF1108" s="16"/>
      <c r="AG1108" s="16"/>
      <c r="AH1108" s="16"/>
      <c r="AI1108" s="16"/>
      <c r="AJ1108" s="16"/>
      <c r="AK1108" s="16"/>
      <c r="AL1108" s="16"/>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row>
    <row r="1109" spans="1:86">
      <c r="A1109" s="16"/>
      <c r="B1109" s="16"/>
      <c r="C1109" s="16"/>
      <c r="D1109" s="16"/>
      <c r="E1109" s="16"/>
      <c r="F1109" s="16"/>
      <c r="G1109" s="16"/>
      <c r="H1109" s="16"/>
      <c r="I1109" s="16"/>
      <c r="J1109" s="16"/>
      <c r="K1109" s="16"/>
      <c r="L1109" s="16"/>
      <c r="M1109" s="16"/>
      <c r="N1109" s="16"/>
      <c r="O1109" s="16"/>
      <c r="P1109" s="16"/>
      <c r="Q1109" s="16"/>
      <c r="R1109" s="16"/>
      <c r="S1109" s="16"/>
      <c r="T1109" s="16"/>
      <c r="U1109" s="16"/>
      <c r="V1109" s="16"/>
      <c r="W1109" s="16"/>
      <c r="X1109" s="16"/>
      <c r="Z1109" s="16"/>
      <c r="AA1109" s="16"/>
      <c r="AB1109" s="16"/>
      <c r="AC1109" s="16"/>
      <c r="AD1109" s="16"/>
      <c r="AE1109" s="16"/>
      <c r="AF1109" s="16"/>
      <c r="AG1109" s="16"/>
      <c r="AH1109" s="16"/>
      <c r="AI1109" s="16"/>
      <c r="AJ1109" s="16"/>
      <c r="AK1109" s="16"/>
      <c r="AL1109" s="16"/>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row>
    <row r="1110" spans="1:86">
      <c r="A1110" s="16"/>
      <c r="B1110" s="16"/>
      <c r="C1110" s="16"/>
      <c r="D1110" s="16"/>
      <c r="E1110" s="16"/>
      <c r="F1110" s="16"/>
      <c r="G1110" s="16"/>
      <c r="H1110" s="16"/>
      <c r="I1110" s="16"/>
      <c r="J1110" s="16"/>
      <c r="K1110" s="16"/>
      <c r="L1110" s="16"/>
      <c r="M1110" s="16"/>
      <c r="N1110" s="16"/>
      <c r="O1110" s="16"/>
      <c r="P1110" s="16"/>
      <c r="Q1110" s="16"/>
      <c r="R1110" s="16"/>
      <c r="S1110" s="16"/>
      <c r="T1110" s="16"/>
      <c r="U1110" s="16"/>
      <c r="V1110" s="16"/>
      <c r="W1110" s="16"/>
      <c r="X1110" s="16"/>
      <c r="Z1110" s="16"/>
      <c r="AA1110" s="16"/>
      <c r="AB1110" s="16"/>
      <c r="AC1110" s="16"/>
      <c r="AD1110" s="16"/>
      <c r="AE1110" s="16"/>
      <c r="AF1110" s="16"/>
      <c r="AG1110" s="16"/>
      <c r="AH1110" s="16"/>
      <c r="AI1110" s="16"/>
      <c r="AJ1110" s="16"/>
      <c r="AK1110" s="16"/>
      <c r="AL1110" s="16"/>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row>
    <row r="1111" spans="1:86">
      <c r="A1111" s="16"/>
      <c r="B1111" s="16"/>
      <c r="C1111" s="16"/>
      <c r="D1111" s="16"/>
      <c r="E1111" s="16"/>
      <c r="F1111" s="16"/>
      <c r="G1111" s="16"/>
      <c r="H1111" s="16"/>
      <c r="I1111" s="16"/>
      <c r="J1111" s="16"/>
      <c r="K1111" s="16"/>
      <c r="L1111" s="16"/>
      <c r="M1111" s="16"/>
      <c r="N1111" s="16"/>
      <c r="O1111" s="16"/>
      <c r="P1111" s="16"/>
      <c r="Q1111" s="16"/>
      <c r="R1111" s="16"/>
      <c r="S1111" s="16"/>
      <c r="T1111" s="16"/>
      <c r="U1111" s="16"/>
      <c r="V1111" s="16"/>
      <c r="W1111" s="16"/>
      <c r="X1111" s="16"/>
      <c r="Z1111" s="16"/>
      <c r="AA1111" s="16"/>
      <c r="AB1111" s="16"/>
      <c r="AC1111" s="16"/>
      <c r="AD1111" s="16"/>
      <c r="AE1111" s="16"/>
      <c r="AF1111" s="16"/>
      <c r="AG1111" s="16"/>
      <c r="AH1111" s="16"/>
      <c r="AI1111" s="16"/>
      <c r="AJ1111" s="16"/>
      <c r="AK1111" s="16"/>
      <c r="AL1111" s="16"/>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row>
    <row r="1112" spans="1:86">
      <c r="A1112" s="16"/>
      <c r="B1112" s="16"/>
      <c r="C1112" s="16"/>
      <c r="D1112" s="16"/>
      <c r="E1112" s="16"/>
      <c r="F1112" s="16"/>
      <c r="G1112" s="16"/>
      <c r="H1112" s="16"/>
      <c r="I1112" s="16"/>
      <c r="J1112" s="16"/>
      <c r="K1112" s="16"/>
      <c r="L1112" s="16"/>
      <c r="M1112" s="16"/>
      <c r="N1112" s="16"/>
      <c r="O1112" s="16"/>
      <c r="P1112" s="16"/>
      <c r="Q1112" s="16"/>
      <c r="R1112" s="16"/>
      <c r="S1112" s="16"/>
      <c r="T1112" s="16"/>
      <c r="U1112" s="16"/>
      <c r="V1112" s="16"/>
      <c r="W1112" s="16"/>
      <c r="X1112" s="16"/>
      <c r="Z1112" s="16"/>
      <c r="AA1112" s="16"/>
      <c r="AB1112" s="16"/>
      <c r="AC1112" s="16"/>
      <c r="AD1112" s="16"/>
      <c r="AE1112" s="16"/>
      <c r="AF1112" s="16"/>
      <c r="AG1112" s="16"/>
      <c r="AH1112" s="16"/>
      <c r="AI1112" s="16"/>
      <c r="AJ1112" s="16"/>
      <c r="AK1112" s="16"/>
      <c r="AL1112" s="16"/>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row>
    <row r="1113" spans="1:86">
      <c r="A1113" s="16"/>
      <c r="B1113" s="16"/>
      <c r="C1113" s="16"/>
      <c r="D1113" s="16"/>
      <c r="E1113" s="16"/>
      <c r="F1113" s="16"/>
      <c r="G1113" s="16"/>
      <c r="H1113" s="16"/>
      <c r="I1113" s="16"/>
      <c r="J1113" s="16"/>
      <c r="K1113" s="16"/>
      <c r="L1113" s="16"/>
      <c r="M1113" s="16"/>
      <c r="N1113" s="16"/>
      <c r="O1113" s="16"/>
      <c r="P1113" s="16"/>
      <c r="Q1113" s="16"/>
      <c r="R1113" s="16"/>
      <c r="S1113" s="16"/>
      <c r="T1113" s="16"/>
      <c r="U1113" s="16"/>
      <c r="V1113" s="16"/>
      <c r="W1113" s="16"/>
      <c r="X1113" s="16"/>
      <c r="Z1113" s="16"/>
      <c r="AA1113" s="16"/>
      <c r="AB1113" s="16"/>
      <c r="AC1113" s="16"/>
      <c r="AD1113" s="16"/>
      <c r="AE1113" s="16"/>
      <c r="AF1113" s="16"/>
      <c r="AG1113" s="16"/>
      <c r="AH1113" s="16"/>
      <c r="AI1113" s="16"/>
      <c r="AJ1113" s="16"/>
      <c r="AK1113" s="16"/>
      <c r="AL1113" s="16"/>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row>
    <row r="1114" spans="1:86">
      <c r="A1114" s="16"/>
      <c r="B1114" s="16"/>
      <c r="C1114" s="16"/>
      <c r="D1114" s="16"/>
      <c r="E1114" s="16"/>
      <c r="F1114" s="16"/>
      <c r="G1114" s="16"/>
      <c r="H1114" s="16"/>
      <c r="I1114" s="16"/>
      <c r="J1114" s="16"/>
      <c r="K1114" s="16"/>
      <c r="L1114" s="16"/>
      <c r="M1114" s="16"/>
      <c r="N1114" s="16"/>
      <c r="O1114" s="16"/>
      <c r="P1114" s="16"/>
      <c r="Q1114" s="16"/>
      <c r="R1114" s="16"/>
      <c r="S1114" s="16"/>
      <c r="T1114" s="16"/>
      <c r="U1114" s="16"/>
      <c r="V1114" s="16"/>
      <c r="W1114" s="16"/>
      <c r="X1114" s="16"/>
      <c r="Z1114" s="16"/>
      <c r="AA1114" s="16"/>
      <c r="AB1114" s="16"/>
      <c r="AC1114" s="16"/>
      <c r="AD1114" s="16"/>
      <c r="AE1114" s="16"/>
      <c r="AF1114" s="16"/>
      <c r="AG1114" s="16"/>
      <c r="AH1114" s="16"/>
      <c r="AI1114" s="16"/>
      <c r="AJ1114" s="16"/>
      <c r="AK1114" s="16"/>
      <c r="AL1114" s="16"/>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row>
    <row r="1115" spans="1:86">
      <c r="A1115" s="16"/>
      <c r="B1115" s="16"/>
      <c r="C1115" s="16"/>
      <c r="D1115" s="16"/>
      <c r="E1115" s="16"/>
      <c r="F1115" s="16"/>
      <c r="G1115" s="16"/>
      <c r="H1115" s="16"/>
      <c r="I1115" s="16"/>
      <c r="J1115" s="16"/>
      <c r="K1115" s="16"/>
      <c r="L1115" s="16"/>
      <c r="M1115" s="16"/>
      <c r="N1115" s="16"/>
      <c r="O1115" s="16"/>
      <c r="P1115" s="16"/>
      <c r="Q1115" s="16"/>
      <c r="R1115" s="16"/>
      <c r="S1115" s="16"/>
      <c r="T1115" s="16"/>
      <c r="U1115" s="16"/>
      <c r="V1115" s="16"/>
      <c r="W1115" s="16"/>
      <c r="X1115" s="16"/>
      <c r="Z1115" s="16"/>
      <c r="AA1115" s="16"/>
      <c r="AB1115" s="16"/>
      <c r="AC1115" s="16"/>
      <c r="AD1115" s="16"/>
      <c r="AE1115" s="16"/>
      <c r="AF1115" s="16"/>
      <c r="AG1115" s="16"/>
      <c r="AH1115" s="16"/>
      <c r="AI1115" s="16"/>
      <c r="AJ1115" s="16"/>
      <c r="AK1115" s="16"/>
      <c r="AL1115" s="16"/>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row>
    <row r="1116" spans="1:86">
      <c r="A1116" s="16"/>
      <c r="B1116" s="16"/>
      <c r="C1116" s="16"/>
      <c r="D1116" s="16"/>
      <c r="E1116" s="16"/>
      <c r="F1116" s="16"/>
      <c r="G1116" s="16"/>
      <c r="H1116" s="16"/>
      <c r="I1116" s="16"/>
      <c r="J1116" s="16"/>
      <c r="K1116" s="16"/>
      <c r="L1116" s="16"/>
      <c r="M1116" s="16"/>
      <c r="N1116" s="16"/>
      <c r="O1116" s="16"/>
      <c r="P1116" s="16"/>
      <c r="Q1116" s="16"/>
      <c r="R1116" s="16"/>
      <c r="S1116" s="16"/>
      <c r="T1116" s="16"/>
      <c r="U1116" s="16"/>
      <c r="V1116" s="16"/>
      <c r="W1116" s="16"/>
      <c r="X1116" s="16"/>
      <c r="Z1116" s="16"/>
      <c r="AA1116" s="16"/>
      <c r="AB1116" s="16"/>
      <c r="AC1116" s="16"/>
      <c r="AD1116" s="16"/>
      <c r="AE1116" s="16"/>
      <c r="AF1116" s="16"/>
      <c r="AG1116" s="16"/>
      <c r="AH1116" s="16"/>
      <c r="AI1116" s="16"/>
      <c r="AJ1116" s="16"/>
      <c r="AK1116" s="16"/>
      <c r="AL1116" s="16"/>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row>
    <row r="1117" spans="1:86">
      <c r="A1117" s="16"/>
      <c r="B1117" s="16"/>
      <c r="C1117" s="16"/>
      <c r="D1117" s="16"/>
      <c r="E1117" s="16"/>
      <c r="F1117" s="16"/>
      <c r="G1117" s="16"/>
      <c r="H1117" s="16"/>
      <c r="I1117" s="16"/>
      <c r="J1117" s="16"/>
      <c r="K1117" s="16"/>
      <c r="L1117" s="16"/>
      <c r="M1117" s="16"/>
      <c r="N1117" s="16"/>
      <c r="O1117" s="16"/>
      <c r="P1117" s="16"/>
      <c r="Q1117" s="16"/>
      <c r="R1117" s="16"/>
      <c r="S1117" s="16"/>
      <c r="T1117" s="16"/>
      <c r="U1117" s="16"/>
      <c r="V1117" s="16"/>
      <c r="W1117" s="16"/>
      <c r="X1117" s="16"/>
      <c r="Z1117" s="16"/>
      <c r="AA1117" s="16"/>
      <c r="AB1117" s="16"/>
      <c r="AC1117" s="16"/>
      <c r="AD1117" s="16"/>
      <c r="AE1117" s="16"/>
      <c r="AF1117" s="16"/>
      <c r="AG1117" s="16"/>
      <c r="AH1117" s="16"/>
      <c r="AI1117" s="16"/>
      <c r="AJ1117" s="16"/>
      <c r="AK1117" s="16"/>
      <c r="AL1117" s="16"/>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row>
    <row r="1118" spans="1:86">
      <c r="A1118" s="16"/>
      <c r="B1118" s="16"/>
      <c r="C1118" s="16"/>
      <c r="D1118" s="16"/>
      <c r="E1118" s="16"/>
      <c r="F1118" s="16"/>
      <c r="G1118" s="16"/>
      <c r="H1118" s="16"/>
      <c r="I1118" s="16"/>
      <c r="J1118" s="16"/>
      <c r="K1118" s="16"/>
      <c r="L1118" s="16"/>
      <c r="M1118" s="16"/>
      <c r="N1118" s="16"/>
      <c r="O1118" s="16"/>
      <c r="P1118" s="16"/>
      <c r="Q1118" s="16"/>
      <c r="R1118" s="16"/>
      <c r="S1118" s="16"/>
      <c r="T1118" s="16"/>
      <c r="U1118" s="16"/>
      <c r="V1118" s="16"/>
      <c r="W1118" s="16"/>
      <c r="X1118" s="16"/>
      <c r="Z1118" s="16"/>
      <c r="AA1118" s="16"/>
      <c r="AB1118" s="16"/>
      <c r="AC1118" s="16"/>
      <c r="AD1118" s="16"/>
      <c r="AE1118" s="16"/>
      <c r="AF1118" s="16"/>
      <c r="AG1118" s="16"/>
      <c r="AH1118" s="16"/>
      <c r="AI1118" s="16"/>
      <c r="AJ1118" s="16"/>
      <c r="AK1118" s="16"/>
      <c r="AL1118" s="16"/>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row>
    <row r="1119" spans="1:86">
      <c r="A1119" s="16"/>
      <c r="B1119" s="16"/>
      <c r="C1119" s="16"/>
      <c r="D1119" s="16"/>
      <c r="E1119" s="16"/>
      <c r="F1119" s="16"/>
      <c r="G1119" s="16"/>
      <c r="H1119" s="16"/>
      <c r="I1119" s="16"/>
      <c r="J1119" s="16"/>
      <c r="K1119" s="16"/>
      <c r="L1119" s="16"/>
      <c r="M1119" s="16"/>
      <c r="N1119" s="16"/>
      <c r="O1119" s="16"/>
      <c r="P1119" s="16"/>
      <c r="Q1119" s="16"/>
      <c r="R1119" s="16"/>
      <c r="S1119" s="16"/>
      <c r="T1119" s="16"/>
      <c r="U1119" s="16"/>
      <c r="V1119" s="16"/>
      <c r="W1119" s="16"/>
      <c r="X1119" s="16"/>
      <c r="Z1119" s="16"/>
      <c r="AA1119" s="16"/>
      <c r="AB1119" s="16"/>
      <c r="AC1119" s="16"/>
      <c r="AD1119" s="16"/>
      <c r="AE1119" s="16"/>
      <c r="AF1119" s="16"/>
      <c r="AG1119" s="16"/>
      <c r="AH1119" s="16"/>
      <c r="AI1119" s="16"/>
      <c r="AJ1119" s="16"/>
      <c r="AK1119" s="16"/>
      <c r="AL1119" s="16"/>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row>
    <row r="1120" spans="1:86">
      <c r="A1120" s="16"/>
      <c r="B1120" s="16"/>
      <c r="C1120" s="16"/>
      <c r="D1120" s="16"/>
      <c r="E1120" s="16"/>
      <c r="F1120" s="16"/>
      <c r="G1120" s="16"/>
      <c r="H1120" s="16"/>
      <c r="I1120" s="16"/>
      <c r="J1120" s="16"/>
      <c r="K1120" s="16"/>
      <c r="L1120" s="16"/>
      <c r="M1120" s="16"/>
      <c r="N1120" s="16"/>
      <c r="O1120" s="16"/>
      <c r="P1120" s="16"/>
      <c r="Q1120" s="16"/>
      <c r="R1120" s="16"/>
      <c r="S1120" s="16"/>
      <c r="T1120" s="16"/>
      <c r="U1120" s="16"/>
      <c r="V1120" s="16"/>
      <c r="W1120" s="16"/>
      <c r="X1120" s="16"/>
      <c r="Z1120" s="16"/>
      <c r="AA1120" s="16"/>
      <c r="AB1120" s="16"/>
      <c r="AC1120" s="16"/>
      <c r="AD1120" s="16"/>
      <c r="AE1120" s="16"/>
      <c r="AF1120" s="16"/>
      <c r="AG1120" s="16"/>
      <c r="AH1120" s="16"/>
      <c r="AI1120" s="16"/>
      <c r="AJ1120" s="16"/>
      <c r="AK1120" s="16"/>
      <c r="AL1120" s="16"/>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row>
    <row r="1121" spans="1:86">
      <c r="A1121" s="16"/>
      <c r="B1121" s="16"/>
      <c r="C1121" s="16"/>
      <c r="D1121" s="16"/>
      <c r="E1121" s="16"/>
      <c r="F1121" s="16"/>
      <c r="G1121" s="16"/>
      <c r="H1121" s="16"/>
      <c r="I1121" s="16"/>
      <c r="J1121" s="16"/>
      <c r="K1121" s="16"/>
      <c r="L1121" s="16"/>
      <c r="M1121" s="16"/>
      <c r="N1121" s="16"/>
      <c r="O1121" s="16"/>
      <c r="P1121" s="16"/>
      <c r="Q1121" s="16"/>
      <c r="R1121" s="16"/>
      <c r="S1121" s="16"/>
      <c r="T1121" s="16"/>
      <c r="U1121" s="16"/>
      <c r="V1121" s="16"/>
      <c r="W1121" s="16"/>
      <c r="X1121" s="16"/>
      <c r="Z1121" s="16"/>
      <c r="AA1121" s="16"/>
      <c r="AB1121" s="16"/>
      <c r="AC1121" s="16"/>
      <c r="AD1121" s="16"/>
      <c r="AE1121" s="16"/>
      <c r="AF1121" s="16"/>
      <c r="AG1121" s="16"/>
      <c r="AH1121" s="16"/>
      <c r="AI1121" s="16"/>
      <c r="AJ1121" s="16"/>
      <c r="AK1121" s="16"/>
      <c r="AL1121" s="16"/>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row>
    <row r="1122" spans="1:86">
      <c r="A1122" s="16"/>
      <c r="B1122" s="16"/>
      <c r="C1122" s="16"/>
      <c r="D1122" s="16"/>
      <c r="E1122" s="16"/>
      <c r="F1122" s="16"/>
      <c r="G1122" s="16"/>
      <c r="H1122" s="16"/>
      <c r="I1122" s="16"/>
      <c r="J1122" s="16"/>
      <c r="K1122" s="16"/>
      <c r="L1122" s="16"/>
      <c r="M1122" s="16"/>
      <c r="N1122" s="16"/>
      <c r="O1122" s="16"/>
      <c r="P1122" s="16"/>
      <c r="Q1122" s="16"/>
      <c r="R1122" s="16"/>
      <c r="S1122" s="16"/>
      <c r="T1122" s="16"/>
      <c r="U1122" s="16"/>
      <c r="V1122" s="16"/>
      <c r="W1122" s="16"/>
      <c r="X1122" s="16"/>
      <c r="Z1122" s="16"/>
      <c r="AA1122" s="16"/>
      <c r="AB1122" s="16"/>
      <c r="AC1122" s="16"/>
      <c r="AD1122" s="16"/>
      <c r="AE1122" s="16"/>
      <c r="AF1122" s="16"/>
      <c r="AG1122" s="16"/>
      <c r="AH1122" s="16"/>
      <c r="AI1122" s="16"/>
      <c r="AJ1122" s="16"/>
      <c r="AK1122" s="16"/>
      <c r="AL1122" s="16"/>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row>
    <row r="1123" spans="1:86">
      <c r="A1123" s="16"/>
      <c r="B1123" s="16"/>
      <c r="C1123" s="16"/>
      <c r="D1123" s="16"/>
      <c r="E1123" s="16"/>
      <c r="F1123" s="16"/>
      <c r="G1123" s="16"/>
      <c r="H1123" s="16"/>
      <c r="I1123" s="16"/>
      <c r="J1123" s="16"/>
      <c r="K1123" s="16"/>
      <c r="L1123" s="16"/>
      <c r="M1123" s="16"/>
      <c r="N1123" s="16"/>
      <c r="O1123" s="16"/>
      <c r="P1123" s="16"/>
      <c r="Q1123" s="16"/>
      <c r="R1123" s="16"/>
      <c r="S1123" s="16"/>
      <c r="T1123" s="16"/>
      <c r="U1123" s="16"/>
      <c r="V1123" s="16"/>
      <c r="W1123" s="16"/>
      <c r="X1123" s="16"/>
      <c r="Z1123" s="16"/>
      <c r="AA1123" s="16"/>
      <c r="AB1123" s="16"/>
      <c r="AC1123" s="16"/>
      <c r="AD1123" s="16"/>
      <c r="AE1123" s="16"/>
      <c r="AF1123" s="16"/>
      <c r="AG1123" s="16"/>
      <c r="AH1123" s="16"/>
      <c r="AI1123" s="16"/>
      <c r="AJ1123" s="16"/>
      <c r="AK1123" s="16"/>
      <c r="AL1123" s="16"/>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row>
    <row r="1124" spans="1:86">
      <c r="A1124" s="16"/>
      <c r="B1124" s="16"/>
      <c r="C1124" s="16"/>
      <c r="D1124" s="16"/>
      <c r="E1124" s="16"/>
      <c r="F1124" s="16"/>
      <c r="G1124" s="16"/>
      <c r="H1124" s="16"/>
      <c r="I1124" s="16"/>
      <c r="J1124" s="16"/>
      <c r="K1124" s="16"/>
      <c r="L1124" s="16"/>
      <c r="M1124" s="16"/>
      <c r="N1124" s="16"/>
      <c r="O1124" s="16"/>
      <c r="P1124" s="16"/>
      <c r="Q1124" s="16"/>
      <c r="R1124" s="16"/>
      <c r="S1124" s="16"/>
      <c r="T1124" s="16"/>
      <c r="U1124" s="16"/>
      <c r="V1124" s="16"/>
      <c r="W1124" s="16"/>
      <c r="X1124" s="16"/>
      <c r="Z1124" s="16"/>
      <c r="AA1124" s="16"/>
      <c r="AB1124" s="16"/>
      <c r="AC1124" s="16"/>
      <c r="AD1124" s="16"/>
      <c r="AE1124" s="16"/>
      <c r="AF1124" s="16"/>
      <c r="AG1124" s="16"/>
      <c r="AH1124" s="16"/>
      <c r="AI1124" s="16"/>
      <c r="AJ1124" s="16"/>
      <c r="AK1124" s="16"/>
      <c r="AL1124" s="16"/>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row>
    <row r="1125" spans="1:86">
      <c r="A1125" s="16"/>
      <c r="B1125" s="16"/>
      <c r="C1125" s="16"/>
      <c r="D1125" s="16"/>
      <c r="E1125" s="16"/>
      <c r="F1125" s="16"/>
      <c r="G1125" s="16"/>
      <c r="H1125" s="16"/>
      <c r="I1125" s="16"/>
      <c r="J1125" s="16"/>
      <c r="K1125" s="16"/>
      <c r="L1125" s="16"/>
      <c r="M1125" s="16"/>
      <c r="N1125" s="16"/>
      <c r="O1125" s="16"/>
      <c r="P1125" s="16"/>
      <c r="Q1125" s="16"/>
      <c r="R1125" s="16"/>
      <c r="S1125" s="16"/>
      <c r="T1125" s="16"/>
      <c r="U1125" s="16"/>
      <c r="V1125" s="16"/>
      <c r="W1125" s="16"/>
      <c r="X1125" s="16"/>
      <c r="Z1125" s="16"/>
      <c r="AA1125" s="16"/>
      <c r="AB1125" s="16"/>
      <c r="AC1125" s="16"/>
      <c r="AD1125" s="16"/>
      <c r="AE1125" s="16"/>
      <c r="AF1125" s="16"/>
      <c r="AG1125" s="16"/>
      <c r="AH1125" s="16"/>
      <c r="AI1125" s="16"/>
      <c r="AJ1125" s="16"/>
      <c r="AK1125" s="16"/>
      <c r="AL1125" s="16"/>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row>
    <row r="1126" spans="1:86">
      <c r="A1126" s="16"/>
      <c r="B1126" s="16"/>
      <c r="C1126" s="16"/>
      <c r="D1126" s="16"/>
      <c r="E1126" s="16"/>
      <c r="F1126" s="16"/>
      <c r="G1126" s="16"/>
      <c r="H1126" s="16"/>
      <c r="I1126" s="16"/>
      <c r="J1126" s="16"/>
      <c r="K1126" s="16"/>
      <c r="L1126" s="16"/>
      <c r="M1126" s="16"/>
      <c r="N1126" s="16"/>
      <c r="O1126" s="16"/>
      <c r="P1126" s="16"/>
      <c r="Q1126" s="16"/>
      <c r="R1126" s="16"/>
      <c r="S1126" s="16"/>
      <c r="T1126" s="16"/>
      <c r="U1126" s="16"/>
      <c r="V1126" s="16"/>
      <c r="W1126" s="16"/>
      <c r="X1126" s="16"/>
      <c r="Z1126" s="16"/>
      <c r="AA1126" s="16"/>
      <c r="AB1126" s="16"/>
      <c r="AC1126" s="16"/>
      <c r="AD1126" s="16"/>
      <c r="AE1126" s="16"/>
      <c r="AF1126" s="16"/>
      <c r="AG1126" s="16"/>
      <c r="AH1126" s="16"/>
      <c r="AI1126" s="16"/>
      <c r="AJ1126" s="16"/>
      <c r="AK1126" s="16"/>
      <c r="AL1126" s="16"/>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row>
    <row r="1127" spans="1:86">
      <c r="A1127" s="16"/>
      <c r="B1127" s="16"/>
      <c r="C1127" s="16"/>
      <c r="D1127" s="16"/>
      <c r="E1127" s="16"/>
      <c r="F1127" s="16"/>
      <c r="G1127" s="16"/>
      <c r="H1127" s="16"/>
      <c r="I1127" s="16"/>
      <c r="J1127" s="16"/>
      <c r="K1127" s="16"/>
      <c r="L1127" s="16"/>
      <c r="M1127" s="16"/>
      <c r="N1127" s="16"/>
      <c r="O1127" s="16"/>
      <c r="P1127" s="16"/>
      <c r="Q1127" s="16"/>
      <c r="R1127" s="16"/>
      <c r="S1127" s="16"/>
      <c r="T1127" s="16"/>
      <c r="U1127" s="16"/>
      <c r="V1127" s="16"/>
      <c r="W1127" s="16"/>
      <c r="X1127" s="16"/>
      <c r="Z1127" s="16"/>
      <c r="AA1127" s="16"/>
      <c r="AB1127" s="16"/>
      <c r="AC1127" s="16"/>
      <c r="AD1127" s="16"/>
      <c r="AE1127" s="16"/>
      <c r="AF1127" s="16"/>
      <c r="AG1127" s="16"/>
      <c r="AH1127" s="16"/>
      <c r="AI1127" s="16"/>
      <c r="AJ1127" s="16"/>
      <c r="AK1127" s="16"/>
      <c r="AL1127" s="16"/>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row>
    <row r="1128" spans="1:86">
      <c r="A1128" s="16"/>
      <c r="B1128" s="16"/>
      <c r="C1128" s="16"/>
      <c r="D1128" s="16"/>
      <c r="E1128" s="16"/>
      <c r="F1128" s="16"/>
      <c r="G1128" s="16"/>
      <c r="H1128" s="16"/>
      <c r="I1128" s="16"/>
      <c r="J1128" s="16"/>
      <c r="K1128" s="16"/>
      <c r="L1128" s="16"/>
      <c r="M1128" s="16"/>
      <c r="N1128" s="16"/>
      <c r="O1128" s="16"/>
      <c r="P1128" s="16"/>
      <c r="Q1128" s="16"/>
      <c r="R1128" s="16"/>
      <c r="S1128" s="16"/>
      <c r="T1128" s="16"/>
      <c r="U1128" s="16"/>
      <c r="V1128" s="16"/>
      <c r="W1128" s="16"/>
      <c r="X1128" s="16"/>
      <c r="Z1128" s="16"/>
      <c r="AA1128" s="16"/>
      <c r="AB1128" s="16"/>
      <c r="AC1128" s="16"/>
      <c r="AD1128" s="16"/>
      <c r="AE1128" s="16"/>
      <c r="AF1128" s="16"/>
      <c r="AG1128" s="16"/>
      <c r="AH1128" s="16"/>
      <c r="AI1128" s="16"/>
      <c r="AJ1128" s="16"/>
      <c r="AK1128" s="16"/>
      <c r="AL1128" s="16"/>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row>
    <row r="1129" spans="1:86">
      <c r="A1129" s="16"/>
      <c r="B1129" s="16"/>
      <c r="C1129" s="16"/>
      <c r="D1129" s="16"/>
      <c r="E1129" s="16"/>
      <c r="F1129" s="16"/>
      <c r="G1129" s="16"/>
      <c r="H1129" s="16"/>
      <c r="I1129" s="16"/>
      <c r="J1129" s="16"/>
      <c r="K1129" s="16"/>
      <c r="L1129" s="16"/>
      <c r="M1129" s="16"/>
      <c r="N1129" s="16"/>
      <c r="O1129" s="16"/>
      <c r="P1129" s="16"/>
      <c r="Q1129" s="16"/>
      <c r="R1129" s="16"/>
      <c r="S1129" s="16"/>
      <c r="T1129" s="16"/>
      <c r="U1129" s="16"/>
      <c r="V1129" s="16"/>
      <c r="W1129" s="16"/>
      <c r="X1129" s="16"/>
      <c r="Z1129" s="16"/>
      <c r="AA1129" s="16"/>
      <c r="AB1129" s="16"/>
      <c r="AC1129" s="16"/>
      <c r="AD1129" s="16"/>
      <c r="AE1129" s="16"/>
      <c r="AF1129" s="16"/>
      <c r="AG1129" s="16"/>
      <c r="AH1129" s="16"/>
      <c r="AI1129" s="16"/>
      <c r="AJ1129" s="16"/>
      <c r="AK1129" s="16"/>
      <c r="AL1129" s="16"/>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row>
    <row r="1130" spans="1:86">
      <c r="A1130" s="16"/>
      <c r="B1130" s="16"/>
      <c r="C1130" s="16"/>
      <c r="D1130" s="16"/>
      <c r="E1130" s="16"/>
      <c r="F1130" s="16"/>
      <c r="G1130" s="16"/>
      <c r="H1130" s="16"/>
      <c r="I1130" s="16"/>
      <c r="J1130" s="16"/>
      <c r="K1130" s="16"/>
      <c r="L1130" s="16"/>
      <c r="M1130" s="16"/>
      <c r="N1130" s="16"/>
      <c r="O1130" s="16"/>
      <c r="P1130" s="16"/>
      <c r="Q1130" s="16"/>
      <c r="R1130" s="16"/>
      <c r="S1130" s="16"/>
      <c r="T1130" s="16"/>
      <c r="U1130" s="16"/>
      <c r="V1130" s="16"/>
      <c r="W1130" s="16"/>
      <c r="X1130" s="16"/>
      <c r="Z1130" s="16"/>
      <c r="AA1130" s="16"/>
      <c r="AB1130" s="16"/>
      <c r="AC1130" s="16"/>
      <c r="AD1130" s="16"/>
      <c r="AE1130" s="16"/>
      <c r="AF1130" s="16"/>
      <c r="AG1130" s="16"/>
      <c r="AH1130" s="16"/>
      <c r="AI1130" s="16"/>
      <c r="AJ1130" s="16"/>
      <c r="AK1130" s="16"/>
      <c r="AL1130" s="16"/>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row>
    <row r="1131" spans="1:86">
      <c r="A1131" s="16"/>
      <c r="B1131" s="16"/>
      <c r="C1131" s="16"/>
      <c r="D1131" s="16"/>
      <c r="E1131" s="16"/>
      <c r="F1131" s="16"/>
      <c r="G1131" s="16"/>
      <c r="H1131" s="16"/>
      <c r="I1131" s="16"/>
      <c r="J1131" s="16"/>
      <c r="K1131" s="16"/>
      <c r="L1131" s="16"/>
      <c r="M1131" s="16"/>
      <c r="N1131" s="16"/>
      <c r="O1131" s="16"/>
      <c r="P1131" s="16"/>
      <c r="Q1131" s="16"/>
      <c r="R1131" s="16"/>
      <c r="S1131" s="16"/>
      <c r="T1131" s="16"/>
      <c r="U1131" s="16"/>
      <c r="V1131" s="16"/>
      <c r="W1131" s="16"/>
      <c r="X1131" s="16"/>
      <c r="Z1131" s="16"/>
      <c r="AA1131" s="16"/>
      <c r="AB1131" s="16"/>
      <c r="AC1131" s="16"/>
      <c r="AD1131" s="16"/>
      <c r="AE1131" s="16"/>
      <c r="AF1131" s="16"/>
      <c r="AG1131" s="16"/>
      <c r="AH1131" s="16"/>
      <c r="AI1131" s="16"/>
      <c r="AJ1131" s="16"/>
      <c r="AK1131" s="16"/>
      <c r="AL1131" s="16"/>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row>
    <row r="1132" spans="1:86">
      <c r="A1132" s="16"/>
      <c r="B1132" s="16"/>
      <c r="C1132" s="16"/>
      <c r="D1132" s="16"/>
      <c r="E1132" s="16"/>
      <c r="F1132" s="16"/>
      <c r="G1132" s="16"/>
      <c r="H1132" s="16"/>
      <c r="I1132" s="16"/>
      <c r="J1132" s="16"/>
      <c r="K1132" s="16"/>
      <c r="L1132" s="16"/>
      <c r="M1132" s="16"/>
      <c r="N1132" s="16"/>
      <c r="O1132" s="16"/>
      <c r="P1132" s="16"/>
      <c r="Q1132" s="16"/>
      <c r="R1132" s="16"/>
      <c r="S1132" s="16"/>
      <c r="T1132" s="16"/>
      <c r="U1132" s="16"/>
      <c r="V1132" s="16"/>
      <c r="W1132" s="16"/>
      <c r="X1132" s="16"/>
      <c r="Z1132" s="16"/>
      <c r="AA1132" s="16"/>
      <c r="AB1132" s="16"/>
      <c r="AC1132" s="16"/>
      <c r="AD1132" s="16"/>
      <c r="AE1132" s="16"/>
      <c r="AF1132" s="16"/>
      <c r="AG1132" s="16"/>
      <c r="AH1132" s="16"/>
      <c r="AI1132" s="16"/>
      <c r="AJ1132" s="16"/>
      <c r="AK1132" s="16"/>
      <c r="AL1132" s="16"/>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row>
    <row r="1133" spans="1:86">
      <c r="A1133" s="16"/>
      <c r="B1133" s="16"/>
      <c r="C1133" s="16"/>
      <c r="D1133" s="16"/>
      <c r="E1133" s="16"/>
      <c r="F1133" s="16"/>
      <c r="G1133" s="16"/>
      <c r="H1133" s="16"/>
      <c r="I1133" s="16"/>
      <c r="J1133" s="16"/>
      <c r="K1133" s="16"/>
      <c r="L1133" s="16"/>
      <c r="M1133" s="16"/>
      <c r="N1133" s="16"/>
      <c r="O1133" s="16"/>
      <c r="P1133" s="16"/>
      <c r="Q1133" s="16"/>
      <c r="R1133" s="16"/>
      <c r="S1133" s="16"/>
      <c r="T1133" s="16"/>
      <c r="U1133" s="16"/>
      <c r="V1133" s="16"/>
      <c r="W1133" s="16"/>
      <c r="X1133" s="16"/>
      <c r="Z1133" s="16"/>
      <c r="AA1133" s="16"/>
      <c r="AB1133" s="16"/>
      <c r="AC1133" s="16"/>
      <c r="AD1133" s="16"/>
      <c r="AE1133" s="16"/>
      <c r="AF1133" s="16"/>
      <c r="AG1133" s="16"/>
      <c r="AH1133" s="16"/>
      <c r="AI1133" s="16"/>
      <c r="AJ1133" s="16"/>
      <c r="AK1133" s="16"/>
      <c r="AL1133" s="16"/>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row>
    <row r="1134" spans="1:86">
      <c r="A1134" s="16"/>
      <c r="B1134" s="16"/>
      <c r="C1134" s="16"/>
      <c r="D1134" s="16"/>
      <c r="E1134" s="16"/>
      <c r="F1134" s="16"/>
      <c r="G1134" s="16"/>
      <c r="H1134" s="16"/>
      <c r="I1134" s="16"/>
      <c r="J1134" s="16"/>
      <c r="K1134" s="16"/>
      <c r="L1134" s="16"/>
      <c r="M1134" s="16"/>
      <c r="N1134" s="16"/>
      <c r="O1134" s="16"/>
      <c r="P1134" s="16"/>
      <c r="Q1134" s="16"/>
      <c r="R1134" s="16"/>
      <c r="S1134" s="16"/>
      <c r="T1134" s="16"/>
      <c r="U1134" s="16"/>
      <c r="V1134" s="16"/>
      <c r="W1134" s="16"/>
      <c r="X1134" s="16"/>
      <c r="Z1134" s="16"/>
      <c r="AA1134" s="16"/>
      <c r="AB1134" s="16"/>
      <c r="AC1134" s="16"/>
      <c r="AD1134" s="16"/>
      <c r="AE1134" s="16"/>
      <c r="AF1134" s="16"/>
      <c r="AG1134" s="16"/>
      <c r="AH1134" s="16"/>
      <c r="AI1134" s="16"/>
      <c r="AJ1134" s="16"/>
      <c r="AK1134" s="16"/>
      <c r="AL1134" s="16"/>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row>
    <row r="1135" spans="1:86">
      <c r="A1135" s="16"/>
      <c r="B1135" s="16"/>
      <c r="C1135" s="16"/>
      <c r="D1135" s="16"/>
      <c r="E1135" s="16"/>
      <c r="F1135" s="16"/>
      <c r="G1135" s="16"/>
      <c r="H1135" s="16"/>
      <c r="I1135" s="16"/>
      <c r="J1135" s="16"/>
      <c r="K1135" s="16"/>
      <c r="L1135" s="16"/>
      <c r="M1135" s="16"/>
      <c r="N1135" s="16"/>
      <c r="O1135" s="16"/>
      <c r="P1135" s="16"/>
      <c r="Q1135" s="16"/>
      <c r="R1135" s="16"/>
      <c r="S1135" s="16"/>
      <c r="T1135" s="16"/>
      <c r="U1135" s="16"/>
      <c r="V1135" s="16"/>
      <c r="W1135" s="16"/>
      <c r="X1135" s="16"/>
      <c r="Z1135" s="16"/>
      <c r="AA1135" s="16"/>
      <c r="AB1135" s="16"/>
      <c r="AC1135" s="16"/>
      <c r="AD1135" s="16"/>
      <c r="AE1135" s="16"/>
      <c r="AF1135" s="16"/>
      <c r="AG1135" s="16"/>
      <c r="AH1135" s="16"/>
      <c r="AI1135" s="16"/>
      <c r="AJ1135" s="16"/>
      <c r="AK1135" s="16"/>
      <c r="AL1135" s="16"/>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row>
    <row r="1136" spans="1:86">
      <c r="A1136" s="16"/>
      <c r="B1136" s="16"/>
      <c r="C1136" s="16"/>
      <c r="D1136" s="16"/>
      <c r="E1136" s="16"/>
      <c r="F1136" s="16"/>
      <c r="G1136" s="16"/>
      <c r="H1136" s="16"/>
      <c r="I1136" s="16"/>
      <c r="J1136" s="16"/>
      <c r="K1136" s="16"/>
      <c r="L1136" s="16"/>
      <c r="M1136" s="16"/>
      <c r="N1136" s="16"/>
      <c r="O1136" s="16"/>
      <c r="P1136" s="16"/>
      <c r="Q1136" s="16"/>
      <c r="R1136" s="16"/>
      <c r="S1136" s="16"/>
      <c r="T1136" s="16"/>
      <c r="U1136" s="16"/>
      <c r="V1136" s="16"/>
      <c r="W1136" s="16"/>
      <c r="X1136" s="16"/>
      <c r="Z1136" s="16"/>
      <c r="AA1136" s="16"/>
      <c r="AB1136" s="16"/>
      <c r="AC1136" s="16"/>
      <c r="AD1136" s="16"/>
      <c r="AE1136" s="16"/>
      <c r="AF1136" s="16"/>
      <c r="AG1136" s="16"/>
      <c r="AH1136" s="16"/>
      <c r="AI1136" s="16"/>
      <c r="AJ1136" s="16"/>
      <c r="AK1136" s="16"/>
      <c r="AL1136" s="16"/>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row>
    <row r="1137" spans="1:86">
      <c r="A1137" s="16"/>
      <c r="B1137" s="16"/>
      <c r="C1137" s="16"/>
      <c r="D1137" s="16"/>
      <c r="E1137" s="16"/>
      <c r="F1137" s="16"/>
      <c r="G1137" s="16"/>
      <c r="H1137" s="16"/>
      <c r="I1137" s="16"/>
      <c r="J1137" s="16"/>
      <c r="K1137" s="16"/>
      <c r="L1137" s="16"/>
      <c r="M1137" s="16"/>
      <c r="N1137" s="16"/>
      <c r="O1137" s="16"/>
      <c r="P1137" s="16"/>
      <c r="Q1137" s="16"/>
      <c r="R1137" s="16"/>
      <c r="S1137" s="16"/>
      <c r="T1137" s="16"/>
      <c r="U1137" s="16"/>
      <c r="V1137" s="16"/>
      <c r="W1137" s="16"/>
      <c r="X1137" s="16"/>
      <c r="Z1137" s="16"/>
      <c r="AA1137" s="16"/>
      <c r="AB1137" s="16"/>
      <c r="AC1137" s="16"/>
      <c r="AD1137" s="16"/>
      <c r="AE1137" s="16"/>
      <c r="AF1137" s="16"/>
      <c r="AG1137" s="16"/>
      <c r="AH1137" s="16"/>
      <c r="AI1137" s="16"/>
      <c r="AJ1137" s="16"/>
      <c r="AK1137" s="16"/>
      <c r="AL1137" s="16"/>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row>
    <row r="1138" spans="1:86">
      <c r="A1138" s="16"/>
      <c r="B1138" s="16"/>
      <c r="C1138" s="16"/>
      <c r="D1138" s="16"/>
      <c r="E1138" s="16"/>
      <c r="F1138" s="16"/>
      <c r="G1138" s="16"/>
      <c r="H1138" s="16"/>
      <c r="I1138" s="16"/>
      <c r="J1138" s="16"/>
      <c r="K1138" s="16"/>
      <c r="L1138" s="16"/>
      <c r="M1138" s="16"/>
      <c r="N1138" s="16"/>
      <c r="O1138" s="16"/>
      <c r="P1138" s="16"/>
      <c r="Q1138" s="16"/>
      <c r="R1138" s="16"/>
      <c r="S1138" s="16"/>
      <c r="T1138" s="16"/>
      <c r="U1138" s="16"/>
      <c r="V1138" s="16"/>
      <c r="W1138" s="16"/>
      <c r="X1138" s="16"/>
      <c r="Z1138" s="16"/>
      <c r="AA1138" s="16"/>
      <c r="AB1138" s="16"/>
      <c r="AC1138" s="16"/>
      <c r="AD1138" s="16"/>
      <c r="AE1138" s="16"/>
      <c r="AF1138" s="16"/>
      <c r="AG1138" s="16"/>
      <c r="AH1138" s="16"/>
      <c r="AI1138" s="16"/>
      <c r="AJ1138" s="16"/>
      <c r="AK1138" s="16"/>
      <c r="AL1138" s="16"/>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row>
    <row r="1139" spans="1:86">
      <c r="A1139" s="16"/>
      <c r="B1139" s="16"/>
      <c r="C1139" s="16"/>
      <c r="D1139" s="16"/>
      <c r="E1139" s="16"/>
      <c r="F1139" s="16"/>
      <c r="G1139" s="16"/>
      <c r="H1139" s="16"/>
      <c r="I1139" s="16"/>
      <c r="J1139" s="16"/>
      <c r="K1139" s="16"/>
      <c r="L1139" s="16"/>
      <c r="M1139" s="16"/>
      <c r="N1139" s="16"/>
      <c r="O1139" s="16"/>
      <c r="P1139" s="16"/>
      <c r="Q1139" s="16"/>
      <c r="R1139" s="16"/>
      <c r="S1139" s="16"/>
      <c r="T1139" s="16"/>
      <c r="U1139" s="16"/>
      <c r="V1139" s="16"/>
      <c r="W1139" s="16"/>
      <c r="X1139" s="16"/>
      <c r="Z1139" s="16"/>
      <c r="AA1139" s="16"/>
      <c r="AB1139" s="16"/>
      <c r="AC1139" s="16"/>
      <c r="AD1139" s="16"/>
      <c r="AE1139" s="16"/>
      <c r="AF1139" s="16"/>
      <c r="AG1139" s="16"/>
      <c r="AH1139" s="16"/>
      <c r="AI1139" s="16"/>
      <c r="AJ1139" s="16"/>
      <c r="AK1139" s="16"/>
      <c r="AL1139" s="16"/>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row>
    <row r="1140" spans="1:86">
      <c r="A1140" s="16"/>
      <c r="B1140" s="16"/>
      <c r="C1140" s="16"/>
      <c r="D1140" s="16"/>
      <c r="E1140" s="16"/>
      <c r="F1140" s="16"/>
      <c r="G1140" s="16"/>
      <c r="H1140" s="16"/>
      <c r="I1140" s="16"/>
      <c r="J1140" s="16"/>
      <c r="K1140" s="16"/>
      <c r="L1140" s="16"/>
      <c r="M1140" s="16"/>
      <c r="N1140" s="16"/>
      <c r="O1140" s="16"/>
      <c r="P1140" s="16"/>
      <c r="Q1140" s="16"/>
      <c r="R1140" s="16"/>
      <c r="S1140" s="16"/>
      <c r="T1140" s="16"/>
      <c r="U1140" s="16"/>
      <c r="V1140" s="16"/>
      <c r="W1140" s="16"/>
      <c r="X1140" s="16"/>
      <c r="Z1140" s="16"/>
      <c r="AA1140" s="16"/>
      <c r="AB1140" s="16"/>
      <c r="AC1140" s="16"/>
      <c r="AD1140" s="16"/>
      <c r="AE1140" s="16"/>
      <c r="AF1140" s="16"/>
      <c r="AG1140" s="16"/>
      <c r="AH1140" s="16"/>
      <c r="AI1140" s="16"/>
      <c r="AJ1140" s="16"/>
      <c r="AK1140" s="16"/>
      <c r="AL1140" s="16"/>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row>
    <row r="1141" spans="1:86">
      <c r="A1141" s="16"/>
      <c r="B1141" s="16"/>
      <c r="C1141" s="16"/>
      <c r="D1141" s="16"/>
      <c r="E1141" s="16"/>
      <c r="F1141" s="16"/>
      <c r="G1141" s="16"/>
      <c r="H1141" s="16"/>
      <c r="I1141" s="16"/>
      <c r="J1141" s="16"/>
      <c r="K1141" s="16"/>
      <c r="L1141" s="16"/>
      <c r="M1141" s="16"/>
      <c r="N1141" s="16"/>
      <c r="O1141" s="16"/>
      <c r="P1141" s="16"/>
      <c r="Q1141" s="16"/>
      <c r="R1141" s="16"/>
      <c r="S1141" s="16"/>
      <c r="T1141" s="16"/>
      <c r="U1141" s="16"/>
      <c r="V1141" s="16"/>
      <c r="W1141" s="16"/>
      <c r="X1141" s="16"/>
      <c r="Z1141" s="16"/>
      <c r="AA1141" s="16"/>
      <c r="AB1141" s="16"/>
      <c r="AC1141" s="16"/>
      <c r="AD1141" s="16"/>
      <c r="AE1141" s="16"/>
      <c r="AF1141" s="16"/>
      <c r="AG1141" s="16"/>
      <c r="AH1141" s="16"/>
      <c r="AI1141" s="16"/>
      <c r="AJ1141" s="16"/>
      <c r="AK1141" s="16"/>
      <c r="AL1141" s="16"/>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row>
    <row r="1142" spans="1:86">
      <c r="A1142" s="16"/>
      <c r="B1142" s="16"/>
      <c r="C1142" s="16"/>
      <c r="D1142" s="16"/>
      <c r="E1142" s="16"/>
      <c r="F1142" s="16"/>
      <c r="G1142" s="16"/>
      <c r="H1142" s="16"/>
      <c r="I1142" s="16"/>
      <c r="J1142" s="16"/>
      <c r="K1142" s="16"/>
      <c r="L1142" s="16"/>
      <c r="M1142" s="16"/>
      <c r="N1142" s="16"/>
      <c r="O1142" s="16"/>
      <c r="P1142" s="16"/>
      <c r="Q1142" s="16"/>
      <c r="R1142" s="16"/>
      <c r="S1142" s="16"/>
      <c r="T1142" s="16"/>
      <c r="U1142" s="16"/>
      <c r="V1142" s="16"/>
      <c r="W1142" s="16"/>
      <c r="X1142" s="16"/>
      <c r="Z1142" s="16"/>
      <c r="AA1142" s="16"/>
      <c r="AB1142" s="16"/>
      <c r="AC1142" s="16"/>
      <c r="AD1142" s="16"/>
      <c r="AE1142" s="16"/>
      <c r="AF1142" s="16"/>
      <c r="AG1142" s="16"/>
      <c r="AH1142" s="16"/>
      <c r="AI1142" s="16"/>
      <c r="AJ1142" s="16"/>
      <c r="AK1142" s="16"/>
      <c r="AL1142" s="16"/>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row>
    <row r="1143" spans="1:86">
      <c r="A1143" s="16"/>
      <c r="B1143" s="16"/>
      <c r="C1143" s="16"/>
      <c r="D1143" s="16"/>
      <c r="E1143" s="16"/>
      <c r="F1143" s="16"/>
      <c r="G1143" s="16"/>
      <c r="H1143" s="16"/>
      <c r="I1143" s="16"/>
      <c r="J1143" s="16"/>
      <c r="K1143" s="16"/>
      <c r="L1143" s="16"/>
      <c r="M1143" s="16"/>
      <c r="N1143" s="16"/>
      <c r="O1143" s="16"/>
      <c r="P1143" s="16"/>
      <c r="Q1143" s="16"/>
      <c r="R1143" s="16"/>
      <c r="S1143" s="16"/>
      <c r="T1143" s="16"/>
      <c r="U1143" s="16"/>
      <c r="V1143" s="16"/>
      <c r="W1143" s="16"/>
      <c r="X1143" s="16"/>
      <c r="Z1143" s="16"/>
      <c r="AA1143" s="16"/>
      <c r="AB1143" s="16"/>
      <c r="AC1143" s="16"/>
      <c r="AD1143" s="16"/>
      <c r="AE1143" s="16"/>
      <c r="AF1143" s="16"/>
      <c r="AG1143" s="16"/>
      <c r="AH1143" s="16"/>
      <c r="AI1143" s="16"/>
      <c r="AJ1143" s="16"/>
      <c r="AK1143" s="16"/>
      <c r="AL1143" s="16"/>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row>
    <row r="1144" spans="1:86">
      <c r="A1144" s="16"/>
      <c r="B1144" s="16"/>
      <c r="C1144" s="16"/>
      <c r="D1144" s="16"/>
      <c r="E1144" s="16"/>
      <c r="F1144" s="16"/>
      <c r="G1144" s="16"/>
      <c r="H1144" s="16"/>
      <c r="I1144" s="16"/>
      <c r="J1144" s="16"/>
      <c r="K1144" s="16"/>
      <c r="L1144" s="16"/>
      <c r="M1144" s="16"/>
      <c r="N1144" s="16"/>
      <c r="O1144" s="16"/>
      <c r="P1144" s="16"/>
      <c r="Q1144" s="16"/>
      <c r="R1144" s="16"/>
      <c r="S1144" s="16"/>
      <c r="T1144" s="16"/>
      <c r="U1144" s="16"/>
      <c r="V1144" s="16"/>
      <c r="W1144" s="16"/>
      <c r="X1144" s="16"/>
      <c r="Z1144" s="16"/>
      <c r="AA1144" s="16"/>
      <c r="AB1144" s="16"/>
      <c r="AC1144" s="16"/>
      <c r="AD1144" s="16"/>
      <c r="AE1144" s="16"/>
      <c r="AF1144" s="16"/>
      <c r="AG1144" s="16"/>
      <c r="AH1144" s="16"/>
      <c r="AI1144" s="16"/>
      <c r="AJ1144" s="16"/>
      <c r="AK1144" s="16"/>
      <c r="AL1144" s="16"/>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row>
    <row r="1145" spans="1:86">
      <c r="A1145" s="16"/>
      <c r="B1145" s="16"/>
      <c r="C1145" s="16"/>
      <c r="D1145" s="16"/>
      <c r="E1145" s="16"/>
      <c r="F1145" s="16"/>
      <c r="G1145" s="16"/>
      <c r="H1145" s="16"/>
      <c r="I1145" s="16"/>
      <c r="J1145" s="16"/>
      <c r="K1145" s="16"/>
      <c r="L1145" s="16"/>
      <c r="M1145" s="16"/>
      <c r="N1145" s="16"/>
      <c r="O1145" s="16"/>
      <c r="P1145" s="16"/>
      <c r="Q1145" s="16"/>
      <c r="R1145" s="16"/>
      <c r="S1145" s="16"/>
      <c r="T1145" s="16"/>
      <c r="U1145" s="16"/>
      <c r="V1145" s="16"/>
      <c r="W1145" s="16"/>
      <c r="X1145" s="16"/>
      <c r="Z1145" s="16"/>
      <c r="AA1145" s="16"/>
      <c r="AB1145" s="16"/>
      <c r="AC1145" s="16"/>
      <c r="AD1145" s="16"/>
      <c r="AE1145" s="16"/>
      <c r="AF1145" s="16"/>
      <c r="AG1145" s="16"/>
      <c r="AH1145" s="16"/>
      <c r="AI1145" s="16"/>
      <c r="AJ1145" s="16"/>
      <c r="AK1145" s="16"/>
      <c r="AL1145" s="16"/>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row>
    <row r="1146" spans="1:86">
      <c r="A1146" s="16"/>
      <c r="B1146" s="16"/>
      <c r="C1146" s="16"/>
      <c r="D1146" s="16"/>
      <c r="E1146" s="16"/>
      <c r="F1146" s="16"/>
      <c r="G1146" s="16"/>
      <c r="H1146" s="16"/>
      <c r="I1146" s="16"/>
      <c r="J1146" s="16"/>
      <c r="K1146" s="16"/>
      <c r="L1146" s="16"/>
      <c r="M1146" s="16"/>
      <c r="N1146" s="16"/>
      <c r="O1146" s="16"/>
      <c r="P1146" s="16"/>
      <c r="Q1146" s="16"/>
      <c r="R1146" s="16"/>
      <c r="S1146" s="16"/>
      <c r="T1146" s="16"/>
      <c r="U1146" s="16"/>
      <c r="V1146" s="16"/>
      <c r="W1146" s="16"/>
      <c r="X1146" s="16"/>
      <c r="Z1146" s="16"/>
      <c r="AA1146" s="16"/>
      <c r="AB1146" s="16"/>
      <c r="AC1146" s="16"/>
      <c r="AD1146" s="16"/>
      <c r="AE1146" s="16"/>
      <c r="AF1146" s="16"/>
      <c r="AG1146" s="16"/>
      <c r="AH1146" s="16"/>
      <c r="AI1146" s="16"/>
      <c r="AJ1146" s="16"/>
      <c r="AK1146" s="16"/>
      <c r="AL1146" s="16"/>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row>
    <row r="1147" spans="1:86">
      <c r="A1147" s="16"/>
      <c r="B1147" s="16"/>
      <c r="C1147" s="16"/>
      <c r="D1147" s="16"/>
      <c r="E1147" s="16"/>
      <c r="F1147" s="16"/>
      <c r="G1147" s="16"/>
      <c r="H1147" s="16"/>
      <c r="I1147" s="16"/>
      <c r="J1147" s="16"/>
      <c r="K1147" s="16"/>
      <c r="L1147" s="16"/>
      <c r="M1147" s="16"/>
      <c r="N1147" s="16"/>
      <c r="O1147" s="16"/>
      <c r="P1147" s="16"/>
      <c r="Q1147" s="16"/>
      <c r="R1147" s="16"/>
      <c r="S1147" s="16"/>
      <c r="T1147" s="16"/>
      <c r="U1147" s="16"/>
      <c r="V1147" s="16"/>
      <c r="W1147" s="16"/>
      <c r="X1147" s="16"/>
      <c r="Z1147" s="16"/>
      <c r="AA1147" s="16"/>
      <c r="AB1147" s="16"/>
      <c r="AC1147" s="16"/>
      <c r="AD1147" s="16"/>
      <c r="AE1147" s="16"/>
      <c r="AF1147" s="16"/>
      <c r="AG1147" s="16"/>
      <c r="AH1147" s="16"/>
      <c r="AI1147" s="16"/>
      <c r="AJ1147" s="16"/>
      <c r="AK1147" s="16"/>
      <c r="AL1147" s="16"/>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row>
    <row r="1148" spans="1:86">
      <c r="A1148" s="16"/>
      <c r="B1148" s="16"/>
      <c r="C1148" s="16"/>
      <c r="D1148" s="16"/>
      <c r="E1148" s="16"/>
      <c r="F1148" s="16"/>
      <c r="G1148" s="16"/>
      <c r="H1148" s="16"/>
      <c r="I1148" s="16"/>
      <c r="J1148" s="16"/>
      <c r="K1148" s="16"/>
      <c r="L1148" s="16"/>
      <c r="M1148" s="16"/>
      <c r="N1148" s="16"/>
      <c r="O1148" s="16"/>
      <c r="P1148" s="16"/>
      <c r="Q1148" s="16"/>
      <c r="R1148" s="16"/>
      <c r="S1148" s="16"/>
      <c r="T1148" s="16"/>
      <c r="U1148" s="16"/>
      <c r="V1148" s="16"/>
      <c r="W1148" s="16"/>
      <c r="X1148" s="16"/>
      <c r="Z1148" s="16"/>
      <c r="AA1148" s="16"/>
      <c r="AB1148" s="16"/>
      <c r="AC1148" s="16"/>
      <c r="AD1148" s="16"/>
      <c r="AE1148" s="16"/>
      <c r="AF1148" s="16"/>
      <c r="AG1148" s="16"/>
      <c r="AH1148" s="16"/>
      <c r="AI1148" s="16"/>
      <c r="AJ1148" s="16"/>
      <c r="AK1148" s="16"/>
      <c r="AL1148" s="16"/>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row>
    <row r="1149" spans="1:86">
      <c r="A1149" s="16"/>
      <c r="B1149" s="16"/>
      <c r="C1149" s="16"/>
      <c r="D1149" s="16"/>
      <c r="E1149" s="16"/>
      <c r="F1149" s="16"/>
      <c r="G1149" s="16"/>
      <c r="H1149" s="16"/>
      <c r="I1149" s="16"/>
      <c r="J1149" s="16"/>
      <c r="K1149" s="16"/>
      <c r="L1149" s="16"/>
      <c r="M1149" s="16"/>
      <c r="N1149" s="16"/>
      <c r="O1149" s="16"/>
      <c r="P1149" s="16"/>
      <c r="Q1149" s="16"/>
      <c r="R1149" s="16"/>
      <c r="S1149" s="16"/>
      <c r="T1149" s="16"/>
      <c r="U1149" s="16"/>
      <c r="V1149" s="16"/>
      <c r="W1149" s="16"/>
      <c r="X1149" s="16"/>
      <c r="Z1149" s="16"/>
      <c r="AA1149" s="16"/>
      <c r="AB1149" s="16"/>
      <c r="AC1149" s="16"/>
      <c r="AD1149" s="16"/>
      <c r="AE1149" s="16"/>
      <c r="AF1149" s="16"/>
      <c r="AG1149" s="16"/>
      <c r="AH1149" s="16"/>
      <c r="AI1149" s="16"/>
      <c r="AJ1149" s="16"/>
      <c r="AK1149" s="16"/>
      <c r="AL1149" s="16"/>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row>
    <row r="1150" spans="1:86">
      <c r="A1150" s="16"/>
      <c r="B1150" s="16"/>
      <c r="C1150" s="16"/>
      <c r="D1150" s="16"/>
      <c r="E1150" s="16"/>
      <c r="F1150" s="16"/>
      <c r="G1150" s="16"/>
      <c r="H1150" s="16"/>
      <c r="I1150" s="16"/>
      <c r="J1150" s="16"/>
      <c r="K1150" s="16"/>
      <c r="L1150" s="16"/>
      <c r="M1150" s="16"/>
      <c r="N1150" s="16"/>
      <c r="O1150" s="16"/>
      <c r="P1150" s="16"/>
      <c r="Q1150" s="16"/>
      <c r="R1150" s="16"/>
      <c r="S1150" s="16"/>
      <c r="T1150" s="16"/>
      <c r="U1150" s="16"/>
      <c r="V1150" s="16"/>
      <c r="W1150" s="16"/>
      <c r="X1150" s="16"/>
      <c r="Z1150" s="16"/>
      <c r="AA1150" s="16"/>
      <c r="AB1150" s="16"/>
      <c r="AC1150" s="16"/>
      <c r="AD1150" s="16"/>
      <c r="AE1150" s="16"/>
      <c r="AF1150" s="16"/>
      <c r="AG1150" s="16"/>
      <c r="AH1150" s="16"/>
      <c r="AI1150" s="16"/>
      <c r="AJ1150" s="16"/>
      <c r="AK1150" s="16"/>
      <c r="AL1150" s="16"/>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row>
    <row r="1151" spans="1:86">
      <c r="A1151" s="16"/>
      <c r="B1151" s="16"/>
      <c r="C1151" s="16"/>
      <c r="D1151" s="16"/>
      <c r="E1151" s="16"/>
      <c r="F1151" s="16"/>
      <c r="G1151" s="16"/>
      <c r="H1151" s="16"/>
      <c r="I1151" s="16"/>
      <c r="J1151" s="16"/>
      <c r="K1151" s="16"/>
      <c r="L1151" s="16"/>
      <c r="M1151" s="16"/>
      <c r="N1151" s="16"/>
      <c r="O1151" s="16"/>
      <c r="P1151" s="16"/>
      <c r="Q1151" s="16"/>
      <c r="R1151" s="16"/>
      <c r="S1151" s="16"/>
      <c r="T1151" s="16"/>
      <c r="U1151" s="16"/>
      <c r="V1151" s="16"/>
      <c r="W1151" s="16"/>
      <c r="X1151" s="16"/>
      <c r="Z1151" s="16"/>
      <c r="AA1151" s="16"/>
      <c r="AB1151" s="16"/>
      <c r="AC1151" s="16"/>
      <c r="AD1151" s="16"/>
      <c r="AE1151" s="16"/>
      <c r="AF1151" s="16"/>
      <c r="AG1151" s="16"/>
      <c r="AH1151" s="16"/>
      <c r="AI1151" s="16"/>
      <c r="AJ1151" s="16"/>
      <c r="AK1151" s="16"/>
      <c r="AL1151" s="16"/>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row>
    <row r="1152" spans="1:86">
      <c r="A1152" s="16"/>
      <c r="B1152" s="16"/>
      <c r="C1152" s="16"/>
      <c r="D1152" s="16"/>
      <c r="E1152" s="16"/>
      <c r="F1152" s="16"/>
      <c r="G1152" s="16"/>
      <c r="H1152" s="16"/>
      <c r="I1152" s="16"/>
      <c r="J1152" s="16"/>
      <c r="K1152" s="16"/>
      <c r="L1152" s="16"/>
      <c r="M1152" s="16"/>
      <c r="N1152" s="16"/>
      <c r="O1152" s="16"/>
      <c r="P1152" s="16"/>
      <c r="Q1152" s="16"/>
      <c r="R1152" s="16"/>
      <c r="S1152" s="16"/>
      <c r="T1152" s="16"/>
      <c r="U1152" s="16"/>
      <c r="V1152" s="16"/>
      <c r="W1152" s="16"/>
      <c r="X1152" s="16"/>
      <c r="Z1152" s="16"/>
      <c r="AA1152" s="16"/>
      <c r="AB1152" s="16"/>
      <c r="AC1152" s="16"/>
      <c r="AD1152" s="16"/>
      <c r="AE1152" s="16"/>
      <c r="AF1152" s="16"/>
      <c r="AG1152" s="16"/>
      <c r="AH1152" s="16"/>
      <c r="AI1152" s="16"/>
      <c r="AJ1152" s="16"/>
      <c r="AK1152" s="16"/>
      <c r="AL1152" s="16"/>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row>
    <row r="1153" spans="1:86">
      <c r="A1153" s="16"/>
      <c r="B1153" s="16"/>
      <c r="C1153" s="16"/>
      <c r="D1153" s="16"/>
      <c r="E1153" s="16"/>
      <c r="F1153" s="16"/>
      <c r="G1153" s="16"/>
      <c r="H1153" s="16"/>
      <c r="I1153" s="16"/>
      <c r="J1153" s="16"/>
      <c r="K1153" s="16"/>
      <c r="L1153" s="16"/>
      <c r="M1153" s="16"/>
      <c r="N1153" s="16"/>
      <c r="O1153" s="16"/>
      <c r="P1153" s="16"/>
      <c r="Q1153" s="16"/>
      <c r="R1153" s="16"/>
      <c r="S1153" s="16"/>
      <c r="T1153" s="16"/>
      <c r="U1153" s="16"/>
      <c r="V1153" s="16"/>
      <c r="W1153" s="16"/>
      <c r="X1153" s="16"/>
      <c r="Z1153" s="16"/>
      <c r="AA1153" s="16"/>
      <c r="AB1153" s="16"/>
      <c r="AC1153" s="16"/>
      <c r="AD1153" s="16"/>
      <c r="AE1153" s="16"/>
      <c r="AF1153" s="16"/>
      <c r="AG1153" s="16"/>
      <c r="AH1153" s="16"/>
      <c r="AI1153" s="16"/>
      <c r="AJ1153" s="16"/>
      <c r="AK1153" s="16"/>
      <c r="AL1153" s="16"/>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row>
    <row r="1154" spans="1:86">
      <c r="A1154" s="16"/>
      <c r="B1154" s="16"/>
      <c r="C1154" s="16"/>
      <c r="D1154" s="16"/>
      <c r="E1154" s="16"/>
      <c r="F1154" s="16"/>
      <c r="G1154" s="16"/>
      <c r="H1154" s="16"/>
      <c r="I1154" s="16"/>
      <c r="J1154" s="16"/>
      <c r="K1154" s="16"/>
      <c r="L1154" s="16"/>
      <c r="M1154" s="16"/>
      <c r="N1154" s="16"/>
      <c r="O1154" s="16"/>
      <c r="P1154" s="16"/>
      <c r="Q1154" s="16"/>
      <c r="R1154" s="16"/>
      <c r="S1154" s="16"/>
      <c r="T1154" s="16"/>
      <c r="U1154" s="16"/>
      <c r="V1154" s="16"/>
      <c r="W1154" s="16"/>
      <c r="X1154" s="16"/>
      <c r="Z1154" s="16"/>
      <c r="AA1154" s="16"/>
      <c r="AB1154" s="16"/>
      <c r="AC1154" s="16"/>
      <c r="AD1154" s="16"/>
      <c r="AE1154" s="16"/>
      <c r="AF1154" s="16"/>
      <c r="AG1154" s="16"/>
      <c r="AH1154" s="16"/>
      <c r="AI1154" s="16"/>
      <c r="AJ1154" s="16"/>
      <c r="AK1154" s="16"/>
      <c r="AL1154" s="16"/>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row>
    <row r="1155" spans="1:86">
      <c r="A1155" s="16"/>
      <c r="B1155" s="16"/>
      <c r="C1155" s="16"/>
      <c r="D1155" s="16"/>
      <c r="E1155" s="16"/>
      <c r="F1155" s="16"/>
      <c r="G1155" s="16"/>
      <c r="H1155" s="16"/>
      <c r="I1155" s="16"/>
      <c r="J1155" s="16"/>
      <c r="K1155" s="16"/>
      <c r="L1155" s="16"/>
      <c r="M1155" s="16"/>
      <c r="N1155" s="16"/>
      <c r="O1155" s="16"/>
      <c r="P1155" s="16"/>
      <c r="Q1155" s="16"/>
      <c r="R1155" s="16"/>
      <c r="S1155" s="16"/>
      <c r="T1155" s="16"/>
      <c r="U1155" s="16"/>
      <c r="V1155" s="16"/>
      <c r="W1155" s="16"/>
      <c r="X1155" s="16"/>
      <c r="Z1155" s="16"/>
      <c r="AA1155" s="16"/>
      <c r="AB1155" s="16"/>
      <c r="AC1155" s="16"/>
      <c r="AD1155" s="16"/>
      <c r="AE1155" s="16"/>
      <c r="AF1155" s="16"/>
      <c r="AG1155" s="16"/>
      <c r="AH1155" s="16"/>
      <c r="AI1155" s="16"/>
      <c r="AJ1155" s="16"/>
      <c r="AK1155" s="16"/>
      <c r="AL1155" s="16"/>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row>
    <row r="1156" spans="1:86">
      <c r="A1156" s="16"/>
      <c r="B1156" s="16"/>
      <c r="C1156" s="16"/>
      <c r="D1156" s="16"/>
      <c r="E1156" s="16"/>
      <c r="F1156" s="16"/>
      <c r="G1156" s="16"/>
      <c r="H1156" s="16"/>
      <c r="I1156" s="16"/>
      <c r="J1156" s="16"/>
      <c r="K1156" s="16"/>
      <c r="L1156" s="16"/>
      <c r="M1156" s="16"/>
      <c r="N1156" s="16"/>
      <c r="O1156" s="16"/>
      <c r="P1156" s="16"/>
      <c r="Q1156" s="16"/>
      <c r="R1156" s="16"/>
      <c r="S1156" s="16"/>
      <c r="T1156" s="16"/>
      <c r="U1156" s="16"/>
      <c r="V1156" s="16"/>
      <c r="W1156" s="16"/>
      <c r="X1156" s="16"/>
      <c r="Z1156" s="16"/>
      <c r="AA1156" s="16"/>
      <c r="AB1156" s="16"/>
      <c r="AC1156" s="16"/>
      <c r="AD1156" s="16"/>
      <c r="AE1156" s="16"/>
      <c r="AF1156" s="16"/>
      <c r="AG1156" s="16"/>
      <c r="AH1156" s="16"/>
      <c r="AI1156" s="16"/>
      <c r="AJ1156" s="16"/>
      <c r="AK1156" s="16"/>
      <c r="AL1156" s="16"/>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row>
    <row r="1157" spans="1:86">
      <c r="A1157" s="16"/>
      <c r="B1157" s="16"/>
      <c r="C1157" s="16"/>
      <c r="D1157" s="16"/>
      <c r="E1157" s="16"/>
      <c r="F1157" s="16"/>
      <c r="G1157" s="16"/>
      <c r="H1157" s="16"/>
      <c r="I1157" s="16"/>
      <c r="J1157" s="16"/>
      <c r="K1157" s="16"/>
      <c r="L1157" s="16"/>
      <c r="M1157" s="16"/>
      <c r="N1157" s="16"/>
      <c r="O1157" s="16"/>
      <c r="P1157" s="16"/>
      <c r="Q1157" s="16"/>
      <c r="R1157" s="16"/>
      <c r="S1157" s="16"/>
      <c r="T1157" s="16"/>
      <c r="U1157" s="16"/>
      <c r="V1157" s="16"/>
      <c r="W1157" s="16"/>
      <c r="X1157" s="16"/>
      <c r="Z1157" s="16"/>
      <c r="AA1157" s="16"/>
      <c r="AB1157" s="16"/>
      <c r="AC1157" s="16"/>
      <c r="AD1157" s="16"/>
      <c r="AE1157" s="16"/>
      <c r="AF1157" s="16"/>
      <c r="AG1157" s="16"/>
      <c r="AH1157" s="16"/>
      <c r="AI1157" s="16"/>
      <c r="AJ1157" s="16"/>
      <c r="AK1157" s="16"/>
      <c r="AL1157" s="16"/>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row>
    <row r="1158" spans="1:86">
      <c r="A1158" s="16"/>
      <c r="B1158" s="16"/>
      <c r="C1158" s="16"/>
      <c r="D1158" s="16"/>
      <c r="E1158" s="16"/>
      <c r="F1158" s="16"/>
      <c r="G1158" s="16"/>
      <c r="H1158" s="16"/>
      <c r="I1158" s="16"/>
      <c r="J1158" s="16"/>
      <c r="K1158" s="16"/>
      <c r="L1158" s="16"/>
      <c r="M1158" s="16"/>
      <c r="N1158" s="16"/>
      <c r="O1158" s="16"/>
      <c r="P1158" s="16"/>
      <c r="Q1158" s="16"/>
      <c r="R1158" s="16"/>
      <c r="S1158" s="16"/>
      <c r="T1158" s="16"/>
      <c r="U1158" s="16"/>
      <c r="V1158" s="16"/>
      <c r="W1158" s="16"/>
      <c r="X1158" s="16"/>
      <c r="Z1158" s="16"/>
      <c r="AA1158" s="16"/>
      <c r="AB1158" s="16"/>
      <c r="AC1158" s="16"/>
      <c r="AD1158" s="16"/>
      <c r="AE1158" s="16"/>
      <c r="AF1158" s="16"/>
      <c r="AG1158" s="16"/>
      <c r="AH1158" s="16"/>
      <c r="AI1158" s="16"/>
      <c r="AJ1158" s="16"/>
      <c r="AK1158" s="16"/>
      <c r="AL1158" s="16"/>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row>
    <row r="1159" spans="1:86">
      <c r="A1159" s="16"/>
      <c r="B1159" s="16"/>
      <c r="C1159" s="16"/>
      <c r="D1159" s="16"/>
      <c r="E1159" s="16"/>
      <c r="F1159" s="16"/>
      <c r="G1159" s="16"/>
      <c r="H1159" s="16"/>
      <c r="I1159" s="16"/>
      <c r="J1159" s="16"/>
      <c r="K1159" s="16"/>
      <c r="L1159" s="16"/>
      <c r="M1159" s="16"/>
      <c r="N1159" s="16"/>
      <c r="O1159" s="16"/>
      <c r="P1159" s="16"/>
      <c r="Q1159" s="16"/>
      <c r="R1159" s="16"/>
      <c r="S1159" s="16"/>
      <c r="T1159" s="16"/>
      <c r="U1159" s="16"/>
      <c r="V1159" s="16"/>
      <c r="W1159" s="16"/>
      <c r="X1159" s="16"/>
      <c r="Z1159" s="16"/>
      <c r="AA1159" s="16"/>
      <c r="AB1159" s="16"/>
      <c r="AC1159" s="16"/>
      <c r="AD1159" s="16"/>
      <c r="AE1159" s="16"/>
      <c r="AF1159" s="16"/>
      <c r="AG1159" s="16"/>
      <c r="AH1159" s="16"/>
      <c r="AI1159" s="16"/>
      <c r="AJ1159" s="16"/>
      <c r="AK1159" s="16"/>
      <c r="AL1159" s="16"/>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row>
    <row r="1160" spans="1:86">
      <c r="A1160" s="16"/>
      <c r="B1160" s="16"/>
      <c r="C1160" s="16"/>
      <c r="D1160" s="16"/>
      <c r="E1160" s="16"/>
      <c r="F1160" s="16"/>
      <c r="G1160" s="16"/>
      <c r="H1160" s="16"/>
      <c r="I1160" s="16"/>
      <c r="J1160" s="16"/>
      <c r="K1160" s="16"/>
      <c r="L1160" s="16"/>
      <c r="M1160" s="16"/>
      <c r="N1160" s="16"/>
      <c r="O1160" s="16"/>
      <c r="P1160" s="16"/>
      <c r="Q1160" s="16"/>
      <c r="R1160" s="16"/>
      <c r="S1160" s="16"/>
      <c r="T1160" s="16"/>
      <c r="U1160" s="16"/>
      <c r="V1160" s="16"/>
      <c r="W1160" s="16"/>
      <c r="X1160" s="16"/>
      <c r="Z1160" s="16"/>
      <c r="AA1160" s="16"/>
      <c r="AB1160" s="16"/>
      <c r="AC1160" s="16"/>
      <c r="AD1160" s="16"/>
      <c r="AE1160" s="16"/>
      <c r="AF1160" s="16"/>
      <c r="AG1160" s="16"/>
      <c r="AH1160" s="16"/>
      <c r="AI1160" s="16"/>
      <c r="AJ1160" s="16"/>
      <c r="AK1160" s="16"/>
      <c r="AL1160" s="16"/>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row>
    <row r="1161" spans="1:86">
      <c r="A1161" s="16"/>
      <c r="B1161" s="16"/>
      <c r="C1161" s="16"/>
      <c r="D1161" s="16"/>
      <c r="E1161" s="16"/>
      <c r="F1161" s="16"/>
      <c r="G1161" s="16"/>
      <c r="H1161" s="16"/>
      <c r="I1161" s="16"/>
      <c r="J1161" s="16"/>
      <c r="K1161" s="16"/>
      <c r="L1161" s="16"/>
      <c r="M1161" s="16"/>
      <c r="N1161" s="16"/>
      <c r="O1161" s="16"/>
      <c r="P1161" s="16"/>
      <c r="Q1161" s="16"/>
      <c r="R1161" s="16"/>
      <c r="S1161" s="16"/>
      <c r="T1161" s="16"/>
      <c r="U1161" s="16"/>
      <c r="V1161" s="16"/>
      <c r="W1161" s="16"/>
      <c r="X1161" s="16"/>
      <c r="Z1161" s="16"/>
      <c r="AA1161" s="16"/>
      <c r="AB1161" s="16"/>
      <c r="AC1161" s="16"/>
      <c r="AD1161" s="16"/>
      <c r="AE1161" s="16"/>
      <c r="AF1161" s="16"/>
      <c r="AG1161" s="16"/>
      <c r="AH1161" s="16"/>
      <c r="AI1161" s="16"/>
      <c r="AJ1161" s="16"/>
      <c r="AK1161" s="16"/>
      <c r="AL1161" s="16"/>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row>
    <row r="1162" spans="1:86">
      <c r="A1162" s="16"/>
      <c r="B1162" s="16"/>
      <c r="C1162" s="16"/>
      <c r="D1162" s="16"/>
      <c r="E1162" s="16"/>
      <c r="F1162" s="16"/>
      <c r="G1162" s="16"/>
      <c r="H1162" s="16"/>
      <c r="I1162" s="16"/>
      <c r="J1162" s="16"/>
      <c r="K1162" s="16"/>
      <c r="L1162" s="16"/>
      <c r="M1162" s="16"/>
      <c r="N1162" s="16"/>
      <c r="O1162" s="16"/>
      <c r="P1162" s="16"/>
      <c r="Q1162" s="16"/>
      <c r="R1162" s="16"/>
      <c r="S1162" s="16"/>
      <c r="T1162" s="16"/>
      <c r="U1162" s="16"/>
      <c r="V1162" s="16"/>
      <c r="W1162" s="16"/>
      <c r="X1162" s="16"/>
      <c r="Z1162" s="16"/>
      <c r="AA1162" s="16"/>
      <c r="AB1162" s="16"/>
      <c r="AC1162" s="16"/>
      <c r="AD1162" s="16"/>
      <c r="AE1162" s="16"/>
      <c r="AF1162" s="16"/>
      <c r="AG1162" s="16"/>
      <c r="AH1162" s="16"/>
      <c r="AI1162" s="16"/>
      <c r="AJ1162" s="16"/>
      <c r="AK1162" s="16"/>
      <c r="AL1162" s="16"/>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row>
    <row r="1163" spans="1:86">
      <c r="A1163" s="16"/>
      <c r="B1163" s="16"/>
      <c r="C1163" s="16"/>
      <c r="D1163" s="16"/>
      <c r="E1163" s="16"/>
      <c r="F1163" s="16"/>
      <c r="G1163" s="16"/>
      <c r="H1163" s="16"/>
      <c r="I1163" s="16"/>
      <c r="J1163" s="16"/>
      <c r="K1163" s="16"/>
      <c r="L1163" s="16"/>
      <c r="M1163" s="16"/>
      <c r="N1163" s="16"/>
      <c r="O1163" s="16"/>
      <c r="P1163" s="16"/>
      <c r="Q1163" s="16"/>
      <c r="R1163" s="16"/>
      <c r="S1163" s="16"/>
      <c r="T1163" s="16"/>
      <c r="U1163" s="16"/>
      <c r="V1163" s="16"/>
      <c r="W1163" s="16"/>
      <c r="X1163" s="16"/>
      <c r="Z1163" s="16"/>
      <c r="AA1163" s="16"/>
      <c r="AB1163" s="16"/>
      <c r="AC1163" s="16"/>
      <c r="AD1163" s="16"/>
      <c r="AE1163" s="16"/>
      <c r="AF1163" s="16"/>
      <c r="AG1163" s="16"/>
      <c r="AH1163" s="16"/>
      <c r="AI1163" s="16"/>
      <c r="AJ1163" s="16"/>
      <c r="AK1163" s="16"/>
      <c r="AL1163" s="16"/>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row>
    <row r="1164" spans="1:86">
      <c r="A1164" s="16"/>
      <c r="B1164" s="16"/>
      <c r="C1164" s="16"/>
      <c r="D1164" s="16"/>
      <c r="E1164" s="16"/>
      <c r="F1164" s="16"/>
      <c r="G1164" s="16"/>
      <c r="H1164" s="16"/>
      <c r="I1164" s="16"/>
      <c r="J1164" s="16"/>
      <c r="K1164" s="16"/>
      <c r="L1164" s="16"/>
      <c r="M1164" s="16"/>
      <c r="N1164" s="16"/>
      <c r="O1164" s="16"/>
      <c r="P1164" s="16"/>
      <c r="Q1164" s="16"/>
      <c r="R1164" s="16"/>
      <c r="S1164" s="16"/>
      <c r="T1164" s="16"/>
      <c r="U1164" s="16"/>
      <c r="V1164" s="16"/>
      <c r="W1164" s="16"/>
      <c r="X1164" s="16"/>
      <c r="Z1164" s="16"/>
      <c r="AA1164" s="16"/>
      <c r="AB1164" s="16"/>
      <c r="AC1164" s="16"/>
      <c r="AD1164" s="16"/>
      <c r="AE1164" s="16"/>
      <c r="AF1164" s="16"/>
      <c r="AG1164" s="16"/>
      <c r="AH1164" s="16"/>
      <c r="AI1164" s="16"/>
      <c r="AJ1164" s="16"/>
      <c r="AK1164" s="16"/>
      <c r="AL1164" s="16"/>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row>
    <row r="1165" spans="1:86">
      <c r="A1165" s="16"/>
      <c r="B1165" s="16"/>
      <c r="C1165" s="16"/>
      <c r="D1165" s="16"/>
      <c r="E1165" s="16"/>
      <c r="F1165" s="16"/>
      <c r="G1165" s="16"/>
      <c r="H1165" s="16"/>
      <c r="I1165" s="16"/>
      <c r="J1165" s="16"/>
      <c r="K1165" s="16"/>
      <c r="L1165" s="16"/>
      <c r="M1165" s="16"/>
      <c r="N1165" s="16"/>
      <c r="O1165" s="16"/>
      <c r="P1165" s="16"/>
      <c r="Q1165" s="16"/>
      <c r="R1165" s="16"/>
      <c r="S1165" s="16"/>
      <c r="T1165" s="16"/>
      <c r="U1165" s="16"/>
      <c r="V1165" s="16"/>
      <c r="W1165" s="16"/>
      <c r="X1165" s="16"/>
      <c r="Z1165" s="16"/>
      <c r="AA1165" s="16"/>
      <c r="AB1165" s="16"/>
      <c r="AC1165" s="16"/>
      <c r="AD1165" s="16"/>
      <c r="AE1165" s="16"/>
      <c r="AF1165" s="16"/>
      <c r="AG1165" s="16"/>
      <c r="AH1165" s="16"/>
      <c r="AI1165" s="16"/>
      <c r="AJ1165" s="16"/>
      <c r="AK1165" s="16"/>
      <c r="AL1165" s="16"/>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row>
    <row r="1166" spans="1:86">
      <c r="A1166" s="16"/>
      <c r="B1166" s="16"/>
      <c r="C1166" s="16"/>
      <c r="D1166" s="16"/>
      <c r="E1166" s="16"/>
      <c r="F1166" s="16"/>
      <c r="G1166" s="16"/>
      <c r="H1166" s="16"/>
      <c r="I1166" s="16"/>
      <c r="J1166" s="16"/>
      <c r="K1166" s="16"/>
      <c r="L1166" s="16"/>
      <c r="M1166" s="16"/>
      <c r="N1166" s="16"/>
      <c r="O1166" s="16"/>
      <c r="P1166" s="16"/>
      <c r="Q1166" s="16"/>
      <c r="R1166" s="16"/>
      <c r="S1166" s="16"/>
      <c r="T1166" s="16"/>
      <c r="U1166" s="16"/>
      <c r="V1166" s="16"/>
      <c r="W1166" s="16"/>
      <c r="X1166" s="16"/>
      <c r="Z1166" s="16"/>
      <c r="AA1166" s="16"/>
      <c r="AB1166" s="16"/>
      <c r="AC1166" s="16"/>
      <c r="AD1166" s="16"/>
      <c r="AE1166" s="16"/>
      <c r="AF1166" s="16"/>
      <c r="AG1166" s="16"/>
      <c r="AH1166" s="16"/>
      <c r="AI1166" s="16"/>
      <c r="AJ1166" s="16"/>
      <c r="AK1166" s="16"/>
      <c r="AL1166" s="16"/>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row>
    <row r="1167" spans="1:86">
      <c r="A1167" s="16"/>
      <c r="B1167" s="16"/>
      <c r="C1167" s="16"/>
      <c r="D1167" s="16"/>
      <c r="E1167" s="16"/>
      <c r="F1167" s="16"/>
      <c r="G1167" s="16"/>
      <c r="H1167" s="16"/>
      <c r="I1167" s="16"/>
      <c r="J1167" s="16"/>
      <c r="K1167" s="16"/>
      <c r="L1167" s="16"/>
      <c r="M1167" s="16"/>
      <c r="N1167" s="16"/>
      <c r="O1167" s="16"/>
      <c r="P1167" s="16"/>
      <c r="Q1167" s="16"/>
      <c r="R1167" s="16"/>
      <c r="S1167" s="16"/>
      <c r="T1167" s="16"/>
      <c r="U1167" s="16"/>
      <c r="V1167" s="16"/>
      <c r="W1167" s="16"/>
      <c r="X1167" s="16"/>
      <c r="Z1167" s="16"/>
      <c r="AA1167" s="16"/>
      <c r="AB1167" s="16"/>
      <c r="AC1167" s="16"/>
      <c r="AD1167" s="16"/>
      <c r="AE1167" s="16"/>
      <c r="AF1167" s="16"/>
      <c r="AG1167" s="16"/>
      <c r="AH1167" s="16"/>
      <c r="AI1167" s="16"/>
      <c r="AJ1167" s="16"/>
      <c r="AK1167" s="16"/>
      <c r="AL1167" s="16"/>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row>
    <row r="1168" spans="1:86">
      <c r="A1168" s="16"/>
      <c r="B1168" s="16"/>
      <c r="C1168" s="16"/>
      <c r="D1168" s="16"/>
      <c r="E1168" s="16"/>
      <c r="F1168" s="16"/>
      <c r="G1168" s="16"/>
      <c r="H1168" s="16"/>
      <c r="I1168" s="16"/>
      <c r="J1168" s="16"/>
      <c r="K1168" s="16"/>
      <c r="L1168" s="16"/>
      <c r="M1168" s="16"/>
      <c r="N1168" s="16"/>
      <c r="O1168" s="16"/>
      <c r="P1168" s="16"/>
      <c r="Q1168" s="16"/>
      <c r="R1168" s="16"/>
      <c r="S1168" s="16"/>
      <c r="T1168" s="16"/>
      <c r="U1168" s="16"/>
      <c r="V1168" s="16"/>
      <c r="W1168" s="16"/>
      <c r="X1168" s="16"/>
      <c r="Z1168" s="16"/>
      <c r="AA1168" s="16"/>
      <c r="AB1168" s="16"/>
      <c r="AC1168" s="16"/>
      <c r="AD1168" s="16"/>
      <c r="AE1168" s="16"/>
      <c r="AF1168" s="16"/>
      <c r="AG1168" s="16"/>
      <c r="AH1168" s="16"/>
      <c r="AI1168" s="16"/>
      <c r="AJ1168" s="16"/>
      <c r="AK1168" s="16"/>
      <c r="AL1168" s="16"/>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row>
    <row r="1169" spans="1:86">
      <c r="A1169" s="16"/>
      <c r="B1169" s="16"/>
      <c r="C1169" s="16"/>
      <c r="D1169" s="16"/>
      <c r="E1169" s="16"/>
      <c r="F1169" s="16"/>
      <c r="G1169" s="16"/>
      <c r="H1169" s="16"/>
      <c r="I1169" s="16"/>
      <c r="J1169" s="16"/>
      <c r="K1169" s="16"/>
      <c r="L1169" s="16"/>
      <c r="M1169" s="16"/>
      <c r="N1169" s="16"/>
      <c r="O1169" s="16"/>
      <c r="P1169" s="16"/>
      <c r="Q1169" s="16"/>
      <c r="R1169" s="16"/>
      <c r="S1169" s="16"/>
      <c r="T1169" s="16"/>
      <c r="U1169" s="16"/>
      <c r="V1169" s="16"/>
      <c r="W1169" s="16"/>
      <c r="X1169" s="16"/>
      <c r="Z1169" s="16"/>
      <c r="AA1169" s="16"/>
      <c r="AB1169" s="16"/>
      <c r="AC1169" s="16"/>
      <c r="AD1169" s="16"/>
      <c r="AE1169" s="16"/>
      <c r="AF1169" s="16"/>
      <c r="AG1169" s="16"/>
      <c r="AH1169" s="16"/>
      <c r="AI1169" s="16"/>
      <c r="AJ1169" s="16"/>
      <c r="AK1169" s="16"/>
      <c r="AL1169" s="16"/>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row>
    <row r="1170" spans="1:86">
      <c r="A1170" s="16"/>
      <c r="B1170" s="16"/>
      <c r="C1170" s="16"/>
      <c r="D1170" s="16"/>
      <c r="E1170" s="16"/>
      <c r="F1170" s="16"/>
      <c r="G1170" s="16"/>
      <c r="H1170" s="16"/>
      <c r="I1170" s="16"/>
      <c r="J1170" s="16"/>
      <c r="K1170" s="16"/>
      <c r="L1170" s="16"/>
      <c r="M1170" s="16"/>
      <c r="N1170" s="16"/>
      <c r="O1170" s="16"/>
      <c r="P1170" s="16"/>
      <c r="Q1170" s="16"/>
      <c r="R1170" s="16"/>
      <c r="S1170" s="16"/>
      <c r="T1170" s="16"/>
      <c r="U1170" s="16"/>
      <c r="V1170" s="16"/>
      <c r="W1170" s="16"/>
      <c r="X1170" s="16"/>
      <c r="Z1170" s="16"/>
      <c r="AA1170" s="16"/>
      <c r="AB1170" s="16"/>
      <c r="AC1170" s="16"/>
      <c r="AD1170" s="16"/>
      <c r="AE1170" s="16"/>
      <c r="AF1170" s="16"/>
      <c r="AG1170" s="16"/>
      <c r="AH1170" s="16"/>
      <c r="AI1170" s="16"/>
      <c r="AJ1170" s="16"/>
      <c r="AK1170" s="16"/>
      <c r="AL1170" s="16"/>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row>
    <row r="1171" spans="1:86">
      <c r="A1171" s="16"/>
      <c r="B1171" s="16"/>
      <c r="C1171" s="16"/>
      <c r="D1171" s="16"/>
      <c r="E1171" s="16"/>
      <c r="F1171" s="16"/>
      <c r="G1171" s="16"/>
      <c r="H1171" s="16"/>
      <c r="I1171" s="16"/>
      <c r="J1171" s="16"/>
      <c r="K1171" s="16"/>
      <c r="L1171" s="16"/>
      <c r="M1171" s="16"/>
      <c r="N1171" s="16"/>
      <c r="O1171" s="16"/>
      <c r="P1171" s="16"/>
      <c r="Q1171" s="16"/>
      <c r="R1171" s="16"/>
      <c r="S1171" s="16"/>
      <c r="T1171" s="16"/>
      <c r="U1171" s="16"/>
      <c r="V1171" s="16"/>
      <c r="W1171" s="16"/>
      <c r="X1171" s="16"/>
      <c r="Z1171" s="16"/>
      <c r="AA1171" s="16"/>
      <c r="AB1171" s="16"/>
      <c r="AC1171" s="16"/>
      <c r="AD1171" s="16"/>
      <c r="AE1171" s="16"/>
      <c r="AF1171" s="16"/>
      <c r="AG1171" s="16"/>
      <c r="AH1171" s="16"/>
      <c r="AI1171" s="16"/>
      <c r="AJ1171" s="16"/>
      <c r="AK1171" s="16"/>
      <c r="AL1171" s="16"/>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row>
    <row r="1172" spans="1:86">
      <c r="A1172" s="16"/>
      <c r="B1172" s="16"/>
      <c r="C1172" s="16"/>
      <c r="D1172" s="16"/>
      <c r="E1172" s="16"/>
      <c r="F1172" s="16"/>
      <c r="G1172" s="16"/>
      <c r="H1172" s="16"/>
      <c r="I1172" s="16"/>
      <c r="J1172" s="16"/>
      <c r="K1172" s="16"/>
      <c r="L1172" s="16"/>
      <c r="M1172" s="16"/>
      <c r="N1172" s="16"/>
      <c r="O1172" s="16"/>
      <c r="P1172" s="16"/>
      <c r="Q1172" s="16"/>
      <c r="R1172" s="16"/>
      <c r="S1172" s="16"/>
      <c r="T1172" s="16"/>
      <c r="U1172" s="16"/>
      <c r="V1172" s="16"/>
      <c r="W1172" s="16"/>
      <c r="X1172" s="16"/>
      <c r="Z1172" s="16"/>
      <c r="AA1172" s="16"/>
      <c r="AB1172" s="16"/>
      <c r="AC1172" s="16"/>
      <c r="AD1172" s="16"/>
      <c r="AE1172" s="16"/>
      <c r="AF1172" s="16"/>
      <c r="AG1172" s="16"/>
      <c r="AH1172" s="16"/>
      <c r="AI1172" s="16"/>
      <c r="AJ1172" s="16"/>
      <c r="AK1172" s="16"/>
      <c r="AL1172" s="16"/>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row>
    <row r="1173" spans="1:86">
      <c r="A1173" s="16"/>
      <c r="B1173" s="16"/>
      <c r="C1173" s="16"/>
      <c r="D1173" s="16"/>
      <c r="E1173" s="16"/>
      <c r="F1173" s="16"/>
      <c r="G1173" s="16"/>
      <c r="H1173" s="16"/>
      <c r="I1173" s="16"/>
      <c r="J1173" s="16"/>
      <c r="K1173" s="16"/>
      <c r="L1173" s="16"/>
      <c r="M1173" s="16"/>
      <c r="N1173" s="16"/>
      <c r="O1173" s="16"/>
      <c r="P1173" s="16"/>
      <c r="Q1173" s="16"/>
      <c r="R1173" s="16"/>
      <c r="S1173" s="16"/>
      <c r="T1173" s="16"/>
      <c r="U1173" s="16"/>
      <c r="V1173" s="16"/>
      <c r="W1173" s="16"/>
      <c r="X1173" s="16"/>
      <c r="Z1173" s="16"/>
      <c r="AA1173" s="16"/>
      <c r="AB1173" s="16"/>
      <c r="AC1173" s="16"/>
      <c r="AD1173" s="16"/>
      <c r="AE1173" s="16"/>
      <c r="AF1173" s="16"/>
      <c r="AG1173" s="16"/>
      <c r="AH1173" s="16"/>
      <c r="AI1173" s="16"/>
      <c r="AJ1173" s="16"/>
      <c r="AK1173" s="16"/>
      <c r="AL1173" s="16"/>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row>
    <row r="1174" spans="1:86">
      <c r="A1174" s="16"/>
      <c r="B1174" s="16"/>
      <c r="C1174" s="16"/>
      <c r="D1174" s="16"/>
      <c r="E1174" s="16"/>
      <c r="F1174" s="16"/>
      <c r="G1174" s="16"/>
      <c r="H1174" s="16"/>
      <c r="I1174" s="16"/>
      <c r="J1174" s="16"/>
      <c r="K1174" s="16"/>
      <c r="L1174" s="16"/>
      <c r="M1174" s="16"/>
      <c r="N1174" s="16"/>
      <c r="O1174" s="16"/>
      <c r="P1174" s="16"/>
      <c r="Q1174" s="16"/>
      <c r="R1174" s="16"/>
      <c r="S1174" s="16"/>
      <c r="T1174" s="16"/>
      <c r="U1174" s="16"/>
      <c r="V1174" s="16"/>
      <c r="W1174" s="16"/>
      <c r="X1174" s="16"/>
      <c r="Z1174" s="16"/>
      <c r="AA1174" s="16"/>
      <c r="AB1174" s="16"/>
      <c r="AC1174" s="16"/>
      <c r="AD1174" s="16"/>
      <c r="AE1174" s="16"/>
      <c r="AF1174" s="16"/>
      <c r="AG1174" s="16"/>
      <c r="AH1174" s="16"/>
      <c r="AI1174" s="16"/>
      <c r="AJ1174" s="16"/>
      <c r="AK1174" s="16"/>
      <c r="AL1174" s="16"/>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row>
    <row r="1175" spans="1:86">
      <c r="A1175" s="16"/>
      <c r="B1175" s="16"/>
      <c r="C1175" s="16"/>
      <c r="D1175" s="16"/>
      <c r="E1175" s="16"/>
      <c r="F1175" s="16"/>
      <c r="G1175" s="16"/>
      <c r="H1175" s="16"/>
      <c r="I1175" s="16"/>
      <c r="J1175" s="16"/>
      <c r="K1175" s="16"/>
      <c r="L1175" s="16"/>
      <c r="M1175" s="16"/>
      <c r="N1175" s="16"/>
      <c r="O1175" s="16"/>
      <c r="P1175" s="16"/>
      <c r="Q1175" s="16"/>
      <c r="R1175" s="16"/>
      <c r="S1175" s="16"/>
      <c r="T1175" s="16"/>
      <c r="U1175" s="16"/>
      <c r="V1175" s="16"/>
      <c r="W1175" s="16"/>
      <c r="X1175" s="16"/>
      <c r="Z1175" s="16"/>
      <c r="AA1175" s="16"/>
      <c r="AB1175" s="16"/>
      <c r="AC1175" s="16"/>
      <c r="AD1175" s="16"/>
      <c r="AE1175" s="16"/>
      <c r="AF1175" s="16"/>
      <c r="AG1175" s="16"/>
      <c r="AH1175" s="16"/>
      <c r="AI1175" s="16"/>
      <c r="AJ1175" s="16"/>
      <c r="AK1175" s="16"/>
      <c r="AL1175" s="16"/>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row>
    <row r="1176" spans="1:86">
      <c r="A1176" s="16"/>
      <c r="B1176" s="16"/>
      <c r="C1176" s="16"/>
      <c r="D1176" s="16"/>
      <c r="E1176" s="16"/>
      <c r="F1176" s="16"/>
      <c r="G1176" s="16"/>
      <c r="H1176" s="16"/>
      <c r="I1176" s="16"/>
      <c r="J1176" s="16"/>
      <c r="K1176" s="16"/>
      <c r="L1176" s="16"/>
      <c r="M1176" s="16"/>
      <c r="N1176" s="16"/>
      <c r="O1176" s="16"/>
      <c r="P1176" s="16"/>
      <c r="Q1176" s="16"/>
      <c r="R1176" s="16"/>
      <c r="S1176" s="16"/>
      <c r="T1176" s="16"/>
      <c r="U1176" s="16"/>
      <c r="V1176" s="16"/>
      <c r="W1176" s="16"/>
      <c r="X1176" s="16"/>
      <c r="Z1176" s="16"/>
      <c r="AA1176" s="16"/>
      <c r="AB1176" s="16"/>
      <c r="AC1176" s="16"/>
      <c r="AD1176" s="16"/>
      <c r="AE1176" s="16"/>
      <c r="AF1176" s="16"/>
      <c r="AG1176" s="16"/>
      <c r="AH1176" s="16"/>
      <c r="AI1176" s="16"/>
      <c r="AJ1176" s="16"/>
      <c r="AK1176" s="16"/>
      <c r="AL1176" s="16"/>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row>
    <row r="1177" spans="1:86">
      <c r="A1177" s="16"/>
      <c r="B1177" s="16"/>
      <c r="C1177" s="16"/>
      <c r="D1177" s="16"/>
      <c r="E1177" s="16"/>
      <c r="F1177" s="16"/>
      <c r="G1177" s="16"/>
      <c r="H1177" s="16"/>
      <c r="I1177" s="16"/>
      <c r="J1177" s="16"/>
      <c r="K1177" s="16"/>
      <c r="L1177" s="16"/>
      <c r="M1177" s="16"/>
      <c r="N1177" s="16"/>
      <c r="O1177" s="16"/>
      <c r="P1177" s="16"/>
      <c r="Q1177" s="16"/>
      <c r="R1177" s="16"/>
      <c r="S1177" s="16"/>
      <c r="T1177" s="16"/>
      <c r="U1177" s="16"/>
      <c r="V1177" s="16"/>
      <c r="W1177" s="16"/>
      <c r="X1177" s="16"/>
      <c r="Z1177" s="16"/>
      <c r="AA1177" s="16"/>
      <c r="AB1177" s="16"/>
      <c r="AC1177" s="16"/>
      <c r="AD1177" s="16"/>
      <c r="AE1177" s="16"/>
      <c r="AF1177" s="16"/>
      <c r="AG1177" s="16"/>
      <c r="AH1177" s="16"/>
      <c r="AI1177" s="16"/>
      <c r="AJ1177" s="16"/>
      <c r="AK1177" s="16"/>
      <c r="AL1177" s="16"/>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row>
    <row r="1178" spans="1:86">
      <c r="A1178" s="16"/>
      <c r="B1178" s="16"/>
      <c r="C1178" s="16"/>
      <c r="D1178" s="16"/>
      <c r="E1178" s="16"/>
      <c r="F1178" s="16"/>
      <c r="G1178" s="16"/>
      <c r="H1178" s="16"/>
      <c r="I1178" s="16"/>
      <c r="J1178" s="16"/>
      <c r="K1178" s="16"/>
      <c r="L1178" s="16"/>
      <c r="M1178" s="16"/>
      <c r="N1178" s="16"/>
      <c r="O1178" s="16"/>
      <c r="P1178" s="16"/>
      <c r="Q1178" s="16"/>
      <c r="R1178" s="16"/>
      <c r="S1178" s="16"/>
      <c r="T1178" s="16"/>
      <c r="U1178" s="16"/>
      <c r="V1178" s="16"/>
      <c r="W1178" s="16"/>
      <c r="X1178" s="16"/>
      <c r="Z1178" s="16"/>
      <c r="AA1178" s="16"/>
      <c r="AB1178" s="16"/>
      <c r="AC1178" s="16"/>
      <c r="AD1178" s="16"/>
      <c r="AE1178" s="16"/>
      <c r="AF1178" s="16"/>
      <c r="AG1178" s="16"/>
      <c r="AH1178" s="16"/>
      <c r="AI1178" s="16"/>
      <c r="AJ1178" s="16"/>
      <c r="AK1178" s="16"/>
      <c r="AL1178" s="16"/>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row>
    <row r="1179" spans="1:86">
      <c r="A1179" s="16"/>
      <c r="B1179" s="16"/>
      <c r="C1179" s="16"/>
      <c r="D1179" s="16"/>
      <c r="E1179" s="16"/>
      <c r="F1179" s="16"/>
      <c r="G1179" s="16"/>
      <c r="H1179" s="16"/>
      <c r="I1179" s="16"/>
      <c r="J1179" s="16"/>
      <c r="K1179" s="16"/>
      <c r="L1179" s="16"/>
      <c r="M1179" s="16"/>
      <c r="N1179" s="16"/>
      <c r="O1179" s="16"/>
      <c r="P1179" s="16"/>
      <c r="Q1179" s="16"/>
      <c r="R1179" s="16"/>
      <c r="S1179" s="16"/>
      <c r="T1179" s="16"/>
      <c r="U1179" s="16"/>
      <c r="V1179" s="16"/>
      <c r="W1179" s="16"/>
      <c r="X1179" s="16"/>
      <c r="Z1179" s="16"/>
      <c r="AA1179" s="16"/>
      <c r="AB1179" s="16"/>
      <c r="AC1179" s="16"/>
      <c r="AD1179" s="16"/>
      <c r="AE1179" s="16"/>
      <c r="AF1179" s="16"/>
      <c r="AG1179" s="16"/>
      <c r="AH1179" s="16"/>
      <c r="AI1179" s="16"/>
      <c r="AJ1179" s="16"/>
      <c r="AK1179" s="16"/>
      <c r="AL1179" s="16"/>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row>
    <row r="1180" spans="1:86">
      <c r="A1180" s="16"/>
      <c r="B1180" s="16"/>
      <c r="C1180" s="16"/>
      <c r="D1180" s="16"/>
      <c r="E1180" s="16"/>
      <c r="F1180" s="16"/>
      <c r="G1180" s="16"/>
      <c r="H1180" s="16"/>
      <c r="I1180" s="16"/>
      <c r="J1180" s="16"/>
      <c r="K1180" s="16"/>
      <c r="L1180" s="16"/>
      <c r="M1180" s="16"/>
      <c r="N1180" s="16"/>
      <c r="O1180" s="16"/>
      <c r="P1180" s="16"/>
      <c r="Q1180" s="16"/>
      <c r="R1180" s="16"/>
      <c r="S1180" s="16"/>
      <c r="T1180" s="16"/>
      <c r="U1180" s="16"/>
      <c r="V1180" s="16"/>
      <c r="W1180" s="16"/>
      <c r="X1180" s="16"/>
      <c r="Z1180" s="16"/>
      <c r="AA1180" s="16"/>
      <c r="AB1180" s="16"/>
      <c r="AC1180" s="16"/>
      <c r="AD1180" s="16"/>
      <c r="AE1180" s="16"/>
      <c r="AF1180" s="16"/>
      <c r="AG1180" s="16"/>
      <c r="AH1180" s="16"/>
      <c r="AI1180" s="16"/>
      <c r="AJ1180" s="16"/>
      <c r="AK1180" s="16"/>
      <c r="AL1180" s="16"/>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row>
    <row r="1181" spans="1:86">
      <c r="A1181" s="16"/>
      <c r="B1181" s="16"/>
      <c r="C1181" s="16"/>
      <c r="D1181" s="16"/>
      <c r="E1181" s="16"/>
      <c r="F1181" s="16"/>
      <c r="G1181" s="16"/>
      <c r="H1181" s="16"/>
      <c r="I1181" s="16"/>
      <c r="J1181" s="16"/>
      <c r="K1181" s="16"/>
      <c r="L1181" s="16"/>
      <c r="M1181" s="16"/>
      <c r="N1181" s="16"/>
      <c r="O1181" s="16"/>
      <c r="P1181" s="16"/>
      <c r="Q1181" s="16"/>
      <c r="R1181" s="16"/>
      <c r="S1181" s="16"/>
      <c r="T1181" s="16"/>
      <c r="U1181" s="16"/>
      <c r="V1181" s="16"/>
      <c r="W1181" s="16"/>
      <c r="X1181" s="16"/>
      <c r="Z1181" s="16"/>
      <c r="AA1181" s="16"/>
      <c r="AB1181" s="16"/>
      <c r="AC1181" s="16"/>
      <c r="AD1181" s="16"/>
      <c r="AE1181" s="16"/>
      <c r="AF1181" s="16"/>
      <c r="AG1181" s="16"/>
      <c r="AH1181" s="16"/>
      <c r="AI1181" s="16"/>
      <c r="AJ1181" s="16"/>
      <c r="AK1181" s="16"/>
      <c r="AL1181" s="16"/>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row>
    <row r="1182" spans="1:86">
      <c r="A1182" s="16"/>
      <c r="B1182" s="16"/>
      <c r="C1182" s="16"/>
      <c r="D1182" s="16"/>
      <c r="E1182" s="16"/>
      <c r="F1182" s="16"/>
      <c r="G1182" s="16"/>
      <c r="H1182" s="16"/>
      <c r="I1182" s="16"/>
      <c r="J1182" s="16"/>
      <c r="K1182" s="16"/>
      <c r="L1182" s="16"/>
      <c r="M1182" s="16"/>
      <c r="N1182" s="16"/>
      <c r="O1182" s="16"/>
      <c r="P1182" s="16"/>
      <c r="Q1182" s="16"/>
      <c r="R1182" s="16"/>
      <c r="S1182" s="16"/>
      <c r="T1182" s="16"/>
      <c r="U1182" s="16"/>
      <c r="V1182" s="16"/>
      <c r="W1182" s="16"/>
      <c r="X1182" s="16"/>
      <c r="Z1182" s="16"/>
      <c r="AA1182" s="16"/>
      <c r="AB1182" s="16"/>
      <c r="AC1182" s="16"/>
      <c r="AD1182" s="16"/>
      <c r="AE1182" s="16"/>
      <c r="AF1182" s="16"/>
      <c r="AG1182" s="16"/>
      <c r="AH1182" s="16"/>
      <c r="AI1182" s="16"/>
      <c r="AJ1182" s="16"/>
      <c r="AK1182" s="16"/>
      <c r="AL1182" s="16"/>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row>
    <row r="1183" spans="1:86">
      <c r="A1183" s="16"/>
      <c r="B1183" s="16"/>
      <c r="C1183" s="16"/>
      <c r="D1183" s="16"/>
      <c r="E1183" s="16"/>
      <c r="F1183" s="16"/>
      <c r="G1183" s="16"/>
      <c r="H1183" s="16"/>
      <c r="I1183" s="16"/>
      <c r="J1183" s="16"/>
      <c r="K1183" s="16"/>
      <c r="L1183" s="16"/>
      <c r="M1183" s="16"/>
      <c r="N1183" s="16"/>
      <c r="O1183" s="16"/>
      <c r="P1183" s="16"/>
      <c r="Q1183" s="16"/>
      <c r="R1183" s="16"/>
      <c r="S1183" s="16"/>
      <c r="T1183" s="16"/>
      <c r="U1183" s="16"/>
      <c r="V1183" s="16"/>
      <c r="W1183" s="16"/>
      <c r="X1183" s="16"/>
      <c r="Z1183" s="16"/>
      <c r="AA1183" s="16"/>
      <c r="AB1183" s="16"/>
      <c r="AC1183" s="16"/>
      <c r="AD1183" s="16"/>
      <c r="AE1183" s="16"/>
      <c r="AF1183" s="16"/>
      <c r="AG1183" s="16"/>
      <c r="AH1183" s="16"/>
      <c r="AI1183" s="16"/>
      <c r="AJ1183" s="16"/>
      <c r="AK1183" s="16"/>
      <c r="AL1183" s="16"/>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row>
    <row r="1184" spans="1:86">
      <c r="A1184" s="16"/>
      <c r="B1184" s="16"/>
      <c r="C1184" s="16"/>
      <c r="D1184" s="16"/>
      <c r="E1184" s="16"/>
      <c r="F1184" s="16"/>
      <c r="G1184" s="16"/>
      <c r="H1184" s="16"/>
      <c r="I1184" s="16"/>
      <c r="J1184" s="16"/>
      <c r="K1184" s="16"/>
      <c r="L1184" s="16"/>
      <c r="M1184" s="16"/>
      <c r="N1184" s="16"/>
      <c r="O1184" s="16"/>
      <c r="P1184" s="16"/>
      <c r="Q1184" s="16"/>
      <c r="R1184" s="16"/>
      <c r="S1184" s="16"/>
      <c r="T1184" s="16"/>
      <c r="U1184" s="16"/>
      <c r="V1184" s="16"/>
      <c r="W1184" s="16"/>
      <c r="X1184" s="16"/>
      <c r="Z1184" s="16"/>
      <c r="AA1184" s="16"/>
      <c r="AB1184" s="16"/>
      <c r="AC1184" s="16"/>
      <c r="AD1184" s="16"/>
      <c r="AE1184" s="16"/>
      <c r="AF1184" s="16"/>
      <c r="AG1184" s="16"/>
      <c r="AH1184" s="16"/>
      <c r="AI1184" s="16"/>
      <c r="AJ1184" s="16"/>
      <c r="AK1184" s="16"/>
      <c r="AL1184" s="16"/>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row>
    <row r="1185" spans="1:86">
      <c r="A1185" s="16"/>
      <c r="B1185" s="16"/>
      <c r="C1185" s="16"/>
      <c r="D1185" s="16"/>
      <c r="E1185" s="16"/>
      <c r="F1185" s="16"/>
      <c r="G1185" s="16"/>
      <c r="H1185" s="16"/>
      <c r="I1185" s="16"/>
      <c r="J1185" s="16"/>
      <c r="K1185" s="16"/>
      <c r="L1185" s="16"/>
      <c r="M1185" s="16"/>
      <c r="N1185" s="16"/>
      <c r="O1185" s="16"/>
      <c r="P1185" s="16"/>
      <c r="Q1185" s="16"/>
      <c r="R1185" s="16"/>
      <c r="S1185" s="16"/>
      <c r="T1185" s="16"/>
      <c r="U1185" s="16"/>
      <c r="V1185" s="16"/>
      <c r="W1185" s="16"/>
      <c r="X1185" s="16"/>
      <c r="Z1185" s="16"/>
      <c r="AA1185" s="16"/>
      <c r="AB1185" s="16"/>
      <c r="AC1185" s="16"/>
      <c r="AD1185" s="16"/>
      <c r="AE1185" s="16"/>
      <c r="AF1185" s="16"/>
      <c r="AG1185" s="16"/>
      <c r="AH1185" s="16"/>
      <c r="AI1185" s="16"/>
      <c r="AJ1185" s="16"/>
      <c r="AK1185" s="16"/>
      <c r="AL1185" s="16"/>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row>
    <row r="1186" spans="1:86">
      <c r="A1186" s="16"/>
      <c r="B1186" s="16"/>
      <c r="C1186" s="16"/>
      <c r="D1186" s="16"/>
      <c r="E1186" s="16"/>
      <c r="F1186" s="16"/>
      <c r="G1186" s="16"/>
      <c r="H1186" s="16"/>
      <c r="I1186" s="16"/>
      <c r="J1186" s="16"/>
      <c r="K1186" s="16"/>
      <c r="L1186" s="16"/>
      <c r="M1186" s="16"/>
      <c r="N1186" s="16"/>
      <c r="O1186" s="16"/>
      <c r="P1186" s="16"/>
      <c r="Q1186" s="16"/>
      <c r="R1186" s="16"/>
      <c r="S1186" s="16"/>
      <c r="T1186" s="16"/>
      <c r="U1186" s="16"/>
      <c r="V1186" s="16"/>
      <c r="W1186" s="16"/>
      <c r="X1186" s="16"/>
      <c r="Z1186" s="16"/>
      <c r="AA1186" s="16"/>
      <c r="AB1186" s="16"/>
      <c r="AC1186" s="16"/>
      <c r="AD1186" s="16"/>
      <c r="AE1186" s="16"/>
      <c r="AF1186" s="16"/>
      <c r="AG1186" s="16"/>
      <c r="AH1186" s="16"/>
      <c r="AI1186" s="16"/>
      <c r="AJ1186" s="16"/>
      <c r="AK1186" s="16"/>
      <c r="AL1186" s="16"/>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row>
    <row r="1187" spans="1:86">
      <c r="A1187" s="16"/>
      <c r="B1187" s="16"/>
      <c r="C1187" s="16"/>
      <c r="D1187" s="16"/>
      <c r="E1187" s="16"/>
      <c r="F1187" s="16"/>
      <c r="G1187" s="16"/>
      <c r="H1187" s="16"/>
      <c r="I1187" s="16"/>
      <c r="J1187" s="16"/>
      <c r="K1187" s="16"/>
      <c r="L1187" s="16"/>
      <c r="M1187" s="16"/>
      <c r="N1187" s="16"/>
      <c r="O1187" s="16"/>
      <c r="P1187" s="16"/>
      <c r="Q1187" s="16"/>
      <c r="R1187" s="16"/>
      <c r="S1187" s="16"/>
      <c r="T1187" s="16"/>
      <c r="U1187" s="16"/>
      <c r="V1187" s="16"/>
      <c r="W1187" s="16"/>
      <c r="X1187" s="16"/>
      <c r="Z1187" s="16"/>
      <c r="AA1187" s="16"/>
      <c r="AB1187" s="16"/>
      <c r="AC1187" s="16"/>
      <c r="AD1187" s="16"/>
      <c r="AE1187" s="16"/>
      <c r="AF1187" s="16"/>
      <c r="AG1187" s="16"/>
      <c r="AH1187" s="16"/>
      <c r="AI1187" s="16"/>
      <c r="AJ1187" s="16"/>
      <c r="AK1187" s="16"/>
      <c r="AL1187" s="16"/>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row>
    <row r="1188" spans="1:86">
      <c r="A1188" s="16"/>
      <c r="B1188" s="16"/>
      <c r="C1188" s="16"/>
      <c r="D1188" s="16"/>
      <c r="E1188" s="16"/>
      <c r="F1188" s="16"/>
      <c r="G1188" s="16"/>
      <c r="H1188" s="16"/>
      <c r="I1188" s="16"/>
      <c r="J1188" s="16"/>
      <c r="K1188" s="16"/>
      <c r="L1188" s="16"/>
      <c r="M1188" s="16"/>
      <c r="N1188" s="16"/>
      <c r="O1188" s="16"/>
      <c r="P1188" s="16"/>
      <c r="Q1188" s="16"/>
      <c r="R1188" s="16"/>
      <c r="S1188" s="16"/>
      <c r="T1188" s="16"/>
      <c r="U1188" s="16"/>
      <c r="V1188" s="16"/>
      <c r="W1188" s="16"/>
      <c r="X1188" s="16"/>
      <c r="Z1188" s="16"/>
      <c r="AA1188" s="16"/>
      <c r="AB1188" s="16"/>
      <c r="AC1188" s="16"/>
      <c r="AD1188" s="16"/>
      <c r="AE1188" s="16"/>
      <c r="AF1188" s="16"/>
      <c r="AG1188" s="16"/>
      <c r="AH1188" s="16"/>
      <c r="AI1188" s="16"/>
      <c r="AJ1188" s="16"/>
      <c r="AK1188" s="16"/>
      <c r="AL1188" s="16"/>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row>
    <row r="1189" spans="1:86">
      <c r="A1189" s="16"/>
      <c r="B1189" s="16"/>
      <c r="C1189" s="16"/>
      <c r="D1189" s="16"/>
      <c r="E1189" s="16"/>
      <c r="F1189" s="16"/>
      <c r="G1189" s="16"/>
      <c r="H1189" s="16"/>
      <c r="I1189" s="16"/>
      <c r="J1189" s="16"/>
      <c r="K1189" s="16"/>
      <c r="L1189" s="16"/>
      <c r="M1189" s="16"/>
      <c r="N1189" s="16"/>
      <c r="O1189" s="16"/>
      <c r="P1189" s="16"/>
      <c r="Q1189" s="16"/>
      <c r="R1189" s="16"/>
      <c r="S1189" s="16"/>
      <c r="T1189" s="16"/>
      <c r="U1189" s="16"/>
      <c r="V1189" s="16"/>
      <c r="W1189" s="16"/>
      <c r="X1189" s="16"/>
      <c r="Z1189" s="16"/>
      <c r="AA1189" s="16"/>
      <c r="AB1189" s="16"/>
      <c r="AC1189" s="16"/>
      <c r="AD1189" s="16"/>
      <c r="AE1189" s="16"/>
      <c r="AF1189" s="16"/>
      <c r="AG1189" s="16"/>
      <c r="AH1189" s="16"/>
      <c r="AI1189" s="16"/>
      <c r="AJ1189" s="16"/>
      <c r="AK1189" s="16"/>
      <c r="AL1189" s="16"/>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row>
    <row r="1190" spans="1:86">
      <c r="A1190" s="16"/>
      <c r="B1190" s="16"/>
      <c r="C1190" s="16"/>
      <c r="D1190" s="16"/>
      <c r="E1190" s="16"/>
      <c r="F1190" s="16"/>
      <c r="G1190" s="16"/>
      <c r="H1190" s="16"/>
      <c r="I1190" s="16"/>
      <c r="J1190" s="16"/>
      <c r="K1190" s="16"/>
      <c r="L1190" s="16"/>
      <c r="M1190" s="16"/>
      <c r="N1190" s="16"/>
      <c r="O1190" s="16"/>
      <c r="P1190" s="16"/>
      <c r="Q1190" s="16"/>
      <c r="R1190" s="16"/>
      <c r="S1190" s="16"/>
      <c r="T1190" s="16"/>
      <c r="U1190" s="16"/>
      <c r="V1190" s="16"/>
      <c r="W1190" s="16"/>
      <c r="X1190" s="16"/>
      <c r="Z1190" s="16"/>
      <c r="AA1190" s="16"/>
      <c r="AB1190" s="16"/>
      <c r="AC1190" s="16"/>
      <c r="AD1190" s="16"/>
      <c r="AE1190" s="16"/>
      <c r="AF1190" s="16"/>
      <c r="AG1190" s="16"/>
      <c r="AH1190" s="16"/>
      <c r="AI1190" s="16"/>
      <c r="AJ1190" s="16"/>
      <c r="AK1190" s="16"/>
      <c r="AL1190" s="16"/>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row>
    <row r="1191" spans="1:86">
      <c r="A1191" s="16"/>
      <c r="B1191" s="16"/>
      <c r="C1191" s="16"/>
      <c r="D1191" s="16"/>
      <c r="E1191" s="16"/>
      <c r="F1191" s="16"/>
      <c r="G1191" s="16"/>
      <c r="H1191" s="16"/>
      <c r="I1191" s="16"/>
      <c r="J1191" s="16"/>
      <c r="K1191" s="16"/>
      <c r="L1191" s="16"/>
      <c r="M1191" s="16"/>
      <c r="N1191" s="16"/>
      <c r="O1191" s="16"/>
      <c r="P1191" s="16"/>
      <c r="Q1191" s="16"/>
      <c r="R1191" s="16"/>
      <c r="S1191" s="16"/>
      <c r="T1191" s="16"/>
      <c r="U1191" s="16"/>
      <c r="V1191" s="16"/>
      <c r="W1191" s="16"/>
      <c r="X1191" s="16"/>
      <c r="Z1191" s="16"/>
      <c r="AA1191" s="16"/>
      <c r="AB1191" s="16"/>
      <c r="AC1191" s="16"/>
      <c r="AD1191" s="16"/>
      <c r="AE1191" s="16"/>
      <c r="AF1191" s="16"/>
      <c r="AG1191" s="16"/>
      <c r="AH1191" s="16"/>
      <c r="AI1191" s="16"/>
      <c r="AJ1191" s="16"/>
      <c r="AK1191" s="16"/>
      <c r="AL1191" s="16"/>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row>
    <row r="1192" spans="1:86">
      <c r="A1192" s="16"/>
      <c r="B1192" s="16"/>
      <c r="C1192" s="16"/>
      <c r="D1192" s="16"/>
      <c r="E1192" s="16"/>
      <c r="F1192" s="16"/>
      <c r="G1192" s="16"/>
      <c r="H1192" s="16"/>
      <c r="I1192" s="16"/>
      <c r="J1192" s="16"/>
      <c r="K1192" s="16"/>
      <c r="L1192" s="16"/>
      <c r="M1192" s="16"/>
      <c r="N1192" s="16"/>
      <c r="O1192" s="16"/>
      <c r="P1192" s="16"/>
      <c r="Q1192" s="16"/>
      <c r="R1192" s="16"/>
      <c r="S1192" s="16"/>
      <c r="T1192" s="16"/>
      <c r="U1192" s="16"/>
      <c r="V1192" s="16"/>
      <c r="W1192" s="16"/>
      <c r="X1192" s="16"/>
      <c r="Z1192" s="16"/>
      <c r="AA1192" s="16"/>
      <c r="AB1192" s="16"/>
      <c r="AC1192" s="16"/>
      <c r="AD1192" s="16"/>
      <c r="AE1192" s="16"/>
      <c r="AF1192" s="16"/>
      <c r="AG1192" s="16"/>
      <c r="AH1192" s="16"/>
      <c r="AI1192" s="16"/>
      <c r="AJ1192" s="16"/>
      <c r="AK1192" s="16"/>
      <c r="AL1192" s="16"/>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row>
    <row r="1193" spans="1:86">
      <c r="A1193" s="16"/>
      <c r="B1193" s="16"/>
      <c r="C1193" s="16"/>
      <c r="D1193" s="16"/>
      <c r="E1193" s="16"/>
      <c r="F1193" s="16"/>
      <c r="G1193" s="16"/>
      <c r="H1193" s="16"/>
      <c r="I1193" s="16"/>
      <c r="J1193" s="16"/>
      <c r="K1193" s="16"/>
      <c r="L1193" s="16"/>
      <c r="M1193" s="16"/>
      <c r="N1193" s="16"/>
      <c r="O1193" s="16"/>
      <c r="P1193" s="16"/>
      <c r="Q1193" s="16"/>
      <c r="R1193" s="16"/>
      <c r="S1193" s="16"/>
      <c r="T1193" s="16"/>
      <c r="U1193" s="16"/>
      <c r="V1193" s="16"/>
      <c r="W1193" s="16"/>
      <c r="X1193" s="16"/>
      <c r="Z1193" s="16"/>
      <c r="AA1193" s="16"/>
      <c r="AB1193" s="16"/>
      <c r="AC1193" s="16"/>
      <c r="AD1193" s="16"/>
      <c r="AE1193" s="16"/>
      <c r="AF1193" s="16"/>
      <c r="AG1193" s="16"/>
      <c r="AH1193" s="16"/>
      <c r="AI1193" s="16"/>
      <c r="AJ1193" s="16"/>
      <c r="AK1193" s="16"/>
      <c r="AL1193" s="16"/>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row>
    <row r="1194" spans="1:86">
      <c r="A1194" s="16"/>
      <c r="B1194" s="16"/>
      <c r="C1194" s="16"/>
      <c r="D1194" s="16"/>
      <c r="E1194" s="16"/>
      <c r="F1194" s="16"/>
      <c r="G1194" s="16"/>
      <c r="H1194" s="16"/>
      <c r="I1194" s="16"/>
      <c r="J1194" s="16"/>
      <c r="K1194" s="16"/>
      <c r="L1194" s="16"/>
      <c r="M1194" s="16"/>
      <c r="N1194" s="16"/>
      <c r="O1194" s="16"/>
      <c r="P1194" s="16"/>
      <c r="Q1194" s="16"/>
      <c r="R1194" s="16"/>
      <c r="S1194" s="16"/>
      <c r="T1194" s="16"/>
      <c r="U1194" s="16"/>
      <c r="V1194" s="16"/>
      <c r="W1194" s="16"/>
      <c r="X1194" s="16"/>
      <c r="Z1194" s="16"/>
      <c r="AA1194" s="16"/>
      <c r="AB1194" s="16"/>
      <c r="AC1194" s="16"/>
      <c r="AD1194" s="16"/>
      <c r="AE1194" s="16"/>
      <c r="AF1194" s="16"/>
      <c r="AG1194" s="16"/>
      <c r="AH1194" s="16"/>
      <c r="AI1194" s="16"/>
      <c r="AJ1194" s="16"/>
      <c r="AK1194" s="16"/>
      <c r="AL1194" s="16"/>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row>
    <row r="1195" spans="1:86">
      <c r="A1195" s="16"/>
      <c r="B1195" s="16"/>
      <c r="C1195" s="16"/>
      <c r="D1195" s="16"/>
      <c r="E1195" s="16"/>
      <c r="F1195" s="16"/>
      <c r="G1195" s="16"/>
      <c r="H1195" s="16"/>
      <c r="I1195" s="16"/>
      <c r="J1195" s="16"/>
      <c r="K1195" s="16"/>
      <c r="L1195" s="16"/>
      <c r="M1195" s="16"/>
      <c r="N1195" s="16"/>
      <c r="O1195" s="16"/>
      <c r="P1195" s="16"/>
      <c r="Q1195" s="16"/>
      <c r="R1195" s="16"/>
      <c r="S1195" s="16"/>
      <c r="T1195" s="16"/>
      <c r="U1195" s="16"/>
      <c r="V1195" s="16"/>
      <c r="W1195" s="16"/>
      <c r="X1195" s="16"/>
      <c r="Z1195" s="16"/>
      <c r="AA1195" s="16"/>
      <c r="AB1195" s="16"/>
      <c r="AC1195" s="16"/>
      <c r="AD1195" s="16"/>
      <c r="AE1195" s="16"/>
      <c r="AF1195" s="16"/>
      <c r="AG1195" s="16"/>
      <c r="AH1195" s="16"/>
      <c r="AI1195" s="16"/>
      <c r="AJ1195" s="16"/>
      <c r="AK1195" s="16"/>
      <c r="AL1195" s="16"/>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row>
    <row r="1196" spans="1:86">
      <c r="A1196" s="16"/>
      <c r="B1196" s="16"/>
      <c r="C1196" s="16"/>
      <c r="D1196" s="16"/>
      <c r="E1196" s="16"/>
      <c r="F1196" s="16"/>
      <c r="G1196" s="16"/>
      <c r="H1196" s="16"/>
      <c r="I1196" s="16"/>
      <c r="J1196" s="16"/>
      <c r="K1196" s="16"/>
      <c r="L1196" s="16"/>
      <c r="M1196" s="16"/>
      <c r="N1196" s="16"/>
      <c r="O1196" s="16"/>
      <c r="P1196" s="16"/>
      <c r="Q1196" s="16"/>
      <c r="R1196" s="16"/>
      <c r="S1196" s="16"/>
      <c r="T1196" s="16"/>
      <c r="U1196" s="16"/>
      <c r="V1196" s="16"/>
      <c r="W1196" s="16"/>
      <c r="X1196" s="16"/>
      <c r="Z1196" s="16"/>
      <c r="AA1196" s="16"/>
      <c r="AB1196" s="16"/>
      <c r="AC1196" s="16"/>
      <c r="AD1196" s="16"/>
      <c r="AE1196" s="16"/>
      <c r="AF1196" s="16"/>
      <c r="AG1196" s="16"/>
      <c r="AH1196" s="16"/>
      <c r="AI1196" s="16"/>
      <c r="AJ1196" s="16"/>
      <c r="AK1196" s="16"/>
      <c r="AL1196" s="16"/>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row>
    <row r="1197" spans="1:86">
      <c r="A1197" s="16"/>
      <c r="B1197" s="16"/>
      <c r="C1197" s="16"/>
      <c r="D1197" s="16"/>
      <c r="E1197" s="16"/>
      <c r="F1197" s="16"/>
      <c r="G1197" s="16"/>
      <c r="H1197" s="16"/>
      <c r="I1197" s="16"/>
      <c r="J1197" s="16"/>
      <c r="K1197" s="16"/>
      <c r="L1197" s="16"/>
      <c r="M1197" s="16"/>
      <c r="N1197" s="16"/>
      <c r="O1197" s="16"/>
      <c r="P1197" s="16"/>
      <c r="Q1197" s="16"/>
      <c r="R1197" s="16"/>
      <c r="S1197" s="16"/>
      <c r="T1197" s="16"/>
      <c r="U1197" s="16"/>
      <c r="V1197" s="16"/>
      <c r="W1197" s="16"/>
      <c r="X1197" s="16"/>
      <c r="Z1197" s="16"/>
      <c r="AA1197" s="16"/>
      <c r="AB1197" s="16"/>
      <c r="AC1197" s="16"/>
      <c r="AD1197" s="16"/>
      <c r="AE1197" s="16"/>
      <c r="AF1197" s="16"/>
      <c r="AG1197" s="16"/>
      <c r="AH1197" s="16"/>
      <c r="AI1197" s="16"/>
      <c r="AJ1197" s="16"/>
      <c r="AK1197" s="16"/>
      <c r="AL1197" s="16"/>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row>
    <row r="1198" spans="1:86">
      <c r="A1198" s="16"/>
      <c r="B1198" s="16"/>
      <c r="C1198" s="16"/>
      <c r="D1198" s="16"/>
      <c r="E1198" s="16"/>
      <c r="F1198" s="16"/>
      <c r="G1198" s="16"/>
      <c r="H1198" s="16"/>
      <c r="I1198" s="16"/>
      <c r="J1198" s="16"/>
      <c r="K1198" s="16"/>
      <c r="L1198" s="16"/>
      <c r="M1198" s="16"/>
      <c r="N1198" s="16"/>
      <c r="O1198" s="16"/>
      <c r="P1198" s="16"/>
      <c r="Q1198" s="16"/>
      <c r="R1198" s="16"/>
      <c r="S1198" s="16"/>
      <c r="T1198" s="16"/>
      <c r="U1198" s="16"/>
      <c r="V1198" s="16"/>
      <c r="W1198" s="16"/>
      <c r="X1198" s="16"/>
      <c r="Z1198" s="16"/>
      <c r="AA1198" s="16"/>
      <c r="AB1198" s="16"/>
      <c r="AC1198" s="16"/>
      <c r="AD1198" s="16"/>
      <c r="AE1198" s="16"/>
      <c r="AF1198" s="16"/>
      <c r="AG1198" s="16"/>
      <c r="AH1198" s="16"/>
      <c r="AI1198" s="16"/>
      <c r="AJ1198" s="16"/>
      <c r="AK1198" s="16"/>
      <c r="AL1198" s="16"/>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row>
    <row r="1199" spans="1:86">
      <c r="A1199" s="16"/>
      <c r="B1199" s="16"/>
      <c r="C1199" s="16"/>
      <c r="D1199" s="16"/>
      <c r="E1199" s="16"/>
      <c r="F1199" s="16"/>
      <c r="G1199" s="16"/>
      <c r="H1199" s="16"/>
      <c r="I1199" s="16"/>
      <c r="J1199" s="16"/>
      <c r="K1199" s="16"/>
      <c r="L1199" s="16"/>
      <c r="M1199" s="16"/>
      <c r="N1199" s="16"/>
      <c r="O1199" s="16"/>
      <c r="P1199" s="16"/>
      <c r="Q1199" s="16"/>
      <c r="R1199" s="16"/>
      <c r="S1199" s="16"/>
      <c r="T1199" s="16"/>
      <c r="U1199" s="16"/>
      <c r="V1199" s="16"/>
      <c r="W1199" s="16"/>
      <c r="X1199" s="16"/>
      <c r="Z1199" s="16"/>
      <c r="AA1199" s="16"/>
      <c r="AB1199" s="16"/>
      <c r="AC1199" s="16"/>
      <c r="AD1199" s="16"/>
      <c r="AE1199" s="16"/>
      <c r="AF1199" s="16"/>
      <c r="AG1199" s="16"/>
      <c r="AH1199" s="16"/>
      <c r="AI1199" s="16"/>
      <c r="AJ1199" s="16"/>
      <c r="AK1199" s="16"/>
      <c r="AL1199" s="16"/>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row>
    <row r="1200" spans="1:86">
      <c r="A1200" s="16"/>
      <c r="B1200" s="16"/>
      <c r="C1200" s="16"/>
      <c r="D1200" s="16"/>
      <c r="E1200" s="16"/>
      <c r="F1200" s="16"/>
      <c r="G1200" s="16"/>
      <c r="H1200" s="16"/>
      <c r="I1200" s="16"/>
      <c r="J1200" s="16"/>
      <c r="K1200" s="16"/>
      <c r="L1200" s="16"/>
      <c r="M1200" s="16"/>
      <c r="N1200" s="16"/>
      <c r="O1200" s="16"/>
      <c r="P1200" s="16"/>
      <c r="Q1200" s="16"/>
      <c r="R1200" s="16"/>
      <c r="S1200" s="16"/>
      <c r="T1200" s="16"/>
      <c r="U1200" s="16"/>
      <c r="V1200" s="16"/>
      <c r="W1200" s="16"/>
      <c r="X1200" s="16"/>
      <c r="Z1200" s="16"/>
      <c r="AA1200" s="16"/>
      <c r="AB1200" s="16"/>
      <c r="AC1200" s="16"/>
      <c r="AD1200" s="16"/>
      <c r="AE1200" s="16"/>
      <c r="AF1200" s="16"/>
      <c r="AG1200" s="16"/>
      <c r="AH1200" s="16"/>
      <c r="AI1200" s="16"/>
      <c r="AJ1200" s="16"/>
      <c r="AK1200" s="16"/>
      <c r="AL1200" s="16"/>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row>
    <row r="1201" spans="1:86">
      <c r="A1201" s="16"/>
      <c r="B1201" s="16"/>
      <c r="C1201" s="16"/>
      <c r="D1201" s="16"/>
      <c r="E1201" s="16"/>
      <c r="F1201" s="16"/>
      <c r="G1201" s="16"/>
      <c r="H1201" s="16"/>
      <c r="I1201" s="16"/>
      <c r="J1201" s="16"/>
      <c r="K1201" s="16"/>
      <c r="L1201" s="16"/>
      <c r="M1201" s="16"/>
      <c r="N1201" s="16"/>
      <c r="O1201" s="16"/>
      <c r="P1201" s="16"/>
      <c r="Q1201" s="16"/>
      <c r="R1201" s="16"/>
      <c r="S1201" s="16"/>
      <c r="T1201" s="16"/>
      <c r="U1201" s="16"/>
      <c r="V1201" s="16"/>
      <c r="W1201" s="16"/>
      <c r="X1201" s="16"/>
      <c r="Z1201" s="16"/>
      <c r="AA1201" s="16"/>
      <c r="AB1201" s="16"/>
      <c r="AC1201" s="16"/>
      <c r="AD1201" s="16"/>
      <c r="AE1201" s="16"/>
      <c r="AF1201" s="16"/>
      <c r="AG1201" s="16"/>
      <c r="AH1201" s="16"/>
      <c r="AI1201" s="16"/>
      <c r="AJ1201" s="16"/>
      <c r="AK1201" s="16"/>
      <c r="AL1201" s="16"/>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row>
    <row r="1202" spans="1:86">
      <c r="A1202" s="16"/>
      <c r="B1202" s="16"/>
      <c r="C1202" s="16"/>
      <c r="D1202" s="16"/>
      <c r="E1202" s="16"/>
      <c r="F1202" s="16"/>
      <c r="G1202" s="16"/>
      <c r="H1202" s="16"/>
      <c r="I1202" s="16"/>
      <c r="J1202" s="16"/>
      <c r="K1202" s="16"/>
      <c r="L1202" s="16"/>
      <c r="M1202" s="16"/>
      <c r="N1202" s="16"/>
      <c r="O1202" s="16"/>
      <c r="P1202" s="16"/>
      <c r="Q1202" s="16"/>
      <c r="R1202" s="16"/>
      <c r="S1202" s="16"/>
      <c r="T1202" s="16"/>
      <c r="U1202" s="16"/>
      <c r="V1202" s="16"/>
      <c r="W1202" s="16"/>
      <c r="X1202" s="16"/>
      <c r="Z1202" s="16"/>
      <c r="AA1202" s="16"/>
      <c r="AB1202" s="16"/>
      <c r="AC1202" s="16"/>
      <c r="AD1202" s="16"/>
      <c r="AE1202" s="16"/>
      <c r="AF1202" s="16"/>
      <c r="AG1202" s="16"/>
      <c r="AH1202" s="16"/>
      <c r="AI1202" s="16"/>
      <c r="AJ1202" s="16"/>
      <c r="AK1202" s="16"/>
      <c r="AL1202" s="16"/>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row>
    <row r="1203" spans="1:86">
      <c r="A1203" s="16"/>
      <c r="B1203" s="16"/>
      <c r="C1203" s="16"/>
      <c r="D1203" s="16"/>
      <c r="E1203" s="16"/>
      <c r="F1203" s="16"/>
      <c r="G1203" s="16"/>
      <c r="H1203" s="16"/>
      <c r="I1203" s="16"/>
      <c r="J1203" s="16"/>
      <c r="K1203" s="16"/>
      <c r="L1203" s="16"/>
      <c r="M1203" s="16"/>
      <c r="N1203" s="16"/>
      <c r="O1203" s="16"/>
      <c r="P1203" s="16"/>
      <c r="Q1203" s="16"/>
      <c r="R1203" s="16"/>
      <c r="S1203" s="16"/>
      <c r="T1203" s="16"/>
      <c r="U1203" s="16"/>
      <c r="V1203" s="16"/>
      <c r="W1203" s="16"/>
      <c r="X1203" s="16"/>
      <c r="Z1203" s="16"/>
      <c r="AA1203" s="16"/>
      <c r="AB1203" s="16"/>
      <c r="AC1203" s="16"/>
      <c r="AD1203" s="16"/>
      <c r="AE1203" s="16"/>
      <c r="AF1203" s="16"/>
      <c r="AG1203" s="16"/>
      <c r="AH1203" s="16"/>
      <c r="AI1203" s="16"/>
      <c r="AJ1203" s="16"/>
      <c r="AK1203" s="16"/>
      <c r="AL1203" s="16"/>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row>
    <row r="1204" spans="1:86">
      <c r="A1204" s="16"/>
      <c r="B1204" s="16"/>
      <c r="C1204" s="16"/>
      <c r="D1204" s="16"/>
      <c r="E1204" s="16"/>
      <c r="F1204" s="16"/>
      <c r="G1204" s="16"/>
      <c r="H1204" s="16"/>
      <c r="I1204" s="16"/>
      <c r="J1204" s="16"/>
      <c r="K1204" s="16"/>
      <c r="L1204" s="16"/>
      <c r="M1204" s="16"/>
      <c r="N1204" s="16"/>
      <c r="O1204" s="16"/>
      <c r="P1204" s="16"/>
      <c r="Q1204" s="16"/>
      <c r="R1204" s="16"/>
      <c r="S1204" s="16"/>
      <c r="T1204" s="16"/>
      <c r="U1204" s="16"/>
      <c r="V1204" s="16"/>
      <c r="W1204" s="16"/>
      <c r="X1204" s="16"/>
      <c r="Z1204" s="16"/>
      <c r="AA1204" s="16"/>
      <c r="AB1204" s="16"/>
      <c r="AC1204" s="16"/>
      <c r="AD1204" s="16"/>
      <c r="AE1204" s="16"/>
      <c r="AF1204" s="16"/>
      <c r="AG1204" s="16"/>
      <c r="AH1204" s="16"/>
      <c r="AI1204" s="16"/>
      <c r="AJ1204" s="16"/>
      <c r="AK1204" s="16"/>
      <c r="AL1204" s="16"/>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row>
    <row r="1205" spans="1:86">
      <c r="A1205" s="16"/>
      <c r="B1205" s="16"/>
      <c r="C1205" s="16"/>
      <c r="D1205" s="16"/>
      <c r="E1205" s="16"/>
      <c r="F1205" s="16"/>
      <c r="G1205" s="16"/>
      <c r="H1205" s="16"/>
      <c r="I1205" s="16"/>
      <c r="J1205" s="16"/>
      <c r="K1205" s="16"/>
      <c r="L1205" s="16"/>
      <c r="M1205" s="16"/>
      <c r="N1205" s="16"/>
      <c r="O1205" s="16"/>
      <c r="P1205" s="16"/>
      <c r="Q1205" s="16"/>
      <c r="R1205" s="16"/>
      <c r="S1205" s="16"/>
      <c r="T1205" s="16"/>
      <c r="U1205" s="16"/>
      <c r="V1205" s="16"/>
      <c r="W1205" s="16"/>
      <c r="X1205" s="16"/>
      <c r="Z1205" s="16"/>
      <c r="AA1205" s="16"/>
      <c r="AB1205" s="16"/>
      <c r="AC1205" s="16"/>
      <c r="AD1205" s="16"/>
      <c r="AE1205" s="16"/>
      <c r="AF1205" s="16"/>
      <c r="AG1205" s="16"/>
      <c r="AH1205" s="16"/>
      <c r="AI1205" s="16"/>
      <c r="AJ1205" s="16"/>
      <c r="AK1205" s="16"/>
      <c r="AL1205" s="16"/>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row>
    <row r="1206" spans="1:86">
      <c r="A1206" s="16"/>
      <c r="B1206" s="16"/>
      <c r="C1206" s="16"/>
      <c r="D1206" s="16"/>
      <c r="E1206" s="16"/>
      <c r="F1206" s="16"/>
      <c r="G1206" s="16"/>
      <c r="H1206" s="16"/>
      <c r="I1206" s="16"/>
      <c r="J1206" s="16"/>
      <c r="K1206" s="16"/>
      <c r="L1206" s="16"/>
      <c r="M1206" s="16"/>
      <c r="N1206" s="16"/>
      <c r="O1206" s="16"/>
      <c r="P1206" s="16"/>
      <c r="Q1206" s="16"/>
      <c r="R1206" s="16"/>
      <c r="S1206" s="16"/>
      <c r="T1206" s="16"/>
      <c r="U1206" s="16"/>
      <c r="V1206" s="16"/>
      <c r="W1206" s="16"/>
      <c r="X1206" s="16"/>
      <c r="Z1206" s="16"/>
      <c r="AA1206" s="16"/>
      <c r="AB1206" s="16"/>
      <c r="AC1206" s="16"/>
      <c r="AD1206" s="16"/>
      <c r="AE1206" s="16"/>
      <c r="AF1206" s="16"/>
      <c r="AG1206" s="16"/>
      <c r="AH1206" s="16"/>
      <c r="AI1206" s="16"/>
      <c r="AJ1206" s="16"/>
      <c r="AK1206" s="16"/>
      <c r="AL1206" s="16"/>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row>
    <row r="1207" spans="1:86">
      <c r="A1207" s="16"/>
      <c r="B1207" s="16"/>
      <c r="C1207" s="16"/>
      <c r="D1207" s="16"/>
      <c r="E1207" s="16"/>
      <c r="F1207" s="16"/>
      <c r="G1207" s="16"/>
      <c r="H1207" s="16"/>
      <c r="I1207" s="16"/>
      <c r="J1207" s="16"/>
      <c r="K1207" s="16"/>
      <c r="L1207" s="16"/>
      <c r="M1207" s="16"/>
      <c r="N1207" s="16"/>
      <c r="O1207" s="16"/>
      <c r="P1207" s="16"/>
      <c r="Q1207" s="16"/>
      <c r="R1207" s="16"/>
      <c r="S1207" s="16"/>
      <c r="T1207" s="16"/>
      <c r="U1207" s="16"/>
      <c r="V1207" s="16"/>
      <c r="W1207" s="16"/>
      <c r="X1207" s="16"/>
      <c r="Z1207" s="16"/>
      <c r="AA1207" s="16"/>
      <c r="AB1207" s="16"/>
      <c r="AC1207" s="16"/>
      <c r="AD1207" s="16"/>
      <c r="AE1207" s="16"/>
      <c r="AF1207" s="16"/>
      <c r="AG1207" s="16"/>
      <c r="AH1207" s="16"/>
      <c r="AI1207" s="16"/>
      <c r="AJ1207" s="16"/>
      <c r="AK1207" s="16"/>
      <c r="AL1207" s="16"/>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row>
    <row r="1208" spans="1:86">
      <c r="A1208" s="16"/>
      <c r="B1208" s="16"/>
      <c r="C1208" s="16"/>
      <c r="D1208" s="16"/>
      <c r="E1208" s="16"/>
      <c r="F1208" s="16"/>
      <c r="G1208" s="16"/>
      <c r="H1208" s="16"/>
      <c r="I1208" s="16"/>
      <c r="J1208" s="16"/>
      <c r="K1208" s="16"/>
      <c r="L1208" s="16"/>
      <c r="M1208" s="16"/>
      <c r="N1208" s="16"/>
      <c r="O1208" s="16"/>
      <c r="P1208" s="16"/>
      <c r="Q1208" s="16"/>
      <c r="R1208" s="16"/>
      <c r="S1208" s="16"/>
      <c r="T1208" s="16"/>
      <c r="U1208" s="16"/>
      <c r="V1208" s="16"/>
      <c r="W1208" s="16"/>
      <c r="X1208" s="16"/>
      <c r="Z1208" s="16"/>
      <c r="AA1208" s="16"/>
      <c r="AB1208" s="16"/>
      <c r="AC1208" s="16"/>
      <c r="AD1208" s="16"/>
      <c r="AE1208" s="16"/>
      <c r="AF1208" s="16"/>
      <c r="AG1208" s="16"/>
      <c r="AH1208" s="16"/>
      <c r="AI1208" s="16"/>
      <c r="AJ1208" s="16"/>
      <c r="AK1208" s="16"/>
      <c r="AL1208" s="16"/>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row>
    <row r="1209" spans="1:86">
      <c r="A1209" s="16"/>
      <c r="B1209" s="16"/>
      <c r="C1209" s="16"/>
      <c r="D1209" s="16"/>
      <c r="E1209" s="16"/>
      <c r="F1209" s="16"/>
      <c r="G1209" s="16"/>
      <c r="H1209" s="16"/>
      <c r="I1209" s="16"/>
      <c r="J1209" s="16"/>
      <c r="K1209" s="16"/>
      <c r="L1209" s="16"/>
      <c r="M1209" s="16"/>
      <c r="N1209" s="16"/>
      <c r="O1209" s="16"/>
      <c r="P1209" s="16"/>
      <c r="Q1209" s="16"/>
      <c r="R1209" s="16"/>
      <c r="S1209" s="16"/>
      <c r="T1209" s="16"/>
      <c r="U1209" s="16"/>
      <c r="V1209" s="16"/>
      <c r="W1209" s="16"/>
      <c r="X1209" s="16"/>
      <c r="Z1209" s="16"/>
      <c r="AA1209" s="16"/>
      <c r="AB1209" s="16"/>
      <c r="AC1209" s="16"/>
      <c r="AD1209" s="16"/>
      <c r="AE1209" s="16"/>
      <c r="AF1209" s="16"/>
      <c r="AG1209" s="16"/>
      <c r="AH1209" s="16"/>
      <c r="AI1209" s="16"/>
      <c r="AJ1209" s="16"/>
      <c r="AK1209" s="16"/>
      <c r="AL1209" s="16"/>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row>
    <row r="1210" spans="1:86">
      <c r="A1210" s="16"/>
      <c r="B1210" s="16"/>
      <c r="C1210" s="16"/>
      <c r="D1210" s="16"/>
      <c r="E1210" s="16"/>
      <c r="F1210" s="16"/>
      <c r="G1210" s="16"/>
      <c r="H1210" s="16"/>
      <c r="I1210" s="16"/>
      <c r="J1210" s="16"/>
      <c r="K1210" s="16"/>
      <c r="L1210" s="16"/>
      <c r="M1210" s="16"/>
      <c r="N1210" s="16"/>
      <c r="O1210" s="16"/>
      <c r="P1210" s="16"/>
      <c r="Q1210" s="16"/>
      <c r="R1210" s="16"/>
      <c r="S1210" s="16"/>
      <c r="T1210" s="16"/>
      <c r="U1210" s="16"/>
      <c r="V1210" s="16"/>
      <c r="W1210" s="16"/>
      <c r="X1210" s="16"/>
      <c r="Z1210" s="16"/>
      <c r="AA1210" s="16"/>
      <c r="AB1210" s="16"/>
      <c r="AC1210" s="16"/>
      <c r="AD1210" s="16"/>
      <c r="AE1210" s="16"/>
      <c r="AF1210" s="16"/>
      <c r="AG1210" s="16"/>
      <c r="AH1210" s="16"/>
      <c r="AI1210" s="16"/>
      <c r="AJ1210" s="16"/>
      <c r="AK1210" s="16"/>
      <c r="AL1210" s="16"/>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row>
    <row r="1211" spans="1:86">
      <c r="A1211" s="16"/>
      <c r="B1211" s="16"/>
      <c r="C1211" s="16"/>
      <c r="D1211" s="16"/>
      <c r="E1211" s="16"/>
      <c r="F1211" s="16"/>
      <c r="G1211" s="16"/>
      <c r="H1211" s="16"/>
      <c r="I1211" s="16"/>
      <c r="J1211" s="16"/>
      <c r="K1211" s="16"/>
      <c r="L1211" s="16"/>
      <c r="M1211" s="16"/>
      <c r="N1211" s="16"/>
      <c r="O1211" s="16"/>
      <c r="P1211" s="16"/>
      <c r="Q1211" s="16"/>
      <c r="R1211" s="16"/>
      <c r="S1211" s="16"/>
      <c r="T1211" s="16"/>
      <c r="U1211" s="16"/>
      <c r="V1211" s="16"/>
      <c r="W1211" s="16"/>
      <c r="X1211" s="16"/>
      <c r="Z1211" s="16"/>
      <c r="AA1211" s="16"/>
      <c r="AB1211" s="16"/>
      <c r="AC1211" s="16"/>
      <c r="AD1211" s="16"/>
      <c r="AE1211" s="16"/>
      <c r="AF1211" s="16"/>
      <c r="AG1211" s="16"/>
      <c r="AH1211" s="16"/>
      <c r="AI1211" s="16"/>
      <c r="AJ1211" s="16"/>
      <c r="AK1211" s="16"/>
      <c r="AL1211" s="16"/>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row>
    <row r="1212" spans="1:86">
      <c r="A1212" s="16"/>
      <c r="B1212" s="16"/>
      <c r="C1212" s="16"/>
      <c r="D1212" s="16"/>
      <c r="E1212" s="16"/>
      <c r="F1212" s="16"/>
      <c r="G1212" s="16"/>
      <c r="H1212" s="16"/>
      <c r="I1212" s="16"/>
      <c r="J1212" s="16"/>
      <c r="K1212" s="16"/>
      <c r="L1212" s="16"/>
      <c r="M1212" s="16"/>
      <c r="N1212" s="16"/>
      <c r="O1212" s="16"/>
      <c r="P1212" s="16"/>
      <c r="Q1212" s="16"/>
      <c r="R1212" s="16"/>
      <c r="S1212" s="16"/>
      <c r="T1212" s="16"/>
      <c r="U1212" s="16"/>
      <c r="V1212" s="16"/>
      <c r="W1212" s="16"/>
      <c r="X1212" s="16"/>
      <c r="Z1212" s="16"/>
      <c r="AA1212" s="16"/>
      <c r="AB1212" s="16"/>
      <c r="AC1212" s="16"/>
      <c r="AD1212" s="16"/>
      <c r="AE1212" s="16"/>
      <c r="AF1212" s="16"/>
      <c r="AG1212" s="16"/>
      <c r="AH1212" s="16"/>
      <c r="AI1212" s="16"/>
      <c r="AJ1212" s="16"/>
      <c r="AK1212" s="16"/>
      <c r="AL1212" s="16"/>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row>
    <row r="1213" spans="1:86">
      <c r="A1213" s="16"/>
      <c r="B1213" s="16"/>
      <c r="C1213" s="16"/>
      <c r="D1213" s="16"/>
      <c r="E1213" s="16"/>
      <c r="F1213" s="16"/>
      <c r="G1213" s="16"/>
      <c r="H1213" s="16"/>
      <c r="I1213" s="16"/>
      <c r="J1213" s="16"/>
      <c r="K1213" s="16"/>
      <c r="L1213" s="16"/>
      <c r="M1213" s="16"/>
      <c r="N1213" s="16"/>
      <c r="O1213" s="16"/>
      <c r="P1213" s="16"/>
      <c r="Q1213" s="16"/>
      <c r="R1213" s="16"/>
      <c r="S1213" s="16"/>
      <c r="T1213" s="16"/>
      <c r="U1213" s="16"/>
      <c r="V1213" s="16"/>
      <c r="W1213" s="16"/>
      <c r="X1213" s="16"/>
      <c r="Z1213" s="16"/>
      <c r="AA1213" s="16"/>
      <c r="AB1213" s="16"/>
      <c r="AC1213" s="16"/>
      <c r="AD1213" s="16"/>
      <c r="AE1213" s="16"/>
      <c r="AF1213" s="16"/>
      <c r="AG1213" s="16"/>
      <c r="AH1213" s="16"/>
      <c r="AI1213" s="16"/>
      <c r="AJ1213" s="16"/>
      <c r="AK1213" s="16"/>
      <c r="AL1213" s="16"/>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row>
    <row r="1214" spans="1:86">
      <c r="A1214" s="16"/>
      <c r="B1214" s="16"/>
      <c r="C1214" s="16"/>
      <c r="D1214" s="16"/>
      <c r="E1214" s="16"/>
      <c r="F1214" s="16"/>
      <c r="G1214" s="16"/>
      <c r="H1214" s="16"/>
      <c r="I1214" s="16"/>
      <c r="J1214" s="16"/>
      <c r="K1214" s="16"/>
      <c r="L1214" s="16"/>
      <c r="M1214" s="16"/>
      <c r="N1214" s="16"/>
      <c r="O1214" s="16"/>
      <c r="P1214" s="16"/>
      <c r="Q1214" s="16"/>
      <c r="R1214" s="16"/>
      <c r="S1214" s="16"/>
      <c r="T1214" s="16"/>
      <c r="U1214" s="16"/>
      <c r="V1214" s="16"/>
      <c r="W1214" s="16"/>
      <c r="X1214" s="16"/>
      <c r="Z1214" s="16"/>
      <c r="AA1214" s="16"/>
      <c r="AB1214" s="16"/>
      <c r="AC1214" s="16"/>
      <c r="AD1214" s="16"/>
      <c r="AE1214" s="16"/>
      <c r="AF1214" s="16"/>
      <c r="AG1214" s="16"/>
      <c r="AH1214" s="16"/>
      <c r="AI1214" s="16"/>
      <c r="AJ1214" s="16"/>
      <c r="AK1214" s="16"/>
      <c r="AL1214" s="16"/>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row>
    <row r="1215" spans="1:86">
      <c r="A1215" s="16"/>
      <c r="B1215" s="16"/>
      <c r="C1215" s="16"/>
      <c r="D1215" s="16"/>
      <c r="E1215" s="16"/>
      <c r="F1215" s="16"/>
      <c r="G1215" s="16"/>
      <c r="H1215" s="16"/>
      <c r="I1215" s="16"/>
      <c r="J1215" s="16"/>
      <c r="K1215" s="16"/>
      <c r="L1215" s="16"/>
      <c r="M1215" s="16"/>
      <c r="N1215" s="16"/>
      <c r="O1215" s="16"/>
      <c r="P1215" s="16"/>
      <c r="Q1215" s="16"/>
      <c r="R1215" s="16"/>
      <c r="S1215" s="16"/>
      <c r="T1215" s="16"/>
      <c r="U1215" s="16"/>
      <c r="V1215" s="16"/>
      <c r="W1215" s="16"/>
      <c r="X1215" s="16"/>
      <c r="Z1215" s="16"/>
      <c r="AA1215" s="16"/>
      <c r="AB1215" s="16"/>
      <c r="AC1215" s="16"/>
      <c r="AD1215" s="16"/>
      <c r="AE1215" s="16"/>
      <c r="AF1215" s="16"/>
      <c r="AG1215" s="16"/>
      <c r="AH1215" s="16"/>
      <c r="AI1215" s="16"/>
      <c r="AJ1215" s="16"/>
      <c r="AK1215" s="16"/>
      <c r="AL1215" s="16"/>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row>
    <row r="1216" spans="1:86">
      <c r="A1216" s="16"/>
      <c r="B1216" s="16"/>
      <c r="C1216" s="16"/>
      <c r="D1216" s="16"/>
      <c r="E1216" s="16"/>
      <c r="F1216" s="16"/>
      <c r="G1216" s="16"/>
      <c r="H1216" s="16"/>
      <c r="I1216" s="16"/>
      <c r="J1216" s="16"/>
      <c r="K1216" s="16"/>
      <c r="L1216" s="16"/>
      <c r="M1216" s="16"/>
      <c r="N1216" s="16"/>
      <c r="O1216" s="16"/>
      <c r="P1216" s="16"/>
      <c r="Q1216" s="16"/>
      <c r="R1216" s="16"/>
      <c r="S1216" s="16"/>
      <c r="T1216" s="16"/>
      <c r="U1216" s="16"/>
      <c r="V1216" s="16"/>
      <c r="W1216" s="16"/>
      <c r="X1216" s="16"/>
      <c r="Z1216" s="16"/>
      <c r="AA1216" s="16"/>
      <c r="AB1216" s="16"/>
      <c r="AC1216" s="16"/>
      <c r="AD1216" s="16"/>
      <c r="AE1216" s="16"/>
      <c r="AF1216" s="16"/>
      <c r="AG1216" s="16"/>
      <c r="AH1216" s="16"/>
      <c r="AI1216" s="16"/>
      <c r="AJ1216" s="16"/>
      <c r="AK1216" s="16"/>
      <c r="AL1216" s="16"/>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row>
  </sheetData>
  <mergeCells count="4">
    <mergeCell ref="A1:J1"/>
    <mergeCell ref="A20:J20"/>
    <mergeCell ref="A22:I22"/>
    <mergeCell ref="A21:J21"/>
  </mergeCells>
  <printOptions horizontalCentered="1" verticalCentered="1"/>
  <pageMargins left="0.25" right="0.25" top="0.5" bottom="0.5" header="0.5" footer="0.5"/>
  <pageSetup scale="76"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I88"/>
  <sheetViews>
    <sheetView zoomScale="90" zoomScaleNormal="90" workbookViewId="0">
      <pane ySplit="8" topLeftCell="A9" activePane="bottomLeft" state="frozen"/>
      <selection pane="bottomLeft" activeCell="K76" sqref="K76:K77"/>
    </sheetView>
  </sheetViews>
  <sheetFormatPr defaultColWidth="9.140625" defaultRowHeight="12.75"/>
  <cols>
    <col min="1" max="1" width="40" style="313" customWidth="1"/>
    <col min="2" max="2" width="6.5703125" style="313" customWidth="1"/>
    <col min="3" max="3" width="9.5703125" style="313" bestFit="1" customWidth="1"/>
    <col min="4" max="5" width="8.5703125" style="313" bestFit="1" customWidth="1"/>
    <col min="6" max="6" width="11.140625" style="313" bestFit="1" customWidth="1"/>
    <col min="7" max="7" width="13.5703125" style="313" customWidth="1"/>
    <col min="8" max="8" width="12" style="313" bestFit="1" customWidth="1"/>
    <col min="9" max="9" width="2.42578125" style="313" customWidth="1"/>
    <col min="10" max="10" width="6.5703125" style="313" customWidth="1"/>
    <col min="11" max="11" width="8.7109375" style="313" bestFit="1" customWidth="1"/>
    <col min="12" max="14" width="9.140625" style="313"/>
    <col min="15" max="15" width="13.5703125" style="313" customWidth="1"/>
    <col min="16" max="16" width="12.5703125" style="313" customWidth="1"/>
    <col min="17" max="17" width="1.5703125" style="313" customWidth="1"/>
    <col min="18" max="18" width="6.7109375" style="313" customWidth="1"/>
    <col min="19" max="22" width="9.140625" style="313"/>
    <col min="23" max="23" width="13.5703125" style="313" customWidth="1"/>
    <col min="24" max="24" width="13.140625" style="313" customWidth="1"/>
    <col min="25" max="25" width="2.42578125" style="313" customWidth="1"/>
    <col min="26" max="26" width="6.7109375" style="313" customWidth="1"/>
    <col min="27" max="30" width="9.140625" style="313"/>
    <col min="31" max="31" width="15" style="313" bestFit="1" customWidth="1"/>
    <col min="32" max="32" width="13.140625" style="313" customWidth="1"/>
    <col min="33" max="16384" width="9.140625" style="313"/>
  </cols>
  <sheetData>
    <row r="1" spans="1:34" ht="15.75" customHeight="1">
      <c r="A1" s="1224" t="s">
        <v>518</v>
      </c>
      <c r="B1" s="1224"/>
      <c r="C1" s="1224"/>
      <c r="D1" s="1224"/>
      <c r="E1" s="1224"/>
      <c r="F1" s="1224"/>
      <c r="G1" s="1224"/>
      <c r="H1" s="1224"/>
      <c r="I1" s="1224"/>
      <c r="J1" s="1224"/>
      <c r="K1" s="1224"/>
      <c r="L1" s="1224"/>
      <c r="M1" s="1224"/>
      <c r="N1" s="1224"/>
      <c r="O1" s="1224"/>
      <c r="P1" s="1224"/>
      <c r="Q1" s="1224"/>
      <c r="R1" s="1224"/>
      <c r="S1" s="1224"/>
      <c r="T1" s="1224"/>
      <c r="U1" s="1224"/>
      <c r="V1" s="1224"/>
      <c r="W1" s="1224"/>
      <c r="X1" s="1224"/>
      <c r="Y1" s="1224"/>
      <c r="Z1" s="1224"/>
      <c r="AA1" s="1224"/>
      <c r="AB1" s="1224"/>
      <c r="AC1" s="1224"/>
      <c r="AD1" s="1224"/>
      <c r="AE1" s="1224"/>
      <c r="AF1" s="1224"/>
    </row>
    <row r="2" spans="1:34" ht="15.75" customHeight="1">
      <c r="A2" s="1225" t="s">
        <v>519</v>
      </c>
      <c r="B2" s="1225"/>
      <c r="C2" s="1225"/>
      <c r="D2" s="1225"/>
      <c r="E2" s="1225"/>
      <c r="F2" s="1225"/>
      <c r="G2" s="1225"/>
      <c r="H2" s="1225"/>
      <c r="I2" s="1225"/>
      <c r="J2" s="1225"/>
      <c r="K2" s="1225"/>
      <c r="L2" s="1225"/>
      <c r="M2" s="1225"/>
      <c r="N2" s="1225"/>
      <c r="O2" s="1225"/>
      <c r="P2" s="1225"/>
      <c r="Q2" s="1225"/>
      <c r="R2" s="1225"/>
      <c r="S2" s="1225"/>
      <c r="T2" s="1225"/>
      <c r="U2" s="1225"/>
      <c r="V2" s="1225"/>
      <c r="W2" s="1225"/>
      <c r="X2" s="1225"/>
      <c r="Y2" s="1225"/>
      <c r="Z2" s="1225"/>
      <c r="AA2" s="1225"/>
      <c r="AB2" s="1225"/>
      <c r="AC2" s="1225"/>
      <c r="AD2" s="1225"/>
      <c r="AE2" s="1225"/>
      <c r="AF2" s="1225"/>
    </row>
    <row r="3" spans="1:34" ht="15.75" customHeight="1">
      <c r="A3" s="1226" t="s">
        <v>520</v>
      </c>
      <c r="B3" s="1226"/>
      <c r="C3" s="1226"/>
      <c r="D3" s="1226"/>
      <c r="E3" s="1226"/>
      <c r="F3" s="1226"/>
      <c r="G3" s="1226"/>
      <c r="H3" s="1226"/>
      <c r="I3" s="1226"/>
      <c r="J3" s="1226"/>
      <c r="K3" s="1226"/>
      <c r="L3" s="1226"/>
      <c r="M3" s="1226"/>
      <c r="N3" s="1226"/>
      <c r="O3" s="1226"/>
      <c r="P3" s="1226"/>
      <c r="Q3" s="1226"/>
      <c r="R3" s="1226"/>
      <c r="S3" s="1226"/>
      <c r="T3" s="1226"/>
      <c r="U3" s="1226"/>
      <c r="V3" s="1226"/>
      <c r="W3" s="1226"/>
      <c r="X3" s="1226"/>
      <c r="Y3" s="1226"/>
      <c r="Z3" s="1226"/>
      <c r="AA3" s="1226"/>
      <c r="AB3" s="1226"/>
      <c r="AC3" s="1226"/>
      <c r="AD3" s="1226"/>
      <c r="AE3" s="1226"/>
      <c r="AF3" s="1226"/>
    </row>
    <row r="4" spans="1:34" ht="15.75" customHeight="1" thickBot="1">
      <c r="A4" s="1226" t="s">
        <v>506</v>
      </c>
      <c r="B4" s="1226"/>
      <c r="C4" s="1226"/>
      <c r="D4" s="1226"/>
      <c r="E4" s="1226"/>
      <c r="F4" s="1226"/>
      <c r="G4" s="1226"/>
      <c r="H4" s="1226"/>
      <c r="I4" s="1226"/>
      <c r="J4" s="1226"/>
      <c r="K4" s="1226"/>
      <c r="L4" s="1226"/>
      <c r="M4" s="1226"/>
      <c r="N4" s="1226"/>
      <c r="O4" s="1226"/>
      <c r="P4" s="1226"/>
      <c r="Q4" s="1226"/>
      <c r="R4" s="1226"/>
      <c r="S4" s="1226"/>
      <c r="T4" s="1226"/>
      <c r="U4" s="1226"/>
      <c r="V4" s="1226"/>
      <c r="W4" s="1226"/>
      <c r="X4" s="1226"/>
      <c r="Y4" s="1226"/>
      <c r="Z4" s="1226"/>
      <c r="AA4" s="1226"/>
      <c r="AB4" s="1226"/>
      <c r="AC4" s="1226"/>
      <c r="AD4" s="1226"/>
      <c r="AE4" s="1226"/>
      <c r="AF4" s="1226"/>
    </row>
    <row r="5" spans="1:34" ht="19.5" thickBot="1">
      <c r="A5" s="437"/>
      <c r="B5" s="1227" t="s">
        <v>383</v>
      </c>
      <c r="C5" s="1228"/>
      <c r="D5" s="1228"/>
      <c r="E5" s="1228"/>
      <c r="F5" s="1228"/>
      <c r="G5" s="1228"/>
      <c r="H5" s="1228"/>
      <c r="I5" s="439"/>
      <c r="J5" s="1227" t="s">
        <v>384</v>
      </c>
      <c r="K5" s="1228"/>
      <c r="L5" s="1228"/>
      <c r="M5" s="1228"/>
      <c r="N5" s="1228"/>
      <c r="O5" s="1228"/>
      <c r="P5" s="1228"/>
      <c r="Q5" s="439"/>
      <c r="R5" s="1227" t="s">
        <v>385</v>
      </c>
      <c r="S5" s="1228"/>
      <c r="T5" s="1228"/>
      <c r="U5" s="1228"/>
      <c r="V5" s="1228"/>
      <c r="W5" s="1228"/>
      <c r="X5" s="1228"/>
      <c r="Y5" s="439"/>
      <c r="Z5" s="1227" t="s">
        <v>602</v>
      </c>
      <c r="AA5" s="1228"/>
      <c r="AB5" s="1228"/>
      <c r="AC5" s="1228"/>
      <c r="AD5" s="1228"/>
      <c r="AE5" s="1228"/>
      <c r="AF5" s="1229"/>
    </row>
    <row r="6" spans="1:34">
      <c r="A6" s="440"/>
      <c r="B6" s="440"/>
      <c r="C6" s="1218" t="s">
        <v>386</v>
      </c>
      <c r="D6" s="1219"/>
      <c r="E6" s="1219"/>
      <c r="F6" s="1219"/>
      <c r="G6" s="1219"/>
      <c r="H6" s="1220"/>
      <c r="I6" s="441"/>
      <c r="J6" s="440"/>
      <c r="K6" s="1218" t="s">
        <v>386</v>
      </c>
      <c r="L6" s="1219"/>
      <c r="M6" s="1219"/>
      <c r="N6" s="1219"/>
      <c r="O6" s="1219"/>
      <c r="P6" s="1220"/>
      <c r="Q6" s="441"/>
      <c r="R6" s="440"/>
      <c r="S6" s="1218" t="s">
        <v>386</v>
      </c>
      <c r="T6" s="1219"/>
      <c r="U6" s="1219"/>
      <c r="V6" s="1219"/>
      <c r="W6" s="1219"/>
      <c r="X6" s="1220"/>
      <c r="Y6" s="441"/>
      <c r="Z6" s="442"/>
      <c r="AA6" s="1221" t="s">
        <v>386</v>
      </c>
      <c r="AB6" s="1222"/>
      <c r="AC6" s="1222"/>
      <c r="AD6" s="1222"/>
      <c r="AE6" s="1222"/>
      <c r="AF6" s="1223"/>
    </row>
    <row r="7" spans="1:34" ht="27.75" thickBot="1">
      <c r="A7" s="443" t="s">
        <v>13</v>
      </c>
      <c r="B7" s="444" t="s">
        <v>14</v>
      </c>
      <c r="C7" s="445" t="s">
        <v>96</v>
      </c>
      <c r="D7" s="446" t="s">
        <v>593</v>
      </c>
      <c r="E7" s="446" t="s">
        <v>594</v>
      </c>
      <c r="F7" s="446" t="s">
        <v>595</v>
      </c>
      <c r="G7" s="446" t="s">
        <v>244</v>
      </c>
      <c r="H7" s="447" t="s">
        <v>94</v>
      </c>
      <c r="I7" s="441"/>
      <c r="J7" s="444" t="s">
        <v>14</v>
      </c>
      <c r="K7" s="445" t="s">
        <v>96</v>
      </c>
      <c r="L7" s="446" t="s">
        <v>593</v>
      </c>
      <c r="M7" s="446" t="s">
        <v>594</v>
      </c>
      <c r="N7" s="446" t="s">
        <v>595</v>
      </c>
      <c r="O7" s="446" t="s">
        <v>244</v>
      </c>
      <c r="P7" s="447" t="s">
        <v>94</v>
      </c>
      <c r="Q7" s="622"/>
      <c r="R7" s="444" t="s">
        <v>14</v>
      </c>
      <c r="S7" s="445" t="s">
        <v>96</v>
      </c>
      <c r="T7" s="446" t="s">
        <v>593</v>
      </c>
      <c r="U7" s="446" t="s">
        <v>594</v>
      </c>
      <c r="V7" s="446" t="s">
        <v>595</v>
      </c>
      <c r="W7" s="446" t="s">
        <v>244</v>
      </c>
      <c r="X7" s="447" t="s">
        <v>94</v>
      </c>
      <c r="Y7" s="441"/>
      <c r="Z7" s="444" t="s">
        <v>14</v>
      </c>
      <c r="AA7" s="445" t="s">
        <v>96</v>
      </c>
      <c r="AB7" s="446" t="s">
        <v>593</v>
      </c>
      <c r="AC7" s="446" t="s">
        <v>594</v>
      </c>
      <c r="AD7" s="446" t="s">
        <v>595</v>
      </c>
      <c r="AE7" s="446" t="s">
        <v>244</v>
      </c>
      <c r="AF7" s="447" t="s">
        <v>94</v>
      </c>
    </row>
    <row r="8" spans="1:34" ht="13.5" thickBot="1">
      <c r="A8" s="448" t="s">
        <v>236</v>
      </c>
      <c r="B8" s="449"/>
      <c r="C8" s="1150" t="s">
        <v>627</v>
      </c>
      <c r="D8" s="1152" t="s">
        <v>628</v>
      </c>
      <c r="E8" s="1152" t="s">
        <v>629</v>
      </c>
      <c r="F8" s="1152" t="s">
        <v>630</v>
      </c>
      <c r="G8" s="1152" t="s">
        <v>631</v>
      </c>
      <c r="H8" s="1151"/>
      <c r="I8" s="441"/>
      <c r="J8" s="449"/>
      <c r="K8" s="450"/>
      <c r="L8" s="451"/>
      <c r="M8" s="451"/>
      <c r="N8" s="451"/>
      <c r="O8" s="451"/>
      <c r="P8" s="1158"/>
      <c r="Q8" s="1157"/>
      <c r="R8" s="1159"/>
      <c r="S8" s="450"/>
      <c r="T8" s="451"/>
      <c r="U8" s="451"/>
      <c r="V8" s="451"/>
      <c r="W8" s="451"/>
      <c r="X8" s="452"/>
      <c r="Y8" s="622"/>
      <c r="Z8" s="449"/>
      <c r="AA8" s="450"/>
      <c r="AB8" s="451"/>
      <c r="AC8" s="451"/>
      <c r="AD8" s="451"/>
      <c r="AE8" s="451"/>
      <c r="AF8" s="452"/>
    </row>
    <row r="9" spans="1:34" ht="13.5" thickBot="1">
      <c r="A9" s="453" t="s">
        <v>91</v>
      </c>
      <c r="B9" s="453" t="s">
        <v>15</v>
      </c>
      <c r="C9" s="800">
        <f>K9+S9</f>
        <v>7928</v>
      </c>
      <c r="D9" s="801">
        <v>0</v>
      </c>
      <c r="E9" s="801">
        <v>0</v>
      </c>
      <c r="F9" s="801">
        <f>N9+V9</f>
        <v>244816.6400000123</v>
      </c>
      <c r="G9" s="456">
        <f>O9+W9</f>
        <v>6285563.4399998682</v>
      </c>
      <c r="H9" s="457">
        <f>G9/$G$64</f>
        <v>9.1114622128862968E-2</v>
      </c>
      <c r="I9" s="441"/>
      <c r="J9" s="453" t="s">
        <v>15</v>
      </c>
      <c r="K9" s="800">
        <v>3155</v>
      </c>
      <c r="L9" s="801">
        <v>0</v>
      </c>
      <c r="M9" s="801">
        <v>0</v>
      </c>
      <c r="N9" s="801">
        <v>97426.400000002381</v>
      </c>
      <c r="O9" s="738">
        <v>2501183.1499999491</v>
      </c>
      <c r="P9" s="457">
        <f>O9/$O$64</f>
        <v>9.363374853526564E-2</v>
      </c>
      <c r="Q9" s="449"/>
      <c r="R9" s="453" t="s">
        <v>15</v>
      </c>
      <c r="S9" s="800">
        <v>4773</v>
      </c>
      <c r="T9" s="801"/>
      <c r="U9" s="801"/>
      <c r="V9" s="801">
        <v>147390.24000000992</v>
      </c>
      <c r="W9" s="806">
        <v>3784380.289999919</v>
      </c>
      <c r="X9" s="457">
        <f>W9/$W$64</f>
        <v>8.9522773379986501E-2</v>
      </c>
      <c r="Y9" s="1157"/>
      <c r="Z9" s="453" t="s">
        <v>15</v>
      </c>
      <c r="AA9" s="800">
        <v>4087</v>
      </c>
      <c r="AB9" s="801">
        <v>0</v>
      </c>
      <c r="AC9" s="801">
        <v>0</v>
      </c>
      <c r="AD9" s="801">
        <v>126206.56000000672</v>
      </c>
      <c r="AE9" s="738">
        <v>3240457.5099999318</v>
      </c>
      <c r="AF9" s="457">
        <f>AE9/$AE$64</f>
        <v>9.4993615092150388E-2</v>
      </c>
    </row>
    <row r="10" spans="1:34">
      <c r="A10" s="453" t="s">
        <v>387</v>
      </c>
      <c r="B10" s="453" t="s">
        <v>15</v>
      </c>
      <c r="C10" s="800">
        <f t="shared" ref="C10:C11" si="0">K10+S10</f>
        <v>0</v>
      </c>
      <c r="D10" s="801">
        <v>0</v>
      </c>
      <c r="E10" s="801">
        <v>0</v>
      </c>
      <c r="F10" s="801">
        <f t="shared" ref="F10:F11" si="1">N10+V10</f>
        <v>0</v>
      </c>
      <c r="G10" s="456">
        <f t="shared" ref="G10:G11" si="2">O10+W10</f>
        <v>0</v>
      </c>
      <c r="H10" s="457">
        <f t="shared" ref="H10:H11" si="3">G10/$G$64</f>
        <v>0</v>
      </c>
      <c r="I10" s="441"/>
      <c r="J10" s="453" t="s">
        <v>15</v>
      </c>
      <c r="K10" s="800">
        <v>0</v>
      </c>
      <c r="L10" s="801">
        <v>0</v>
      </c>
      <c r="M10" s="801">
        <v>0</v>
      </c>
      <c r="N10" s="801">
        <v>0</v>
      </c>
      <c r="O10" s="456">
        <v>0</v>
      </c>
      <c r="P10" s="457">
        <f t="shared" ref="P10:P11" si="4">O10/$O$64</f>
        <v>0</v>
      </c>
      <c r="Q10" s="441"/>
      <c r="R10" s="453" t="s">
        <v>15</v>
      </c>
      <c r="S10" s="800"/>
      <c r="T10" s="801"/>
      <c r="U10" s="801"/>
      <c r="V10" s="801"/>
      <c r="W10" s="456"/>
      <c r="X10" s="457">
        <f t="shared" ref="X10:X11" si="5">W10/$W$64</f>
        <v>0</v>
      </c>
      <c r="Y10" s="449"/>
      <c r="Z10" s="453" t="s">
        <v>15</v>
      </c>
      <c r="AA10" s="800">
        <v>0</v>
      </c>
      <c r="AB10" s="801">
        <v>0</v>
      </c>
      <c r="AC10" s="801">
        <v>0</v>
      </c>
      <c r="AD10" s="801">
        <v>0</v>
      </c>
      <c r="AE10" s="456">
        <v>0</v>
      </c>
      <c r="AF10" s="457">
        <f t="shared" ref="AF10:AF11" si="6">AE10/$AE$64</f>
        <v>0</v>
      </c>
    </row>
    <row r="11" spans="1:34" ht="12.75" customHeight="1">
      <c r="A11" s="453" t="s">
        <v>596</v>
      </c>
      <c r="B11" s="453" t="s">
        <v>15</v>
      </c>
      <c r="C11" s="800">
        <f t="shared" si="0"/>
        <v>0</v>
      </c>
      <c r="D11" s="801">
        <v>0</v>
      </c>
      <c r="E11" s="801">
        <v>0</v>
      </c>
      <c r="F11" s="801">
        <f t="shared" si="1"/>
        <v>0</v>
      </c>
      <c r="G11" s="456">
        <f t="shared" si="2"/>
        <v>0</v>
      </c>
      <c r="H11" s="457">
        <f t="shared" si="3"/>
        <v>0</v>
      </c>
      <c r="I11" s="441"/>
      <c r="J11" s="453" t="s">
        <v>15</v>
      </c>
      <c r="K11" s="800">
        <v>0</v>
      </c>
      <c r="L11" s="801">
        <v>0</v>
      </c>
      <c r="M11" s="801">
        <v>0</v>
      </c>
      <c r="N11" s="801">
        <v>0</v>
      </c>
      <c r="O11" s="456">
        <v>0</v>
      </c>
      <c r="P11" s="457">
        <f t="shared" si="4"/>
        <v>0</v>
      </c>
      <c r="Q11" s="441"/>
      <c r="R11" s="453" t="s">
        <v>15</v>
      </c>
      <c r="S11" s="800"/>
      <c r="T11" s="801"/>
      <c r="U11" s="801"/>
      <c r="V11" s="801"/>
      <c r="W11" s="456"/>
      <c r="X11" s="457">
        <f t="shared" si="5"/>
        <v>0</v>
      </c>
      <c r="Y11" s="441"/>
      <c r="Z11" s="453" t="s">
        <v>15</v>
      </c>
      <c r="AA11" s="800">
        <v>0</v>
      </c>
      <c r="AB11" s="801">
        <v>0</v>
      </c>
      <c r="AC11" s="801">
        <v>0</v>
      </c>
      <c r="AD11" s="801">
        <v>0</v>
      </c>
      <c r="AE11" s="456">
        <v>0</v>
      </c>
      <c r="AF11" s="457">
        <f t="shared" si="6"/>
        <v>0</v>
      </c>
      <c r="AH11" s="752"/>
    </row>
    <row r="12" spans="1:34">
      <c r="A12" s="458" t="s">
        <v>279</v>
      </c>
      <c r="B12" s="441"/>
      <c r="C12" s="459"/>
      <c r="D12" s="460"/>
      <c r="E12" s="460"/>
      <c r="F12" s="460"/>
      <c r="G12" s="460"/>
      <c r="H12" s="452"/>
      <c r="I12" s="441"/>
      <c r="J12" s="441"/>
      <c r="K12" s="459"/>
      <c r="L12" s="460"/>
      <c r="M12" s="460"/>
      <c r="N12" s="460"/>
      <c r="O12" s="460"/>
      <c r="P12" s="452"/>
      <c r="Q12" s="441"/>
      <c r="R12" s="441"/>
      <c r="S12" s="459"/>
      <c r="T12" s="460"/>
      <c r="U12" s="460"/>
      <c r="V12" s="460"/>
      <c r="W12" s="460"/>
      <c r="X12" s="452"/>
      <c r="Y12" s="441"/>
      <c r="Z12" s="441"/>
      <c r="AA12" s="459"/>
      <c r="AB12" s="460"/>
      <c r="AC12" s="460"/>
      <c r="AD12" s="460"/>
      <c r="AE12" s="460"/>
      <c r="AF12" s="452"/>
      <c r="AH12" s="752"/>
    </row>
    <row r="13" spans="1:34">
      <c r="A13" s="453" t="s">
        <v>278</v>
      </c>
      <c r="B13" s="453" t="s">
        <v>16</v>
      </c>
      <c r="C13" s="800">
        <f>K13+S13</f>
        <v>2046</v>
      </c>
      <c r="D13" s="801">
        <v>0</v>
      </c>
      <c r="E13" s="801">
        <v>0</v>
      </c>
      <c r="F13" s="801">
        <f>N13+V13</f>
        <v>4938.8999999998932</v>
      </c>
      <c r="G13" s="456">
        <f>O13+W13</f>
        <v>117008.270000002</v>
      </c>
      <c r="H13" s="457">
        <f>G13/$G$64</f>
        <v>1.6961350257252957E-3</v>
      </c>
      <c r="I13" s="441"/>
      <c r="J13" s="453" t="s">
        <v>16</v>
      </c>
      <c r="K13" s="800">
        <v>1150</v>
      </c>
      <c r="L13" s="801">
        <v>0</v>
      </c>
      <c r="M13" s="801">
        <v>0</v>
      </c>
      <c r="N13" s="801">
        <v>2781.1799999999353</v>
      </c>
      <c r="O13" s="738">
        <v>65679.95000000135</v>
      </c>
      <c r="P13" s="457">
        <f>O13/$O$64</f>
        <v>2.4587803264663256E-3</v>
      </c>
      <c r="Q13" s="441"/>
      <c r="R13" s="453" t="s">
        <v>16</v>
      </c>
      <c r="S13" s="800">
        <v>896</v>
      </c>
      <c r="T13" s="801">
        <v>0</v>
      </c>
      <c r="U13" s="801">
        <v>0</v>
      </c>
      <c r="V13" s="801">
        <v>2157.719999999958</v>
      </c>
      <c r="W13" s="738">
        <v>51328.320000000647</v>
      </c>
      <c r="X13" s="457">
        <f>W13/$W$64</f>
        <v>1.2142155933635265E-3</v>
      </c>
      <c r="Y13" s="441"/>
      <c r="Z13" s="453" t="s">
        <v>16</v>
      </c>
      <c r="AA13" s="800">
        <v>734</v>
      </c>
      <c r="AB13" s="801">
        <v>0</v>
      </c>
      <c r="AC13" s="802">
        <v>0</v>
      </c>
      <c r="AD13" s="801">
        <v>1799.4799999999716</v>
      </c>
      <c r="AE13" s="738">
        <v>41966.680000000146</v>
      </c>
      <c r="AF13" s="457">
        <f>AE13/$AE$64</f>
        <v>1.2302480851278138E-3</v>
      </c>
      <c r="AH13" s="752"/>
    </row>
    <row r="14" spans="1:34">
      <c r="A14" s="453" t="s">
        <v>277</v>
      </c>
      <c r="B14" s="453" t="s">
        <v>16</v>
      </c>
      <c r="C14" s="800">
        <f t="shared" ref="C14:C22" si="7">K14+S14</f>
        <v>87444</v>
      </c>
      <c r="D14" s="801">
        <v>0</v>
      </c>
      <c r="E14" s="801">
        <v>0</v>
      </c>
      <c r="F14" s="801">
        <f t="shared" ref="F14:F22" si="8">N14+V14</f>
        <v>126461.25999991802</v>
      </c>
      <c r="G14" s="456">
        <f t="shared" ref="G14:G22" si="9">O14+W14</f>
        <v>3869570.8599996367</v>
      </c>
      <c r="H14" s="457">
        <f t="shared" ref="H14:H22" si="10">G14/$G$64</f>
        <v>5.6092741736727042E-2</v>
      </c>
      <c r="I14" s="441"/>
      <c r="J14" s="453" t="s">
        <v>16</v>
      </c>
      <c r="K14" s="800">
        <v>32750</v>
      </c>
      <c r="L14" s="801">
        <v>0</v>
      </c>
      <c r="M14" s="801">
        <v>0</v>
      </c>
      <c r="N14" s="801">
        <v>46550.009999993847</v>
      </c>
      <c r="O14" s="738">
        <v>1490444.680000023</v>
      </c>
      <c r="P14" s="457">
        <f t="shared" ref="P14:P22" si="11">O14/$O$64</f>
        <v>5.5795962951713254E-2</v>
      </c>
      <c r="Q14" s="441"/>
      <c r="R14" s="453" t="s">
        <v>16</v>
      </c>
      <c r="S14" s="800">
        <v>54694</v>
      </c>
      <c r="T14" s="801">
        <v>0</v>
      </c>
      <c r="U14" s="801">
        <v>0</v>
      </c>
      <c r="V14" s="801">
        <v>79911.24999992417</v>
      </c>
      <c r="W14" s="738">
        <v>2379126.1799996137</v>
      </c>
      <c r="X14" s="457">
        <f t="shared" ref="X14:X22" si="12">W14/$W$64</f>
        <v>5.6280277755728123E-2</v>
      </c>
      <c r="Y14" s="441"/>
      <c r="Z14" s="453" t="s">
        <v>16</v>
      </c>
      <c r="AA14" s="800">
        <v>49652</v>
      </c>
      <c r="AB14" s="801">
        <v>0</v>
      </c>
      <c r="AC14" s="802">
        <v>0</v>
      </c>
      <c r="AD14" s="801">
        <v>68162.939999960887</v>
      </c>
      <c r="AE14" s="738">
        <v>1942768.9999998137</v>
      </c>
      <c r="AF14" s="457">
        <f t="shared" ref="AF14:AF22" si="13">AE14/$AE$64</f>
        <v>5.695203533125423E-2</v>
      </c>
      <c r="AH14" s="752"/>
    </row>
    <row r="15" spans="1:34">
      <c r="A15" s="453" t="s">
        <v>276</v>
      </c>
      <c r="B15" s="453" t="s">
        <v>16</v>
      </c>
      <c r="C15" s="800">
        <f t="shared" si="7"/>
        <v>2039</v>
      </c>
      <c r="D15" s="801">
        <v>0</v>
      </c>
      <c r="E15" s="801">
        <v>0</v>
      </c>
      <c r="F15" s="801">
        <f t="shared" si="8"/>
        <v>3616.3399999999956</v>
      </c>
      <c r="G15" s="456">
        <f t="shared" si="9"/>
        <v>45141.729999999516</v>
      </c>
      <c r="H15" s="457">
        <f t="shared" si="10"/>
        <v>6.5436801496878999E-4</v>
      </c>
      <c r="I15" s="441"/>
      <c r="J15" s="453" t="s">
        <v>16</v>
      </c>
      <c r="K15" s="800">
        <v>926</v>
      </c>
      <c r="L15" s="801">
        <v>0</v>
      </c>
      <c r="M15" s="801">
        <v>0</v>
      </c>
      <c r="N15" s="801">
        <v>1662.6099999999972</v>
      </c>
      <c r="O15" s="738">
        <v>20470.179999999884</v>
      </c>
      <c r="P15" s="457">
        <f t="shared" si="11"/>
        <v>7.6631720735510799E-4</v>
      </c>
      <c r="Q15" s="441"/>
      <c r="R15" s="453" t="s">
        <v>16</v>
      </c>
      <c r="S15" s="800">
        <v>1113</v>
      </c>
      <c r="T15" s="801">
        <v>0</v>
      </c>
      <c r="U15" s="801">
        <v>0</v>
      </c>
      <c r="V15" s="801">
        <v>1953.7299999999984</v>
      </c>
      <c r="W15" s="738">
        <v>24671.549999999635</v>
      </c>
      <c r="X15" s="457">
        <f t="shared" si="12"/>
        <v>5.8362675268637456E-4</v>
      </c>
      <c r="Y15" s="441"/>
      <c r="Z15" s="453" t="s">
        <v>16</v>
      </c>
      <c r="AA15" s="800">
        <v>818</v>
      </c>
      <c r="AB15" s="801">
        <v>0</v>
      </c>
      <c r="AC15" s="802">
        <v>0</v>
      </c>
      <c r="AD15" s="801">
        <v>1505.9499999999969</v>
      </c>
      <c r="AE15" s="738">
        <v>18100.53999999999</v>
      </c>
      <c r="AF15" s="457">
        <f t="shared" si="13"/>
        <v>5.3061511358009044E-4</v>
      </c>
      <c r="AH15" s="752"/>
    </row>
    <row r="16" spans="1:34">
      <c r="A16" s="453" t="s">
        <v>275</v>
      </c>
      <c r="B16" s="453" t="s">
        <v>16</v>
      </c>
      <c r="C16" s="800">
        <f t="shared" si="7"/>
        <v>83890</v>
      </c>
      <c r="D16" s="801">
        <v>0</v>
      </c>
      <c r="E16" s="801">
        <v>0</v>
      </c>
      <c r="F16" s="801">
        <f t="shared" si="8"/>
        <v>276193.16000005731</v>
      </c>
      <c r="G16" s="456">
        <f t="shared" si="9"/>
        <v>1213797.3700003691</v>
      </c>
      <c r="H16" s="457">
        <f t="shared" si="10"/>
        <v>1.7595031816048878E-2</v>
      </c>
      <c r="I16" s="441"/>
      <c r="J16" s="453" t="s">
        <v>16</v>
      </c>
      <c r="K16" s="800">
        <v>31102</v>
      </c>
      <c r="L16" s="801">
        <v>0</v>
      </c>
      <c r="M16" s="801">
        <v>0</v>
      </c>
      <c r="N16" s="801">
        <v>100007.01000001967</v>
      </c>
      <c r="O16" s="738">
        <v>464426.01000025013</v>
      </c>
      <c r="P16" s="457">
        <f t="shared" si="11"/>
        <v>1.7386151123559693E-2</v>
      </c>
      <c r="Q16" s="441"/>
      <c r="R16" s="453" t="s">
        <v>16</v>
      </c>
      <c r="S16" s="800">
        <v>52788</v>
      </c>
      <c r="T16" s="801">
        <v>0</v>
      </c>
      <c r="U16" s="801">
        <v>0</v>
      </c>
      <c r="V16" s="801">
        <v>176186.15000003763</v>
      </c>
      <c r="W16" s="738">
        <v>749371.36000011908</v>
      </c>
      <c r="X16" s="457">
        <f t="shared" si="12"/>
        <v>1.7727024584715922E-2</v>
      </c>
      <c r="Y16" s="441"/>
      <c r="Z16" s="453" t="s">
        <v>16</v>
      </c>
      <c r="AA16" s="800">
        <v>47992</v>
      </c>
      <c r="AB16" s="801">
        <v>0</v>
      </c>
      <c r="AC16" s="802">
        <v>0</v>
      </c>
      <c r="AD16" s="801">
        <v>148133.79000002745</v>
      </c>
      <c r="AE16" s="738">
        <v>653480.64000023331</v>
      </c>
      <c r="AF16" s="457">
        <f t="shared" si="13"/>
        <v>1.9156704938974981E-2</v>
      </c>
      <c r="AH16" s="752"/>
    </row>
    <row r="17" spans="1:34">
      <c r="A17" s="453" t="s">
        <v>274</v>
      </c>
      <c r="B17" s="453" t="s">
        <v>15</v>
      </c>
      <c r="C17" s="800">
        <f t="shared" si="7"/>
        <v>1529</v>
      </c>
      <c r="D17" s="801">
        <v>0</v>
      </c>
      <c r="E17" s="801">
        <v>0</v>
      </c>
      <c r="F17" s="801">
        <f t="shared" si="8"/>
        <v>5332.7999999999756</v>
      </c>
      <c r="G17" s="456">
        <f t="shared" si="9"/>
        <v>2287521.37</v>
      </c>
      <c r="H17" s="457">
        <f t="shared" si="10"/>
        <v>3.315958023951681E-2</v>
      </c>
      <c r="I17" s="441"/>
      <c r="J17" s="453" t="s">
        <v>15</v>
      </c>
      <c r="K17" s="800">
        <v>602</v>
      </c>
      <c r="L17" s="801">
        <v>0</v>
      </c>
      <c r="M17" s="801">
        <v>0</v>
      </c>
      <c r="N17" s="801">
        <v>2087.359999999991</v>
      </c>
      <c r="O17" s="738">
        <v>872719.71999999927</v>
      </c>
      <c r="P17" s="457">
        <f t="shared" si="11"/>
        <v>3.2670945669951851E-2</v>
      </c>
      <c r="Q17" s="441"/>
      <c r="R17" s="453" t="s">
        <v>15</v>
      </c>
      <c r="S17" s="800">
        <v>927</v>
      </c>
      <c r="T17" s="801">
        <v>0</v>
      </c>
      <c r="U17" s="801">
        <v>0</v>
      </c>
      <c r="V17" s="801">
        <v>3245.439999999985</v>
      </c>
      <c r="W17" s="738">
        <v>1414801.6500000006</v>
      </c>
      <c r="X17" s="457">
        <f t="shared" si="12"/>
        <v>3.3468350901537894E-2</v>
      </c>
      <c r="Y17" s="441"/>
      <c r="Z17" s="453" t="s">
        <v>15</v>
      </c>
      <c r="AA17" s="800">
        <v>544</v>
      </c>
      <c r="AB17" s="801">
        <v>0</v>
      </c>
      <c r="AC17" s="802">
        <v>0</v>
      </c>
      <c r="AD17" s="801">
        <v>1879.6799999999921</v>
      </c>
      <c r="AE17" s="738">
        <v>784748.85000000068</v>
      </c>
      <c r="AF17" s="457">
        <f t="shared" si="13"/>
        <v>2.300481644053691E-2</v>
      </c>
      <c r="AH17" s="752"/>
    </row>
    <row r="18" spans="1:34">
      <c r="A18" s="453" t="s">
        <v>92</v>
      </c>
      <c r="B18" s="453" t="s">
        <v>15</v>
      </c>
      <c r="C18" s="800">
        <f t="shared" si="7"/>
        <v>105503</v>
      </c>
      <c r="D18" s="801">
        <v>0</v>
      </c>
      <c r="E18" s="801">
        <v>0</v>
      </c>
      <c r="F18" s="801">
        <f t="shared" si="8"/>
        <v>247141.22999994372</v>
      </c>
      <c r="G18" s="456">
        <f t="shared" si="9"/>
        <v>4688080.8399986485</v>
      </c>
      <c r="H18" s="457">
        <f t="shared" si="10"/>
        <v>6.7957744492361416E-2</v>
      </c>
      <c r="I18" s="441"/>
      <c r="J18" s="453" t="s">
        <v>15</v>
      </c>
      <c r="K18" s="800">
        <v>39903</v>
      </c>
      <c r="L18" s="802">
        <v>0</v>
      </c>
      <c r="M18" s="801">
        <v>0</v>
      </c>
      <c r="N18" s="801">
        <v>91994.599999997183</v>
      </c>
      <c r="O18" s="738">
        <v>1771413.9600003141</v>
      </c>
      <c r="P18" s="457">
        <f t="shared" si="11"/>
        <v>6.6314267822623021E-2</v>
      </c>
      <c r="Q18" s="441"/>
      <c r="R18" s="453" t="s">
        <v>15</v>
      </c>
      <c r="S18" s="800">
        <v>65600</v>
      </c>
      <c r="T18" s="801">
        <v>0</v>
      </c>
      <c r="U18" s="801">
        <v>0</v>
      </c>
      <c r="V18" s="801">
        <v>155146.62999994654</v>
      </c>
      <c r="W18" s="738">
        <v>2916666.8799983342</v>
      </c>
      <c r="X18" s="457">
        <f t="shared" si="12"/>
        <v>6.8996265732852322E-2</v>
      </c>
      <c r="Y18" s="441"/>
      <c r="Z18" s="453" t="s">
        <v>15</v>
      </c>
      <c r="AA18" s="800">
        <v>54380</v>
      </c>
      <c r="AB18" s="801">
        <v>0</v>
      </c>
      <c r="AC18" s="802">
        <v>0</v>
      </c>
      <c r="AD18" s="801">
        <v>118643.31999999456</v>
      </c>
      <c r="AE18" s="738">
        <v>2414985.6399993836</v>
      </c>
      <c r="AF18" s="457">
        <f t="shared" si="13"/>
        <v>7.0795008307075982E-2</v>
      </c>
      <c r="AH18" s="752"/>
    </row>
    <row r="19" spans="1:34">
      <c r="A19" s="453" t="s">
        <v>388</v>
      </c>
      <c r="B19" s="453" t="s">
        <v>15</v>
      </c>
      <c r="C19" s="800">
        <f t="shared" si="7"/>
        <v>0</v>
      </c>
      <c r="D19" s="801">
        <v>0</v>
      </c>
      <c r="E19" s="801">
        <v>0</v>
      </c>
      <c r="F19" s="801">
        <f t="shared" si="8"/>
        <v>0</v>
      </c>
      <c r="G19" s="456">
        <f t="shared" si="9"/>
        <v>0</v>
      </c>
      <c r="H19" s="457">
        <f t="shared" si="10"/>
        <v>0</v>
      </c>
      <c r="I19" s="441"/>
      <c r="J19" s="453" t="s">
        <v>15</v>
      </c>
      <c r="K19" s="800">
        <v>0</v>
      </c>
      <c r="L19" s="802">
        <v>0</v>
      </c>
      <c r="M19" s="801">
        <v>0</v>
      </c>
      <c r="N19" s="801">
        <v>0</v>
      </c>
      <c r="O19" s="738">
        <v>0</v>
      </c>
      <c r="P19" s="457">
        <f t="shared" si="11"/>
        <v>0</v>
      </c>
      <c r="Q19" s="441"/>
      <c r="R19" s="453" t="s">
        <v>15</v>
      </c>
      <c r="S19" s="800">
        <v>0</v>
      </c>
      <c r="T19" s="801">
        <v>0</v>
      </c>
      <c r="U19" s="801">
        <v>0</v>
      </c>
      <c r="V19" s="801">
        <v>0</v>
      </c>
      <c r="W19" s="738">
        <v>0</v>
      </c>
      <c r="X19" s="457">
        <f t="shared" si="12"/>
        <v>0</v>
      </c>
      <c r="Y19" s="441"/>
      <c r="Z19" s="453" t="s">
        <v>15</v>
      </c>
      <c r="AA19" s="800">
        <v>0</v>
      </c>
      <c r="AB19" s="801">
        <v>0</v>
      </c>
      <c r="AC19" s="802">
        <v>0</v>
      </c>
      <c r="AD19" s="801">
        <v>0</v>
      </c>
      <c r="AE19" s="738">
        <v>0</v>
      </c>
      <c r="AF19" s="457">
        <f t="shared" si="13"/>
        <v>0</v>
      </c>
      <c r="AH19" s="752"/>
    </row>
    <row r="20" spans="1:34">
      <c r="A20" s="453" t="s">
        <v>389</v>
      </c>
      <c r="B20" s="453" t="s">
        <v>15</v>
      </c>
      <c r="C20" s="800">
        <f t="shared" si="7"/>
        <v>0</v>
      </c>
      <c r="D20" s="801">
        <v>0</v>
      </c>
      <c r="E20" s="801">
        <v>0</v>
      </c>
      <c r="F20" s="801">
        <f t="shared" si="8"/>
        <v>0</v>
      </c>
      <c r="G20" s="456">
        <f t="shared" si="9"/>
        <v>0</v>
      </c>
      <c r="H20" s="457">
        <f t="shared" si="10"/>
        <v>0</v>
      </c>
      <c r="I20" s="441"/>
      <c r="J20" s="453" t="s">
        <v>15</v>
      </c>
      <c r="K20" s="800">
        <v>0</v>
      </c>
      <c r="L20" s="802">
        <v>0</v>
      </c>
      <c r="M20" s="801">
        <v>0</v>
      </c>
      <c r="N20" s="803">
        <v>0</v>
      </c>
      <c r="O20" s="738">
        <v>0</v>
      </c>
      <c r="P20" s="457">
        <f t="shared" si="11"/>
        <v>0</v>
      </c>
      <c r="Q20" s="441"/>
      <c r="R20" s="453" t="s">
        <v>15</v>
      </c>
      <c r="S20" s="804">
        <v>0</v>
      </c>
      <c r="T20" s="801">
        <v>0</v>
      </c>
      <c r="U20" s="801">
        <v>0</v>
      </c>
      <c r="V20" s="803">
        <v>0</v>
      </c>
      <c r="W20" s="738">
        <v>0</v>
      </c>
      <c r="X20" s="457">
        <f t="shared" si="12"/>
        <v>0</v>
      </c>
      <c r="Y20" s="441"/>
      <c r="Z20" s="453" t="s">
        <v>15</v>
      </c>
      <c r="AA20" s="804">
        <v>0</v>
      </c>
      <c r="AB20" s="801">
        <v>0</v>
      </c>
      <c r="AC20" s="802">
        <v>0</v>
      </c>
      <c r="AD20" s="803">
        <v>0</v>
      </c>
      <c r="AE20" s="739">
        <v>0</v>
      </c>
      <c r="AF20" s="457">
        <f t="shared" si="13"/>
        <v>0</v>
      </c>
      <c r="AH20" s="752"/>
    </row>
    <row r="21" spans="1:34">
      <c r="A21" s="453" t="s">
        <v>390</v>
      </c>
      <c r="B21" s="453" t="s">
        <v>15</v>
      </c>
      <c r="C21" s="800">
        <f t="shared" si="7"/>
        <v>2776</v>
      </c>
      <c r="D21" s="801">
        <v>0</v>
      </c>
      <c r="E21" s="801">
        <v>0</v>
      </c>
      <c r="F21" s="801">
        <f t="shared" si="8"/>
        <v>22544.950000000168</v>
      </c>
      <c r="G21" s="456">
        <f t="shared" si="9"/>
        <v>294489</v>
      </c>
      <c r="H21" s="457">
        <f t="shared" si="10"/>
        <v>4.2688701199565474E-3</v>
      </c>
      <c r="I21" s="441"/>
      <c r="J21" s="453" t="s">
        <v>15</v>
      </c>
      <c r="K21" s="800">
        <v>911</v>
      </c>
      <c r="L21" s="802">
        <v>0</v>
      </c>
      <c r="M21" s="801">
        <v>0</v>
      </c>
      <c r="N21" s="801">
        <v>7433.8900000000258</v>
      </c>
      <c r="O21" s="738">
        <v>96881.25</v>
      </c>
      <c r="P21" s="457">
        <f t="shared" si="11"/>
        <v>3.626825408720025E-3</v>
      </c>
      <c r="Q21" s="441"/>
      <c r="R21" s="453" t="s">
        <v>15</v>
      </c>
      <c r="S21" s="800">
        <v>1865</v>
      </c>
      <c r="T21" s="801">
        <v>0</v>
      </c>
      <c r="U21" s="801">
        <v>0</v>
      </c>
      <c r="V21" s="801">
        <v>15111.060000000141</v>
      </c>
      <c r="W21" s="738">
        <v>197607.75</v>
      </c>
      <c r="X21" s="457">
        <f t="shared" si="12"/>
        <v>4.6745814283319304E-3</v>
      </c>
      <c r="Y21" s="441"/>
      <c r="Z21" s="453" t="s">
        <v>15</v>
      </c>
      <c r="AA21" s="800">
        <v>1046</v>
      </c>
      <c r="AB21" s="801">
        <v>0</v>
      </c>
      <c r="AC21" s="802">
        <v>0</v>
      </c>
      <c r="AD21" s="801">
        <v>8834.0600000000577</v>
      </c>
      <c r="AE21" s="738">
        <v>110755.5</v>
      </c>
      <c r="AF21" s="457">
        <f t="shared" si="13"/>
        <v>3.246783919823372E-3</v>
      </c>
      <c r="AH21" s="752"/>
    </row>
    <row r="22" spans="1:34">
      <c r="A22" s="453" t="s">
        <v>391</v>
      </c>
      <c r="B22" s="453" t="s">
        <v>15</v>
      </c>
      <c r="C22" s="800">
        <f t="shared" si="7"/>
        <v>0</v>
      </c>
      <c r="D22" s="801">
        <v>0</v>
      </c>
      <c r="E22" s="801">
        <v>0</v>
      </c>
      <c r="F22" s="801">
        <f t="shared" si="8"/>
        <v>0</v>
      </c>
      <c r="G22" s="456">
        <f t="shared" si="9"/>
        <v>0</v>
      </c>
      <c r="H22" s="457">
        <f t="shared" si="10"/>
        <v>0</v>
      </c>
      <c r="I22" s="441"/>
      <c r="J22" s="453" t="s">
        <v>15</v>
      </c>
      <c r="K22" s="804">
        <v>0</v>
      </c>
      <c r="L22" s="802">
        <v>0</v>
      </c>
      <c r="M22" s="801">
        <v>0</v>
      </c>
      <c r="N22" s="803">
        <v>0</v>
      </c>
      <c r="O22" s="738">
        <v>0</v>
      </c>
      <c r="P22" s="457">
        <f t="shared" si="11"/>
        <v>0</v>
      </c>
      <c r="Q22" s="441"/>
      <c r="R22" s="453" t="s">
        <v>15</v>
      </c>
      <c r="S22" s="804">
        <v>0</v>
      </c>
      <c r="T22" s="801">
        <v>0</v>
      </c>
      <c r="U22" s="801">
        <v>0</v>
      </c>
      <c r="V22" s="803">
        <v>0</v>
      </c>
      <c r="W22" s="738">
        <v>0</v>
      </c>
      <c r="X22" s="457">
        <f t="shared" si="12"/>
        <v>0</v>
      </c>
      <c r="Y22" s="441"/>
      <c r="Z22" s="453" t="s">
        <v>15</v>
      </c>
      <c r="AA22" s="804">
        <v>0</v>
      </c>
      <c r="AB22" s="803">
        <v>0</v>
      </c>
      <c r="AC22" s="805">
        <v>0</v>
      </c>
      <c r="AD22" s="803">
        <v>0</v>
      </c>
      <c r="AE22" s="739">
        <v>0</v>
      </c>
      <c r="AF22" s="457">
        <f t="shared" si="13"/>
        <v>0</v>
      </c>
      <c r="AH22" s="752"/>
    </row>
    <row r="23" spans="1:34">
      <c r="A23" s="458" t="s">
        <v>273</v>
      </c>
      <c r="B23" s="441"/>
      <c r="C23" s="459"/>
      <c r="D23" s="460"/>
      <c r="E23" s="460"/>
      <c r="F23" s="460"/>
      <c r="G23" s="460"/>
      <c r="H23" s="452"/>
      <c r="I23" s="441"/>
      <c r="J23" s="441"/>
      <c r="K23" s="459"/>
      <c r="L23" s="736"/>
      <c r="M23" s="460"/>
      <c r="N23" s="460"/>
      <c r="O23" s="737"/>
      <c r="P23" s="452"/>
      <c r="Q23" s="441"/>
      <c r="R23" s="441"/>
      <c r="S23" s="459"/>
      <c r="T23" s="460"/>
      <c r="U23" s="460"/>
      <c r="V23" s="460"/>
      <c r="W23" s="460"/>
      <c r="X23" s="452"/>
      <c r="Y23" s="441"/>
      <c r="Z23" s="441"/>
      <c r="AA23" s="459"/>
      <c r="AB23" s="460"/>
      <c r="AC23" s="736"/>
      <c r="AD23" s="460"/>
      <c r="AE23" s="737"/>
      <c r="AF23" s="452"/>
      <c r="AH23" s="752"/>
    </row>
    <row r="24" spans="1:34" s="465" customFormat="1" ht="14.25">
      <c r="A24" s="453" t="s">
        <v>597</v>
      </c>
      <c r="B24" s="453" t="s">
        <v>16</v>
      </c>
      <c r="C24" s="800">
        <f>K24+S24</f>
        <v>73802</v>
      </c>
      <c r="D24" s="801">
        <v>0</v>
      </c>
      <c r="E24" s="801">
        <v>0</v>
      </c>
      <c r="F24" s="801">
        <f>N24+V24</f>
        <v>277396.40999994957</v>
      </c>
      <c r="G24" s="456">
        <f>O24+W24</f>
        <v>17317535.88999993</v>
      </c>
      <c r="H24" s="457">
        <f>G24/$G$64</f>
        <v>0.25103250549968187</v>
      </c>
      <c r="I24" s="441"/>
      <c r="J24" s="453" t="s">
        <v>16</v>
      </c>
      <c r="K24" s="800">
        <v>26052</v>
      </c>
      <c r="L24" s="802">
        <v>0</v>
      </c>
      <c r="M24" s="801">
        <v>0</v>
      </c>
      <c r="N24" s="801">
        <v>109704.87999999267</v>
      </c>
      <c r="O24" s="738">
        <v>6104276.5600000881</v>
      </c>
      <c r="P24" s="457">
        <f>O24/$O$64</f>
        <v>0.22851836995974337</v>
      </c>
      <c r="Q24" s="441"/>
      <c r="R24" s="453" t="s">
        <v>16</v>
      </c>
      <c r="S24" s="800">
        <v>47750</v>
      </c>
      <c r="T24" s="801">
        <v>0</v>
      </c>
      <c r="U24" s="801">
        <v>0</v>
      </c>
      <c r="V24" s="801">
        <v>167691.5299999569</v>
      </c>
      <c r="W24" s="267">
        <v>11213259.329999842</v>
      </c>
      <c r="X24" s="457">
        <f>W24/$W$64</f>
        <v>0.2652593019002899</v>
      </c>
      <c r="Y24" s="441"/>
      <c r="Z24" s="453" t="s">
        <v>16</v>
      </c>
      <c r="AA24" s="800">
        <v>40660</v>
      </c>
      <c r="AB24" s="801">
        <v>0</v>
      </c>
      <c r="AC24" s="802">
        <v>0</v>
      </c>
      <c r="AD24" s="801">
        <v>36381.949999994613</v>
      </c>
      <c r="AE24" s="738">
        <v>9323066.1700002551</v>
      </c>
      <c r="AF24" s="457">
        <f>AE24/$AE$64</f>
        <v>0.27330454310807228</v>
      </c>
      <c r="AH24" s="752"/>
    </row>
    <row r="25" spans="1:34">
      <c r="A25" s="453" t="s">
        <v>392</v>
      </c>
      <c r="B25" s="453" t="s">
        <v>16</v>
      </c>
      <c r="C25" s="800">
        <f t="shared" ref="C25:C26" si="14">K25+S25</f>
        <v>0</v>
      </c>
      <c r="D25" s="801">
        <v>0</v>
      </c>
      <c r="E25" s="801">
        <v>0</v>
      </c>
      <c r="F25" s="801">
        <f t="shared" ref="F25:F26" si="15">N25+V25</f>
        <v>0</v>
      </c>
      <c r="G25" s="456">
        <f t="shared" ref="G25:G26" si="16">O25+W25</f>
        <v>0</v>
      </c>
      <c r="H25" s="457">
        <f t="shared" ref="H25:H26" si="17">G25/$G$64</f>
        <v>0</v>
      </c>
      <c r="I25" s="441"/>
      <c r="J25" s="453" t="s">
        <v>16</v>
      </c>
      <c r="K25" s="800">
        <v>0</v>
      </c>
      <c r="L25" s="802">
        <v>0</v>
      </c>
      <c r="M25" s="801">
        <v>0</v>
      </c>
      <c r="N25" s="801">
        <v>0</v>
      </c>
      <c r="O25" s="738">
        <v>0</v>
      </c>
      <c r="P25" s="457">
        <f t="shared" ref="P25:P26" si="18">O25/$O$64</f>
        <v>0</v>
      </c>
      <c r="Q25" s="441"/>
      <c r="R25" s="453" t="s">
        <v>16</v>
      </c>
      <c r="S25" s="800">
        <v>0</v>
      </c>
      <c r="T25" s="801">
        <v>0</v>
      </c>
      <c r="U25" s="801">
        <v>0</v>
      </c>
      <c r="V25" s="801">
        <v>0</v>
      </c>
      <c r="W25" s="267">
        <v>0</v>
      </c>
      <c r="X25" s="457">
        <f t="shared" ref="X25:X26" si="19">W25/$W$64</f>
        <v>0</v>
      </c>
      <c r="Y25" s="441"/>
      <c r="Z25" s="453" t="s">
        <v>16</v>
      </c>
      <c r="AA25" s="800">
        <v>0</v>
      </c>
      <c r="AB25" s="801">
        <v>0</v>
      </c>
      <c r="AC25" s="802">
        <v>0</v>
      </c>
      <c r="AD25" s="801">
        <v>0</v>
      </c>
      <c r="AE25" s="738">
        <v>0</v>
      </c>
      <c r="AF25" s="457">
        <f t="shared" ref="AF25:AF26" si="20">AE25/$AE$64</f>
        <v>0</v>
      </c>
      <c r="AH25" s="752"/>
    </row>
    <row r="26" spans="1:34">
      <c r="A26" s="468" t="s">
        <v>393</v>
      </c>
      <c r="B26" s="468" t="s">
        <v>16</v>
      </c>
      <c r="C26" s="800">
        <f t="shared" si="14"/>
        <v>4795</v>
      </c>
      <c r="D26" s="801">
        <v>0</v>
      </c>
      <c r="E26" s="801">
        <v>0</v>
      </c>
      <c r="F26" s="801">
        <f t="shared" si="15"/>
        <v>128904.289999999</v>
      </c>
      <c r="G26" s="456">
        <f t="shared" si="16"/>
        <v>6055502.6099999901</v>
      </c>
      <c r="H26" s="457">
        <f t="shared" si="17"/>
        <v>8.7779693479715176E-2</v>
      </c>
      <c r="I26" s="441"/>
      <c r="J26" s="468" t="s">
        <v>16</v>
      </c>
      <c r="K26" s="800">
        <v>2311</v>
      </c>
      <c r="L26" s="802">
        <v>0</v>
      </c>
      <c r="M26" s="801">
        <v>0</v>
      </c>
      <c r="N26" s="801">
        <v>61976.239999999598</v>
      </c>
      <c r="O26" s="738">
        <v>3108660.2799999937</v>
      </c>
      <c r="P26" s="457">
        <f t="shared" si="18"/>
        <v>0.11637513028148051</v>
      </c>
      <c r="Q26" s="441"/>
      <c r="R26" s="468" t="s">
        <v>16</v>
      </c>
      <c r="S26" s="800">
        <v>2484</v>
      </c>
      <c r="T26" s="801">
        <v>0</v>
      </c>
      <c r="U26" s="801">
        <v>0</v>
      </c>
      <c r="V26" s="801">
        <v>66928.049999999406</v>
      </c>
      <c r="W26" s="267">
        <v>2946842.3299999963</v>
      </c>
      <c r="X26" s="457">
        <f t="shared" si="19"/>
        <v>6.9710091977872216E-2</v>
      </c>
      <c r="Y26" s="441"/>
      <c r="Z26" s="468" t="s">
        <v>16</v>
      </c>
      <c r="AA26" s="800">
        <v>3151</v>
      </c>
      <c r="AB26" s="801">
        <v>0</v>
      </c>
      <c r="AC26" s="802">
        <v>0</v>
      </c>
      <c r="AD26" s="801">
        <v>87745.589999996446</v>
      </c>
      <c r="AE26" s="738">
        <v>3646895.6299999976</v>
      </c>
      <c r="AF26" s="457">
        <f t="shared" si="20"/>
        <v>0.10690829880916179</v>
      </c>
      <c r="AH26" s="752"/>
    </row>
    <row r="27" spans="1:34">
      <c r="A27" s="458" t="s">
        <v>271</v>
      </c>
      <c r="B27" s="441"/>
      <c r="C27" s="459"/>
      <c r="D27" s="460"/>
      <c r="E27" s="460"/>
      <c r="F27" s="460"/>
      <c r="G27" s="460"/>
      <c r="H27" s="452"/>
      <c r="I27" s="441"/>
      <c r="J27" s="441"/>
      <c r="K27" s="459"/>
      <c r="L27" s="736"/>
      <c r="M27" s="460"/>
      <c r="N27" s="460"/>
      <c r="O27" s="737"/>
      <c r="P27" s="452"/>
      <c r="Q27" s="441"/>
      <c r="R27" s="441"/>
      <c r="S27" s="459"/>
      <c r="T27" s="460"/>
      <c r="U27" s="460"/>
      <c r="V27" s="460"/>
      <c r="W27" s="460"/>
      <c r="X27" s="452"/>
      <c r="Y27" s="441"/>
      <c r="Z27" s="441"/>
      <c r="AA27" s="459"/>
      <c r="AB27" s="460"/>
      <c r="AC27" s="736"/>
      <c r="AD27" s="460"/>
      <c r="AE27" s="737"/>
      <c r="AF27" s="452"/>
      <c r="AH27" s="752"/>
    </row>
    <row r="28" spans="1:34">
      <c r="A28" s="453" t="s">
        <v>394</v>
      </c>
      <c r="B28" s="453" t="s">
        <v>15</v>
      </c>
      <c r="C28" s="800">
        <f>K28+S28</f>
        <v>13</v>
      </c>
      <c r="D28" s="801">
        <v>0</v>
      </c>
      <c r="E28" s="801">
        <v>0</v>
      </c>
      <c r="F28" s="801">
        <f>N28+V28</f>
        <v>546</v>
      </c>
      <c r="G28" s="456">
        <f>O28+W28</f>
        <v>4228.16</v>
      </c>
      <c r="H28" s="457">
        <f>G28/$G$64</f>
        <v>6.1290798251871807E-5</v>
      </c>
      <c r="I28" s="441"/>
      <c r="J28" s="453" t="s">
        <v>15</v>
      </c>
      <c r="K28" s="800">
        <v>4</v>
      </c>
      <c r="L28" s="802">
        <v>0</v>
      </c>
      <c r="M28" s="801">
        <v>0</v>
      </c>
      <c r="N28" s="801">
        <v>168</v>
      </c>
      <c r="O28" s="738">
        <v>1321.88</v>
      </c>
      <c r="P28" s="457">
        <f>O28/$O$64</f>
        <v>4.9485612244668881E-5</v>
      </c>
      <c r="Q28" s="441"/>
      <c r="R28" s="453" t="s">
        <v>15</v>
      </c>
      <c r="S28" s="800">
        <v>9</v>
      </c>
      <c r="T28" s="801">
        <v>0</v>
      </c>
      <c r="U28" s="801">
        <v>0</v>
      </c>
      <c r="V28" s="801">
        <v>378</v>
      </c>
      <c r="W28" s="738">
        <v>2906.2799999999997</v>
      </c>
      <c r="X28" s="457">
        <f>W28/$W$64</f>
        <v>6.8750555145395464E-5</v>
      </c>
      <c r="Y28" s="441"/>
      <c r="Z28" s="453" t="s">
        <v>15</v>
      </c>
      <c r="AA28" s="800">
        <v>6</v>
      </c>
      <c r="AB28" s="801">
        <v>0</v>
      </c>
      <c r="AC28" s="802">
        <v>0</v>
      </c>
      <c r="AD28" s="801">
        <v>252</v>
      </c>
      <c r="AE28" s="738">
        <v>1972.0500000000002</v>
      </c>
      <c r="AF28" s="457">
        <f>AE28/$AE$64</f>
        <v>5.7810404260625271E-5</v>
      </c>
      <c r="AH28" s="752"/>
    </row>
    <row r="29" spans="1:34">
      <c r="A29" s="453" t="s">
        <v>269</v>
      </c>
      <c r="B29" s="453" t="s">
        <v>15</v>
      </c>
      <c r="C29" s="800">
        <f t="shared" ref="C29:C39" si="21">K29+S29</f>
        <v>6678</v>
      </c>
      <c r="D29" s="801">
        <v>0</v>
      </c>
      <c r="E29" s="801">
        <v>0</v>
      </c>
      <c r="F29" s="801">
        <f t="shared" ref="F29:F39" si="22">N29+V29</f>
        <v>0</v>
      </c>
      <c r="G29" s="456">
        <f t="shared" ref="G29:G39" si="23">O29+W29</f>
        <v>8867733.4700000063</v>
      </c>
      <c r="H29" s="457">
        <f t="shared" ref="H29:H39" si="24">G29/$G$64</f>
        <v>0.12854538689669773</v>
      </c>
      <c r="I29" s="441"/>
      <c r="J29" s="453" t="s">
        <v>15</v>
      </c>
      <c r="K29" s="800">
        <v>2180</v>
      </c>
      <c r="L29" s="802">
        <v>0</v>
      </c>
      <c r="M29" s="801">
        <v>0</v>
      </c>
      <c r="N29" s="801">
        <v>0</v>
      </c>
      <c r="O29" s="738">
        <v>3284113.3699999945</v>
      </c>
      <c r="P29" s="457">
        <f t="shared" ref="P29:P39" si="25">O29/$O$64</f>
        <v>0.12294335400743826</v>
      </c>
      <c r="Q29" s="441"/>
      <c r="R29" s="453" t="s">
        <v>15</v>
      </c>
      <c r="S29" s="800">
        <v>4498</v>
      </c>
      <c r="T29" s="801">
        <v>0</v>
      </c>
      <c r="U29" s="801">
        <v>0</v>
      </c>
      <c r="V29" s="801">
        <v>0</v>
      </c>
      <c r="W29" s="738">
        <v>5583620.1000000127</v>
      </c>
      <c r="X29" s="457">
        <f t="shared" ref="X29:X39" si="26">W29/$W$64</f>
        <v>0.13208533988328361</v>
      </c>
      <c r="Y29" s="441"/>
      <c r="Z29" s="453" t="s">
        <v>15</v>
      </c>
      <c r="AA29" s="800">
        <v>4022</v>
      </c>
      <c r="AB29" s="801">
        <v>0</v>
      </c>
      <c r="AC29" s="802">
        <v>0</v>
      </c>
      <c r="AD29" s="801">
        <v>0</v>
      </c>
      <c r="AE29" s="738">
        <v>5641149.3999999566</v>
      </c>
      <c r="AF29" s="457">
        <f t="shared" ref="AF29:AF39" si="27">AE29/$AE$64</f>
        <v>0.16536960386835076</v>
      </c>
      <c r="AH29" s="752"/>
    </row>
    <row r="30" spans="1:34">
      <c r="A30" s="453" t="s">
        <v>268</v>
      </c>
      <c r="B30" s="453" t="s">
        <v>15</v>
      </c>
      <c r="C30" s="800">
        <f t="shared" si="21"/>
        <v>0</v>
      </c>
      <c r="D30" s="801">
        <v>0</v>
      </c>
      <c r="E30" s="801">
        <v>0</v>
      </c>
      <c r="F30" s="801">
        <f t="shared" si="22"/>
        <v>0</v>
      </c>
      <c r="G30" s="456">
        <f t="shared" si="23"/>
        <v>0</v>
      </c>
      <c r="H30" s="457">
        <f t="shared" si="24"/>
        <v>0</v>
      </c>
      <c r="I30" s="441"/>
      <c r="J30" s="453" t="s">
        <v>15</v>
      </c>
      <c r="K30" s="807">
        <v>0</v>
      </c>
      <c r="L30" s="801">
        <v>0</v>
      </c>
      <c r="M30" s="808">
        <v>0</v>
      </c>
      <c r="N30" s="801">
        <v>0</v>
      </c>
      <c r="O30" s="456">
        <v>0</v>
      </c>
      <c r="P30" s="457">
        <f t="shared" si="25"/>
        <v>0</v>
      </c>
      <c r="Q30" s="441"/>
      <c r="R30" s="453" t="s">
        <v>15</v>
      </c>
      <c r="S30" s="807">
        <v>0</v>
      </c>
      <c r="T30" s="801">
        <v>0</v>
      </c>
      <c r="U30" s="801">
        <v>0</v>
      </c>
      <c r="V30" s="801">
        <v>0</v>
      </c>
      <c r="W30" s="739">
        <v>0</v>
      </c>
      <c r="X30" s="457">
        <f t="shared" si="26"/>
        <v>0</v>
      </c>
      <c r="Y30" s="441"/>
      <c r="Z30" s="453" t="s">
        <v>15</v>
      </c>
      <c r="AA30" s="807">
        <v>0</v>
      </c>
      <c r="AB30" s="801">
        <v>0</v>
      </c>
      <c r="AC30" s="802">
        <v>0</v>
      </c>
      <c r="AD30" s="801">
        <v>0</v>
      </c>
      <c r="AE30" s="456">
        <v>0</v>
      </c>
      <c r="AF30" s="457">
        <f t="shared" si="27"/>
        <v>0</v>
      </c>
      <c r="AH30" s="752"/>
    </row>
    <row r="31" spans="1:34">
      <c r="A31" s="453" t="s">
        <v>395</v>
      </c>
      <c r="B31" s="453" t="s">
        <v>15</v>
      </c>
      <c r="C31" s="800">
        <f t="shared" si="21"/>
        <v>0</v>
      </c>
      <c r="D31" s="801">
        <v>0</v>
      </c>
      <c r="E31" s="801">
        <v>0</v>
      </c>
      <c r="F31" s="801">
        <f t="shared" si="22"/>
        <v>0</v>
      </c>
      <c r="G31" s="456">
        <f t="shared" si="23"/>
        <v>0</v>
      </c>
      <c r="H31" s="457">
        <f t="shared" si="24"/>
        <v>0</v>
      </c>
      <c r="I31" s="441"/>
      <c r="J31" s="453" t="s">
        <v>15</v>
      </c>
      <c r="K31" s="807">
        <v>0</v>
      </c>
      <c r="L31" s="801">
        <v>0</v>
      </c>
      <c r="M31" s="801">
        <v>0</v>
      </c>
      <c r="N31" s="801">
        <v>0</v>
      </c>
      <c r="O31" s="456">
        <v>0</v>
      </c>
      <c r="P31" s="457">
        <f t="shared" si="25"/>
        <v>0</v>
      </c>
      <c r="Q31" s="441"/>
      <c r="R31" s="453" t="s">
        <v>15</v>
      </c>
      <c r="S31" s="807">
        <v>0</v>
      </c>
      <c r="T31" s="801">
        <v>0</v>
      </c>
      <c r="U31" s="801">
        <v>0</v>
      </c>
      <c r="V31" s="801">
        <v>0</v>
      </c>
      <c r="W31" s="739">
        <v>0</v>
      </c>
      <c r="X31" s="457">
        <f t="shared" si="26"/>
        <v>0</v>
      </c>
      <c r="Y31" s="441"/>
      <c r="Z31" s="453" t="s">
        <v>15</v>
      </c>
      <c r="AA31" s="807">
        <v>0</v>
      </c>
      <c r="AB31" s="801">
        <v>0</v>
      </c>
      <c r="AC31" s="802">
        <v>0</v>
      </c>
      <c r="AD31" s="801">
        <v>0</v>
      </c>
      <c r="AE31" s="456">
        <v>0</v>
      </c>
      <c r="AF31" s="457">
        <f t="shared" si="27"/>
        <v>0</v>
      </c>
      <c r="AH31" s="752"/>
    </row>
    <row r="32" spans="1:34">
      <c r="A32" s="453" t="s">
        <v>266</v>
      </c>
      <c r="B32" s="453" t="s">
        <v>15</v>
      </c>
      <c r="C32" s="800">
        <f t="shared" si="21"/>
        <v>0</v>
      </c>
      <c r="D32" s="801">
        <v>0</v>
      </c>
      <c r="E32" s="801">
        <v>0</v>
      </c>
      <c r="F32" s="801">
        <f t="shared" si="22"/>
        <v>0</v>
      </c>
      <c r="G32" s="456">
        <f t="shared" si="23"/>
        <v>0</v>
      </c>
      <c r="H32" s="457">
        <f t="shared" si="24"/>
        <v>0</v>
      </c>
      <c r="I32" s="441"/>
      <c r="J32" s="453" t="s">
        <v>15</v>
      </c>
      <c r="K32" s="807">
        <v>0</v>
      </c>
      <c r="L32" s="801">
        <v>0</v>
      </c>
      <c r="M32" s="801">
        <v>0</v>
      </c>
      <c r="N32" s="801">
        <v>0</v>
      </c>
      <c r="O32" s="456">
        <v>0</v>
      </c>
      <c r="P32" s="457">
        <f t="shared" si="25"/>
        <v>0</v>
      </c>
      <c r="Q32" s="441"/>
      <c r="R32" s="453" t="s">
        <v>15</v>
      </c>
      <c r="S32" s="807">
        <v>0</v>
      </c>
      <c r="T32" s="801">
        <v>0</v>
      </c>
      <c r="U32" s="801">
        <v>0</v>
      </c>
      <c r="V32" s="801">
        <v>0</v>
      </c>
      <c r="W32" s="739">
        <v>0</v>
      </c>
      <c r="X32" s="457">
        <f t="shared" si="26"/>
        <v>0</v>
      </c>
      <c r="Y32" s="441"/>
      <c r="Z32" s="453" t="s">
        <v>15</v>
      </c>
      <c r="AA32" s="807">
        <v>0</v>
      </c>
      <c r="AB32" s="801">
        <v>0</v>
      </c>
      <c r="AC32" s="802">
        <v>0</v>
      </c>
      <c r="AD32" s="801">
        <v>0</v>
      </c>
      <c r="AE32" s="456">
        <v>0</v>
      </c>
      <c r="AF32" s="457">
        <f t="shared" si="27"/>
        <v>0</v>
      </c>
      <c r="AH32" s="752"/>
    </row>
    <row r="33" spans="1:34">
      <c r="A33" s="453" t="s">
        <v>396</v>
      </c>
      <c r="B33" s="453" t="s">
        <v>15</v>
      </c>
      <c r="C33" s="800">
        <f t="shared" si="21"/>
        <v>0</v>
      </c>
      <c r="D33" s="801">
        <v>0</v>
      </c>
      <c r="E33" s="801">
        <v>0</v>
      </c>
      <c r="F33" s="801">
        <f t="shared" si="22"/>
        <v>0</v>
      </c>
      <c r="G33" s="456">
        <f t="shared" si="23"/>
        <v>0</v>
      </c>
      <c r="H33" s="457">
        <f t="shared" si="24"/>
        <v>0</v>
      </c>
      <c r="I33" s="441"/>
      <c r="J33" s="453" t="s">
        <v>15</v>
      </c>
      <c r="K33" s="807">
        <v>0</v>
      </c>
      <c r="L33" s="801">
        <v>0</v>
      </c>
      <c r="M33" s="801">
        <v>0</v>
      </c>
      <c r="N33" s="801">
        <v>0</v>
      </c>
      <c r="O33" s="456">
        <v>0</v>
      </c>
      <c r="P33" s="457">
        <f t="shared" si="25"/>
        <v>0</v>
      </c>
      <c r="Q33" s="441"/>
      <c r="R33" s="453" t="s">
        <v>15</v>
      </c>
      <c r="S33" s="807">
        <v>0</v>
      </c>
      <c r="T33" s="801">
        <v>0</v>
      </c>
      <c r="U33" s="801">
        <v>0</v>
      </c>
      <c r="V33" s="801">
        <v>0</v>
      </c>
      <c r="W33" s="739">
        <v>0</v>
      </c>
      <c r="X33" s="457">
        <f t="shared" si="26"/>
        <v>0</v>
      </c>
      <c r="Y33" s="441"/>
      <c r="Z33" s="453" t="s">
        <v>15</v>
      </c>
      <c r="AA33" s="807">
        <v>0</v>
      </c>
      <c r="AB33" s="801">
        <v>0</v>
      </c>
      <c r="AC33" s="802">
        <v>0</v>
      </c>
      <c r="AD33" s="801">
        <v>0</v>
      </c>
      <c r="AE33" s="456">
        <v>0</v>
      </c>
      <c r="AF33" s="457">
        <f t="shared" si="27"/>
        <v>0</v>
      </c>
      <c r="AH33" s="752"/>
    </row>
    <row r="34" spans="1:34">
      <c r="A34" s="453" t="s">
        <v>397</v>
      </c>
      <c r="B34" s="453" t="s">
        <v>15</v>
      </c>
      <c r="C34" s="800">
        <f t="shared" si="21"/>
        <v>0</v>
      </c>
      <c r="D34" s="801">
        <v>0</v>
      </c>
      <c r="E34" s="801">
        <v>0</v>
      </c>
      <c r="F34" s="801">
        <f t="shared" si="22"/>
        <v>0</v>
      </c>
      <c r="G34" s="456">
        <f t="shared" si="23"/>
        <v>0</v>
      </c>
      <c r="H34" s="457">
        <f t="shared" si="24"/>
        <v>0</v>
      </c>
      <c r="I34" s="441"/>
      <c r="J34" s="453" t="s">
        <v>15</v>
      </c>
      <c r="K34" s="807">
        <v>0</v>
      </c>
      <c r="L34" s="801">
        <v>0</v>
      </c>
      <c r="M34" s="801">
        <v>0</v>
      </c>
      <c r="N34" s="801">
        <v>0</v>
      </c>
      <c r="O34" s="456">
        <v>0</v>
      </c>
      <c r="P34" s="457">
        <f t="shared" si="25"/>
        <v>0</v>
      </c>
      <c r="Q34" s="441"/>
      <c r="R34" s="453" t="s">
        <v>15</v>
      </c>
      <c r="S34" s="807">
        <v>0</v>
      </c>
      <c r="T34" s="801">
        <v>0</v>
      </c>
      <c r="U34" s="801">
        <v>0</v>
      </c>
      <c r="V34" s="801">
        <v>0</v>
      </c>
      <c r="W34" s="739">
        <v>0</v>
      </c>
      <c r="X34" s="457">
        <f t="shared" si="26"/>
        <v>0</v>
      </c>
      <c r="Y34" s="441"/>
      <c r="Z34" s="453" t="s">
        <v>15</v>
      </c>
      <c r="AA34" s="807">
        <v>0</v>
      </c>
      <c r="AB34" s="801">
        <v>0</v>
      </c>
      <c r="AC34" s="802">
        <v>0</v>
      </c>
      <c r="AD34" s="801">
        <v>0</v>
      </c>
      <c r="AE34" s="456">
        <v>0</v>
      </c>
      <c r="AF34" s="457">
        <f t="shared" si="27"/>
        <v>0</v>
      </c>
      <c r="AH34" s="752"/>
    </row>
    <row r="35" spans="1:34">
      <c r="A35" s="453" t="s">
        <v>263</v>
      </c>
      <c r="B35" s="453" t="s">
        <v>16</v>
      </c>
      <c r="C35" s="800">
        <f t="shared" si="21"/>
        <v>1273</v>
      </c>
      <c r="D35" s="801">
        <v>0</v>
      </c>
      <c r="E35" s="801">
        <v>0</v>
      </c>
      <c r="F35" s="801">
        <f t="shared" si="22"/>
        <v>19445.610000000081</v>
      </c>
      <c r="G35" s="456">
        <f t="shared" si="23"/>
        <v>365568</v>
      </c>
      <c r="H35" s="457">
        <f t="shared" si="24"/>
        <v>5.2992210643259176E-3</v>
      </c>
      <c r="I35" s="441"/>
      <c r="J35" s="453" t="s">
        <v>16</v>
      </c>
      <c r="K35" s="800">
        <v>577</v>
      </c>
      <c r="L35" s="801">
        <v>0</v>
      </c>
      <c r="M35" s="801">
        <v>0</v>
      </c>
      <c r="N35" s="806">
        <v>8820.2400000000343</v>
      </c>
      <c r="O35" s="735">
        <v>167320.65000000002</v>
      </c>
      <c r="P35" s="457">
        <f t="shared" si="25"/>
        <v>6.2637794704708113E-3</v>
      </c>
      <c r="Q35" s="441"/>
      <c r="R35" s="453" t="s">
        <v>16</v>
      </c>
      <c r="S35" s="800">
        <v>696</v>
      </c>
      <c r="T35" s="801">
        <v>0</v>
      </c>
      <c r="U35" s="801">
        <v>0</v>
      </c>
      <c r="V35" s="801">
        <v>10625.370000000044</v>
      </c>
      <c r="W35" s="738">
        <v>198247.35</v>
      </c>
      <c r="X35" s="457">
        <f t="shared" si="26"/>
        <v>4.6897117169039182E-3</v>
      </c>
      <c r="Y35" s="441"/>
      <c r="Z35" s="453" t="s">
        <v>16</v>
      </c>
      <c r="AA35" s="800">
        <v>534</v>
      </c>
      <c r="AB35" s="801">
        <v>0</v>
      </c>
      <c r="AC35" s="802">
        <v>0</v>
      </c>
      <c r="AD35" s="801">
        <v>8141.7600000000321</v>
      </c>
      <c r="AE35" s="738">
        <v>147949.30000000002</v>
      </c>
      <c r="AF35" s="457">
        <f t="shared" si="27"/>
        <v>4.3371156122190236E-3</v>
      </c>
      <c r="AH35" s="752"/>
    </row>
    <row r="36" spans="1:34">
      <c r="A36" s="453" t="s">
        <v>398</v>
      </c>
      <c r="B36" s="453" t="s">
        <v>16</v>
      </c>
      <c r="C36" s="800">
        <f t="shared" si="21"/>
        <v>0</v>
      </c>
      <c r="D36" s="801">
        <v>0</v>
      </c>
      <c r="E36" s="801">
        <v>0</v>
      </c>
      <c r="F36" s="801">
        <f t="shared" si="22"/>
        <v>0</v>
      </c>
      <c r="G36" s="456">
        <f t="shared" si="23"/>
        <v>0</v>
      </c>
      <c r="H36" s="457">
        <f t="shared" si="24"/>
        <v>0</v>
      </c>
      <c r="I36" s="441"/>
      <c r="J36" s="453" t="s">
        <v>16</v>
      </c>
      <c r="K36" s="807">
        <v>0</v>
      </c>
      <c r="L36" s="801">
        <v>0</v>
      </c>
      <c r="M36" s="801">
        <v>0</v>
      </c>
      <c r="N36" s="809">
        <v>0</v>
      </c>
      <c r="O36" s="456">
        <v>0</v>
      </c>
      <c r="P36" s="457">
        <f t="shared" si="25"/>
        <v>0</v>
      </c>
      <c r="Q36" s="441"/>
      <c r="R36" s="453" t="s">
        <v>16</v>
      </c>
      <c r="S36" s="807">
        <v>0</v>
      </c>
      <c r="T36" s="801">
        <v>0</v>
      </c>
      <c r="U36" s="801">
        <v>0</v>
      </c>
      <c r="V36" s="809">
        <v>0</v>
      </c>
      <c r="W36" s="739">
        <v>0</v>
      </c>
      <c r="X36" s="457">
        <f t="shared" si="26"/>
        <v>0</v>
      </c>
      <c r="Y36" s="441"/>
      <c r="Z36" s="453" t="s">
        <v>16</v>
      </c>
      <c r="AA36" s="807">
        <v>0</v>
      </c>
      <c r="AB36" s="801">
        <v>0</v>
      </c>
      <c r="AC36" s="802">
        <v>0</v>
      </c>
      <c r="AD36" s="809">
        <v>0</v>
      </c>
      <c r="AE36" s="456">
        <v>0</v>
      </c>
      <c r="AF36" s="457">
        <f t="shared" si="27"/>
        <v>0</v>
      </c>
      <c r="AH36" s="752"/>
    </row>
    <row r="37" spans="1:34">
      <c r="A37" s="453" t="s">
        <v>399</v>
      </c>
      <c r="B37" s="453" t="s">
        <v>16</v>
      </c>
      <c r="C37" s="800">
        <f t="shared" si="21"/>
        <v>0</v>
      </c>
      <c r="D37" s="801">
        <v>0</v>
      </c>
      <c r="E37" s="801">
        <v>0</v>
      </c>
      <c r="F37" s="801">
        <f t="shared" si="22"/>
        <v>0</v>
      </c>
      <c r="G37" s="456">
        <f t="shared" si="23"/>
        <v>0</v>
      </c>
      <c r="H37" s="457">
        <f t="shared" si="24"/>
        <v>0</v>
      </c>
      <c r="I37" s="441"/>
      <c r="J37" s="453" t="s">
        <v>16</v>
      </c>
      <c r="K37" s="807">
        <v>0</v>
      </c>
      <c r="L37" s="801">
        <v>0</v>
      </c>
      <c r="M37" s="801">
        <v>0</v>
      </c>
      <c r="N37" s="809">
        <v>0</v>
      </c>
      <c r="O37" s="456">
        <v>0</v>
      </c>
      <c r="P37" s="457">
        <f t="shared" si="25"/>
        <v>0</v>
      </c>
      <c r="Q37" s="441"/>
      <c r="R37" s="453" t="s">
        <v>16</v>
      </c>
      <c r="S37" s="807">
        <v>0</v>
      </c>
      <c r="T37" s="801">
        <v>0</v>
      </c>
      <c r="U37" s="801">
        <v>0</v>
      </c>
      <c r="V37" s="809">
        <v>0</v>
      </c>
      <c r="W37" s="739">
        <v>0</v>
      </c>
      <c r="X37" s="457">
        <f t="shared" si="26"/>
        <v>0</v>
      </c>
      <c r="Y37" s="441"/>
      <c r="Z37" s="453" t="s">
        <v>16</v>
      </c>
      <c r="AA37" s="807">
        <v>0</v>
      </c>
      <c r="AB37" s="801">
        <v>0</v>
      </c>
      <c r="AC37" s="802">
        <v>0</v>
      </c>
      <c r="AD37" s="809">
        <v>0</v>
      </c>
      <c r="AE37" s="456">
        <v>0</v>
      </c>
      <c r="AF37" s="457">
        <f t="shared" si="27"/>
        <v>0</v>
      </c>
      <c r="AH37" s="752"/>
    </row>
    <row r="38" spans="1:34">
      <c r="A38" s="453" t="s">
        <v>400</v>
      </c>
      <c r="B38" s="453" t="s">
        <v>16</v>
      </c>
      <c r="C38" s="800">
        <f t="shared" si="21"/>
        <v>0</v>
      </c>
      <c r="D38" s="801">
        <v>0</v>
      </c>
      <c r="E38" s="801">
        <v>0</v>
      </c>
      <c r="F38" s="801">
        <f t="shared" si="22"/>
        <v>0</v>
      </c>
      <c r="G38" s="456">
        <f t="shared" si="23"/>
        <v>0</v>
      </c>
      <c r="H38" s="457">
        <f t="shared" si="24"/>
        <v>0</v>
      </c>
      <c r="I38" s="441"/>
      <c r="J38" s="453" t="s">
        <v>16</v>
      </c>
      <c r="K38" s="807">
        <v>0</v>
      </c>
      <c r="L38" s="801">
        <v>0</v>
      </c>
      <c r="M38" s="801">
        <v>0</v>
      </c>
      <c r="N38" s="809">
        <v>0</v>
      </c>
      <c r="O38" s="456">
        <v>0</v>
      </c>
      <c r="P38" s="457">
        <f t="shared" si="25"/>
        <v>0</v>
      </c>
      <c r="Q38" s="441"/>
      <c r="R38" s="453" t="s">
        <v>16</v>
      </c>
      <c r="S38" s="807">
        <v>0</v>
      </c>
      <c r="T38" s="801">
        <v>0</v>
      </c>
      <c r="U38" s="801">
        <v>0</v>
      </c>
      <c r="V38" s="809">
        <v>0</v>
      </c>
      <c r="W38" s="739">
        <v>0</v>
      </c>
      <c r="X38" s="457">
        <f t="shared" si="26"/>
        <v>0</v>
      </c>
      <c r="Y38" s="441"/>
      <c r="Z38" s="453" t="s">
        <v>16</v>
      </c>
      <c r="AA38" s="807">
        <v>0</v>
      </c>
      <c r="AB38" s="801">
        <v>0</v>
      </c>
      <c r="AC38" s="802">
        <v>0</v>
      </c>
      <c r="AD38" s="809">
        <v>0</v>
      </c>
      <c r="AE38" s="456">
        <v>0</v>
      </c>
      <c r="AF38" s="457">
        <f t="shared" si="27"/>
        <v>0</v>
      </c>
      <c r="AH38" s="752"/>
    </row>
    <row r="39" spans="1:34">
      <c r="A39" s="453" t="s">
        <v>401</v>
      </c>
      <c r="B39" s="453" t="s">
        <v>16</v>
      </c>
      <c r="C39" s="800">
        <f t="shared" si="21"/>
        <v>0</v>
      </c>
      <c r="D39" s="801">
        <v>0</v>
      </c>
      <c r="E39" s="801">
        <v>0</v>
      </c>
      <c r="F39" s="801">
        <f t="shared" si="22"/>
        <v>0</v>
      </c>
      <c r="G39" s="456">
        <f t="shared" si="23"/>
        <v>0</v>
      </c>
      <c r="H39" s="457">
        <f t="shared" si="24"/>
        <v>0</v>
      </c>
      <c r="I39" s="441"/>
      <c r="J39" s="453" t="s">
        <v>16</v>
      </c>
      <c r="K39" s="807">
        <v>0</v>
      </c>
      <c r="L39" s="801">
        <v>0</v>
      </c>
      <c r="M39" s="801">
        <v>0</v>
      </c>
      <c r="N39" s="809">
        <v>0</v>
      </c>
      <c r="O39" s="456">
        <v>0</v>
      </c>
      <c r="P39" s="457">
        <f t="shared" si="25"/>
        <v>0</v>
      </c>
      <c r="Q39" s="441"/>
      <c r="R39" s="453" t="s">
        <v>16</v>
      </c>
      <c r="S39" s="807">
        <v>0</v>
      </c>
      <c r="T39" s="801">
        <v>0</v>
      </c>
      <c r="U39" s="801">
        <v>0</v>
      </c>
      <c r="V39" s="809">
        <v>0</v>
      </c>
      <c r="W39" s="739">
        <v>0</v>
      </c>
      <c r="X39" s="457">
        <f t="shared" si="26"/>
        <v>0</v>
      </c>
      <c r="Y39" s="441"/>
      <c r="Z39" s="453" t="s">
        <v>16</v>
      </c>
      <c r="AA39" s="807">
        <v>0</v>
      </c>
      <c r="AB39" s="801">
        <v>0</v>
      </c>
      <c r="AC39" s="802">
        <v>0</v>
      </c>
      <c r="AD39" s="809">
        <v>0</v>
      </c>
      <c r="AE39" s="456">
        <v>0</v>
      </c>
      <c r="AF39" s="457">
        <f t="shared" si="27"/>
        <v>0</v>
      </c>
      <c r="AH39" s="752"/>
    </row>
    <row r="40" spans="1:34">
      <c r="A40" s="458" t="s">
        <v>238</v>
      </c>
      <c r="B40" s="441"/>
      <c r="C40" s="459"/>
      <c r="D40" s="460"/>
      <c r="E40" s="460"/>
      <c r="F40" s="460"/>
      <c r="G40" s="473"/>
      <c r="H40" s="452"/>
      <c r="I40" s="441"/>
      <c r="J40" s="441"/>
      <c r="K40" s="459"/>
      <c r="L40" s="460"/>
      <c r="M40" s="460"/>
      <c r="N40" s="460"/>
      <c r="O40" s="473"/>
      <c r="P40" s="452"/>
      <c r="Q40" s="441"/>
      <c r="R40" s="441"/>
      <c r="S40" s="459"/>
      <c r="T40" s="460"/>
      <c r="U40" s="460"/>
      <c r="V40" s="460"/>
      <c r="W40" s="473"/>
      <c r="X40" s="452"/>
      <c r="Y40" s="441"/>
      <c r="Z40" s="441"/>
      <c r="AA40" s="459"/>
      <c r="AB40" s="460"/>
      <c r="AC40" s="460"/>
      <c r="AD40" s="460"/>
      <c r="AE40" s="473"/>
      <c r="AF40" s="452"/>
      <c r="AH40" s="752"/>
    </row>
    <row r="41" spans="1:34">
      <c r="A41" s="453" t="s">
        <v>86</v>
      </c>
      <c r="B41" s="453" t="s">
        <v>16</v>
      </c>
      <c r="C41" s="800">
        <f>K41+S41</f>
        <v>27990</v>
      </c>
      <c r="D41" s="801">
        <v>0</v>
      </c>
      <c r="E41" s="801">
        <v>0</v>
      </c>
      <c r="F41" s="801">
        <f>N41+V41</f>
        <v>195272.26000000077</v>
      </c>
      <c r="G41" s="456">
        <f>O41+W41</f>
        <v>1556677.7200000305</v>
      </c>
      <c r="H41" s="457">
        <f>G41/$G$64</f>
        <v>2.2565375974349516E-2</v>
      </c>
      <c r="I41" s="441"/>
      <c r="J41" s="453" t="s">
        <v>16</v>
      </c>
      <c r="K41" s="800">
        <v>10952</v>
      </c>
      <c r="L41" s="801">
        <v>0</v>
      </c>
      <c r="M41" s="801">
        <v>0</v>
      </c>
      <c r="N41" s="806">
        <v>76970.879999998724</v>
      </c>
      <c r="O41" s="735">
        <v>632378.4800000278</v>
      </c>
      <c r="P41" s="457">
        <f>O41/$O$64</f>
        <v>2.3673583270156496E-2</v>
      </c>
      <c r="Q41" s="441"/>
      <c r="R41" s="453" t="s">
        <v>16</v>
      </c>
      <c r="S41" s="800">
        <v>17038</v>
      </c>
      <c r="T41" s="801">
        <v>0</v>
      </c>
      <c r="U41" s="802">
        <v>0</v>
      </c>
      <c r="V41" s="801">
        <v>118301.38000000206</v>
      </c>
      <c r="W41" s="738">
        <v>924299.24000000267</v>
      </c>
      <c r="X41" s="457">
        <f>W41/$W$64</f>
        <v>2.1865094165210274E-2</v>
      </c>
      <c r="Y41" s="441"/>
      <c r="Z41" s="453" t="s">
        <v>16</v>
      </c>
      <c r="AA41" s="800">
        <v>14230</v>
      </c>
      <c r="AB41" s="801">
        <v>0</v>
      </c>
      <c r="AC41" s="801">
        <v>0</v>
      </c>
      <c r="AD41" s="801">
        <v>102940.86999999393</v>
      </c>
      <c r="AE41" s="738">
        <v>745950.81999999052</v>
      </c>
      <c r="AF41" s="457">
        <f>AE41/$AE$64</f>
        <v>2.1867456942138565E-2</v>
      </c>
      <c r="AH41" s="752"/>
    </row>
    <row r="42" spans="1:34">
      <c r="A42" s="453" t="s">
        <v>402</v>
      </c>
      <c r="B42" s="453" t="s">
        <v>16</v>
      </c>
      <c r="C42" s="800">
        <f>K42+S42</f>
        <v>0</v>
      </c>
      <c r="D42" s="801">
        <v>0</v>
      </c>
      <c r="E42" s="801">
        <v>0</v>
      </c>
      <c r="F42" s="801">
        <f>N42+V42</f>
        <v>0</v>
      </c>
      <c r="G42" s="456">
        <f>O42+W42</f>
        <v>0</v>
      </c>
      <c r="H42" s="457">
        <f>G42/$G$64</f>
        <v>0</v>
      </c>
      <c r="I42" s="441"/>
      <c r="J42" s="453" t="s">
        <v>16</v>
      </c>
      <c r="K42" s="810">
        <v>0</v>
      </c>
      <c r="L42" s="811">
        <v>0</v>
      </c>
      <c r="M42" s="811">
        <v>0</v>
      </c>
      <c r="N42" s="811">
        <v>0</v>
      </c>
      <c r="O42" s="456">
        <v>0</v>
      </c>
      <c r="P42" s="457">
        <f>O42/$O$64</f>
        <v>0</v>
      </c>
      <c r="Q42" s="441"/>
      <c r="R42" s="453" t="s">
        <v>16</v>
      </c>
      <c r="S42" s="810">
        <v>0</v>
      </c>
      <c r="T42" s="811">
        <v>0</v>
      </c>
      <c r="U42" s="811">
        <v>0</v>
      </c>
      <c r="V42" s="811">
        <v>0</v>
      </c>
      <c r="W42" s="456">
        <v>0</v>
      </c>
      <c r="X42" s="457">
        <v>0</v>
      </c>
      <c r="Y42" s="441"/>
      <c r="Z42" s="453" t="s">
        <v>16</v>
      </c>
      <c r="AA42" s="810">
        <v>0</v>
      </c>
      <c r="AB42" s="811">
        <v>0</v>
      </c>
      <c r="AC42" s="811">
        <v>0</v>
      </c>
      <c r="AD42" s="811">
        <v>0</v>
      </c>
      <c r="AE42" s="456">
        <v>0</v>
      </c>
      <c r="AF42" s="457">
        <f>AE42/$AE$64</f>
        <v>0</v>
      </c>
      <c r="AH42" s="752"/>
    </row>
    <row r="43" spans="1:34">
      <c r="A43" s="458" t="s">
        <v>403</v>
      </c>
      <c r="B43" s="441"/>
      <c r="C43" s="459"/>
      <c r="D43" s="460"/>
      <c r="E43" s="460"/>
      <c r="F43" s="460"/>
      <c r="G43" s="460"/>
      <c r="H43" s="452"/>
      <c r="I43" s="441"/>
      <c r="J43" s="441"/>
      <c r="K43" s="459"/>
      <c r="L43" s="460"/>
      <c r="M43" s="460"/>
      <c r="N43" s="460"/>
      <c r="O43" s="460"/>
      <c r="P43" s="452"/>
      <c r="Q43" s="441"/>
      <c r="R43" s="441"/>
      <c r="S43" s="459"/>
      <c r="T43" s="460"/>
      <c r="U43" s="460"/>
      <c r="V43" s="460"/>
      <c r="W43" s="460"/>
      <c r="X43" s="452"/>
      <c r="Y43" s="441"/>
      <c r="Z43" s="441"/>
      <c r="AA43" s="459"/>
      <c r="AB43" s="460"/>
      <c r="AC43" s="460"/>
      <c r="AD43" s="460"/>
      <c r="AE43" s="460"/>
      <c r="AF43" s="452"/>
      <c r="AH43" s="752"/>
    </row>
    <row r="44" spans="1:34">
      <c r="A44" s="453" t="s">
        <v>404</v>
      </c>
      <c r="B44" s="453" t="s">
        <v>15</v>
      </c>
      <c r="C44" s="800">
        <f>K44+S44</f>
        <v>0</v>
      </c>
      <c r="D44" s="801">
        <v>0</v>
      </c>
      <c r="E44" s="801">
        <v>0</v>
      </c>
      <c r="F44" s="801">
        <f>N44+V44</f>
        <v>0</v>
      </c>
      <c r="G44" s="456">
        <f>O44+W44</f>
        <v>0</v>
      </c>
      <c r="H44" s="457">
        <f>G44/$G$64</f>
        <v>0</v>
      </c>
      <c r="I44" s="441"/>
      <c r="J44" s="453" t="s">
        <v>15</v>
      </c>
      <c r="K44" s="812">
        <v>0</v>
      </c>
      <c r="L44" s="813">
        <v>0</v>
      </c>
      <c r="M44" s="813">
        <v>0</v>
      </c>
      <c r="N44" s="813">
        <v>0</v>
      </c>
      <c r="O44" s="456">
        <v>0</v>
      </c>
      <c r="P44" s="457">
        <f>O44/$O$64</f>
        <v>0</v>
      </c>
      <c r="Q44" s="441"/>
      <c r="R44" s="453" t="s">
        <v>15</v>
      </c>
      <c r="S44" s="812">
        <v>0</v>
      </c>
      <c r="T44" s="813">
        <v>0</v>
      </c>
      <c r="U44" s="813">
        <v>0</v>
      </c>
      <c r="V44" s="813">
        <v>0</v>
      </c>
      <c r="W44" s="456">
        <v>0</v>
      </c>
      <c r="X44" s="457">
        <f>W44/$W$64</f>
        <v>0</v>
      </c>
      <c r="Y44" s="441"/>
      <c r="Z44" s="453" t="s">
        <v>15</v>
      </c>
      <c r="AA44" s="812">
        <v>0</v>
      </c>
      <c r="AB44" s="813">
        <v>0</v>
      </c>
      <c r="AC44" s="813">
        <v>0</v>
      </c>
      <c r="AD44" s="813">
        <v>0</v>
      </c>
      <c r="AE44" s="456">
        <v>0</v>
      </c>
      <c r="AF44" s="457">
        <f>AE44/$AE$64</f>
        <v>0</v>
      </c>
      <c r="AH44" s="752"/>
    </row>
    <row r="45" spans="1:34">
      <c r="A45" s="453" t="s">
        <v>82</v>
      </c>
      <c r="B45" s="453" t="s">
        <v>15</v>
      </c>
      <c r="C45" s="800">
        <f t="shared" ref="C45:C53" si="28">K45+S45</f>
        <v>0</v>
      </c>
      <c r="D45" s="801">
        <v>0</v>
      </c>
      <c r="E45" s="801">
        <v>0</v>
      </c>
      <c r="F45" s="801">
        <f t="shared" ref="F45:F53" si="29">N45+V45</f>
        <v>0</v>
      </c>
      <c r="G45" s="456">
        <f t="shared" ref="G45:G53" si="30">O45+W45</f>
        <v>0</v>
      </c>
      <c r="H45" s="457">
        <f t="shared" ref="H45:H53" si="31">G45/$G$64</f>
        <v>0</v>
      </c>
      <c r="I45" s="441"/>
      <c r="J45" s="453" t="s">
        <v>15</v>
      </c>
      <c r="K45" s="812">
        <v>0</v>
      </c>
      <c r="L45" s="813">
        <v>0</v>
      </c>
      <c r="M45" s="813">
        <v>0</v>
      </c>
      <c r="N45" s="813">
        <v>0</v>
      </c>
      <c r="O45" s="456">
        <v>0</v>
      </c>
      <c r="P45" s="457">
        <f t="shared" ref="P45:P53" si="32">O45/$O$64</f>
        <v>0</v>
      </c>
      <c r="Q45" s="441"/>
      <c r="R45" s="453" t="s">
        <v>15</v>
      </c>
      <c r="S45" s="812">
        <v>0</v>
      </c>
      <c r="T45" s="813">
        <v>0</v>
      </c>
      <c r="U45" s="813">
        <v>0</v>
      </c>
      <c r="V45" s="813">
        <v>0</v>
      </c>
      <c r="W45" s="456">
        <v>0</v>
      </c>
      <c r="X45" s="457">
        <f t="shared" ref="X45:X53" si="33">W45/$W$64</f>
        <v>0</v>
      </c>
      <c r="Y45" s="441"/>
      <c r="Z45" s="453" t="s">
        <v>15</v>
      </c>
      <c r="AA45" s="812">
        <v>0</v>
      </c>
      <c r="AB45" s="813">
        <v>0</v>
      </c>
      <c r="AC45" s="813">
        <v>0</v>
      </c>
      <c r="AD45" s="813">
        <v>0</v>
      </c>
      <c r="AE45" s="456">
        <v>0</v>
      </c>
      <c r="AF45" s="457">
        <f t="shared" ref="AF45:AF53" si="34">AE45/$AE$64</f>
        <v>0</v>
      </c>
      <c r="AH45" s="752"/>
    </row>
    <row r="46" spans="1:34">
      <c r="A46" s="453" t="s">
        <v>83</v>
      </c>
      <c r="B46" s="453" t="s">
        <v>15</v>
      </c>
      <c r="C46" s="800">
        <f t="shared" si="28"/>
        <v>0</v>
      </c>
      <c r="D46" s="801">
        <v>0</v>
      </c>
      <c r="E46" s="801">
        <v>0</v>
      </c>
      <c r="F46" s="801">
        <f t="shared" si="29"/>
        <v>0</v>
      </c>
      <c r="G46" s="456">
        <f t="shared" si="30"/>
        <v>0</v>
      </c>
      <c r="H46" s="457">
        <f t="shared" si="31"/>
        <v>0</v>
      </c>
      <c r="I46" s="441"/>
      <c r="J46" s="453" t="s">
        <v>15</v>
      </c>
      <c r="K46" s="812">
        <v>0</v>
      </c>
      <c r="L46" s="813">
        <v>0</v>
      </c>
      <c r="M46" s="813">
        <v>0</v>
      </c>
      <c r="N46" s="813">
        <v>0</v>
      </c>
      <c r="O46" s="456">
        <v>0</v>
      </c>
      <c r="P46" s="457">
        <f t="shared" si="32"/>
        <v>0</v>
      </c>
      <c r="Q46" s="441"/>
      <c r="R46" s="453" t="s">
        <v>15</v>
      </c>
      <c r="S46" s="812">
        <v>0</v>
      </c>
      <c r="T46" s="813">
        <v>0</v>
      </c>
      <c r="U46" s="813">
        <v>0</v>
      </c>
      <c r="V46" s="813">
        <v>0</v>
      </c>
      <c r="W46" s="456">
        <v>0</v>
      </c>
      <c r="X46" s="457">
        <f t="shared" si="33"/>
        <v>0</v>
      </c>
      <c r="Y46" s="441"/>
      <c r="Z46" s="453" t="s">
        <v>15</v>
      </c>
      <c r="AA46" s="812">
        <v>0</v>
      </c>
      <c r="AB46" s="813">
        <v>0</v>
      </c>
      <c r="AC46" s="813">
        <v>0</v>
      </c>
      <c r="AD46" s="813">
        <v>0</v>
      </c>
      <c r="AE46" s="456">
        <v>0</v>
      </c>
      <c r="AF46" s="457">
        <f t="shared" si="34"/>
        <v>0</v>
      </c>
      <c r="AH46" s="752"/>
    </row>
    <row r="47" spans="1:34">
      <c r="A47" s="453" t="s">
        <v>84</v>
      </c>
      <c r="B47" s="453" t="s">
        <v>15</v>
      </c>
      <c r="C47" s="800">
        <f t="shared" si="28"/>
        <v>0</v>
      </c>
      <c r="D47" s="801">
        <v>0</v>
      </c>
      <c r="E47" s="801">
        <v>0</v>
      </c>
      <c r="F47" s="801">
        <f t="shared" si="29"/>
        <v>0</v>
      </c>
      <c r="G47" s="456">
        <f t="shared" si="30"/>
        <v>0</v>
      </c>
      <c r="H47" s="457">
        <f t="shared" si="31"/>
        <v>0</v>
      </c>
      <c r="I47" s="441"/>
      <c r="J47" s="453" t="s">
        <v>15</v>
      </c>
      <c r="K47" s="812">
        <v>0</v>
      </c>
      <c r="L47" s="813">
        <v>0</v>
      </c>
      <c r="M47" s="813">
        <v>0</v>
      </c>
      <c r="N47" s="813">
        <v>0</v>
      </c>
      <c r="O47" s="456">
        <v>0</v>
      </c>
      <c r="P47" s="457">
        <f t="shared" si="32"/>
        <v>0</v>
      </c>
      <c r="Q47" s="441"/>
      <c r="R47" s="453" t="s">
        <v>15</v>
      </c>
      <c r="S47" s="812">
        <v>0</v>
      </c>
      <c r="T47" s="813">
        <v>0</v>
      </c>
      <c r="U47" s="813">
        <v>0</v>
      </c>
      <c r="V47" s="813">
        <v>0</v>
      </c>
      <c r="W47" s="456">
        <v>0</v>
      </c>
      <c r="X47" s="457">
        <f t="shared" si="33"/>
        <v>0</v>
      </c>
      <c r="Y47" s="441"/>
      <c r="Z47" s="453" t="s">
        <v>15</v>
      </c>
      <c r="AA47" s="812">
        <v>0</v>
      </c>
      <c r="AB47" s="813">
        <v>0</v>
      </c>
      <c r="AC47" s="813">
        <v>0</v>
      </c>
      <c r="AD47" s="813">
        <v>0</v>
      </c>
      <c r="AE47" s="456">
        <v>0</v>
      </c>
      <c r="AF47" s="457">
        <f t="shared" si="34"/>
        <v>0</v>
      </c>
      <c r="AH47" s="752"/>
    </row>
    <row r="48" spans="1:34">
      <c r="A48" s="453" t="s">
        <v>93</v>
      </c>
      <c r="B48" s="453" t="s">
        <v>15</v>
      </c>
      <c r="C48" s="800">
        <f t="shared" si="28"/>
        <v>0</v>
      </c>
      <c r="D48" s="801">
        <v>0</v>
      </c>
      <c r="E48" s="801">
        <v>0</v>
      </c>
      <c r="F48" s="801">
        <f t="shared" si="29"/>
        <v>0</v>
      </c>
      <c r="G48" s="456">
        <f t="shared" si="30"/>
        <v>0</v>
      </c>
      <c r="H48" s="457">
        <f t="shared" si="31"/>
        <v>0</v>
      </c>
      <c r="I48" s="441"/>
      <c r="J48" s="453" t="s">
        <v>15</v>
      </c>
      <c r="K48" s="812">
        <v>0</v>
      </c>
      <c r="L48" s="813">
        <v>0</v>
      </c>
      <c r="M48" s="813">
        <v>0</v>
      </c>
      <c r="N48" s="813">
        <v>0</v>
      </c>
      <c r="O48" s="456">
        <v>0</v>
      </c>
      <c r="P48" s="457">
        <f t="shared" si="32"/>
        <v>0</v>
      </c>
      <c r="Q48" s="441"/>
      <c r="R48" s="453" t="s">
        <v>15</v>
      </c>
      <c r="S48" s="812">
        <v>0</v>
      </c>
      <c r="T48" s="813">
        <v>0</v>
      </c>
      <c r="U48" s="813">
        <v>0</v>
      </c>
      <c r="V48" s="813">
        <v>0</v>
      </c>
      <c r="W48" s="456">
        <v>0</v>
      </c>
      <c r="X48" s="457">
        <f t="shared" si="33"/>
        <v>0</v>
      </c>
      <c r="Y48" s="441"/>
      <c r="Z48" s="453" t="s">
        <v>15</v>
      </c>
      <c r="AA48" s="812">
        <v>0</v>
      </c>
      <c r="AB48" s="813">
        <v>0</v>
      </c>
      <c r="AC48" s="813">
        <v>0</v>
      </c>
      <c r="AD48" s="813">
        <v>0</v>
      </c>
      <c r="AE48" s="456">
        <v>0</v>
      </c>
      <c r="AF48" s="457">
        <f t="shared" si="34"/>
        <v>0</v>
      </c>
      <c r="AH48" s="752"/>
    </row>
    <row r="49" spans="1:35">
      <c r="A49" s="453" t="s">
        <v>87</v>
      </c>
      <c r="B49" s="453" t="s">
        <v>15</v>
      </c>
      <c r="C49" s="800">
        <f t="shared" si="28"/>
        <v>0</v>
      </c>
      <c r="D49" s="801">
        <v>0</v>
      </c>
      <c r="E49" s="801">
        <v>0</v>
      </c>
      <c r="F49" s="801">
        <f t="shared" si="29"/>
        <v>0</v>
      </c>
      <c r="G49" s="456">
        <f t="shared" si="30"/>
        <v>0</v>
      </c>
      <c r="H49" s="457">
        <f t="shared" si="31"/>
        <v>0</v>
      </c>
      <c r="I49" s="441"/>
      <c r="J49" s="453" t="s">
        <v>15</v>
      </c>
      <c r="K49" s="812">
        <v>0</v>
      </c>
      <c r="L49" s="813">
        <v>0</v>
      </c>
      <c r="M49" s="813">
        <v>0</v>
      </c>
      <c r="N49" s="813">
        <v>0</v>
      </c>
      <c r="O49" s="456">
        <v>0</v>
      </c>
      <c r="P49" s="457">
        <f t="shared" si="32"/>
        <v>0</v>
      </c>
      <c r="Q49" s="441"/>
      <c r="R49" s="453" t="s">
        <v>15</v>
      </c>
      <c r="S49" s="812">
        <v>0</v>
      </c>
      <c r="T49" s="813">
        <v>0</v>
      </c>
      <c r="U49" s="813">
        <v>0</v>
      </c>
      <c r="V49" s="813">
        <v>0</v>
      </c>
      <c r="W49" s="456">
        <v>0</v>
      </c>
      <c r="X49" s="457">
        <f t="shared" si="33"/>
        <v>0</v>
      </c>
      <c r="Y49" s="441"/>
      <c r="Z49" s="453" t="s">
        <v>15</v>
      </c>
      <c r="AA49" s="812">
        <v>0</v>
      </c>
      <c r="AB49" s="813">
        <v>0</v>
      </c>
      <c r="AC49" s="813">
        <v>0</v>
      </c>
      <c r="AD49" s="813">
        <v>0</v>
      </c>
      <c r="AE49" s="456">
        <v>0</v>
      </c>
      <c r="AF49" s="457">
        <f t="shared" si="34"/>
        <v>0</v>
      </c>
      <c r="AH49" s="752"/>
    </row>
    <row r="50" spans="1:35">
      <c r="A50" s="453" t="s">
        <v>405</v>
      </c>
      <c r="B50" s="453" t="s">
        <v>15</v>
      </c>
      <c r="C50" s="800">
        <f t="shared" si="28"/>
        <v>0</v>
      </c>
      <c r="D50" s="801">
        <v>0</v>
      </c>
      <c r="E50" s="801">
        <v>0</v>
      </c>
      <c r="F50" s="801">
        <f t="shared" si="29"/>
        <v>0</v>
      </c>
      <c r="G50" s="456">
        <f t="shared" si="30"/>
        <v>0</v>
      </c>
      <c r="H50" s="457">
        <f t="shared" si="31"/>
        <v>0</v>
      </c>
      <c r="I50" s="441"/>
      <c r="J50" s="453" t="s">
        <v>15</v>
      </c>
      <c r="K50" s="812">
        <v>0</v>
      </c>
      <c r="L50" s="813">
        <v>0</v>
      </c>
      <c r="M50" s="813">
        <v>0</v>
      </c>
      <c r="N50" s="813">
        <v>0</v>
      </c>
      <c r="O50" s="456">
        <v>0</v>
      </c>
      <c r="P50" s="457">
        <f t="shared" si="32"/>
        <v>0</v>
      </c>
      <c r="Q50" s="441"/>
      <c r="R50" s="453" t="s">
        <v>15</v>
      </c>
      <c r="S50" s="812">
        <v>0</v>
      </c>
      <c r="T50" s="813">
        <v>0</v>
      </c>
      <c r="U50" s="813">
        <v>0</v>
      </c>
      <c r="V50" s="813">
        <v>0</v>
      </c>
      <c r="W50" s="456">
        <v>0</v>
      </c>
      <c r="X50" s="457">
        <f t="shared" si="33"/>
        <v>0</v>
      </c>
      <c r="Y50" s="441"/>
      <c r="Z50" s="453" t="s">
        <v>15</v>
      </c>
      <c r="AA50" s="812">
        <v>0</v>
      </c>
      <c r="AB50" s="813">
        <v>0</v>
      </c>
      <c r="AC50" s="813">
        <v>0</v>
      </c>
      <c r="AD50" s="813">
        <v>0</v>
      </c>
      <c r="AE50" s="456">
        <v>0</v>
      </c>
      <c r="AF50" s="457">
        <f t="shared" si="34"/>
        <v>0</v>
      </c>
      <c r="AH50" s="752"/>
    </row>
    <row r="51" spans="1:35">
      <c r="A51" s="453" t="s">
        <v>406</v>
      </c>
      <c r="B51" s="453" t="s">
        <v>15</v>
      </c>
      <c r="C51" s="800">
        <f t="shared" si="28"/>
        <v>0</v>
      </c>
      <c r="D51" s="801">
        <v>0</v>
      </c>
      <c r="E51" s="801">
        <v>0</v>
      </c>
      <c r="F51" s="801">
        <f t="shared" si="29"/>
        <v>0</v>
      </c>
      <c r="G51" s="456">
        <f t="shared" si="30"/>
        <v>0</v>
      </c>
      <c r="H51" s="457">
        <f t="shared" si="31"/>
        <v>0</v>
      </c>
      <c r="I51" s="441"/>
      <c r="J51" s="453" t="s">
        <v>15</v>
      </c>
      <c r="K51" s="812">
        <v>0</v>
      </c>
      <c r="L51" s="813">
        <v>0</v>
      </c>
      <c r="M51" s="813">
        <v>0</v>
      </c>
      <c r="N51" s="813">
        <v>0</v>
      </c>
      <c r="O51" s="456">
        <v>0</v>
      </c>
      <c r="P51" s="457">
        <f t="shared" si="32"/>
        <v>0</v>
      </c>
      <c r="Q51" s="441"/>
      <c r="R51" s="453" t="s">
        <v>15</v>
      </c>
      <c r="S51" s="812">
        <v>0</v>
      </c>
      <c r="T51" s="813">
        <v>0</v>
      </c>
      <c r="U51" s="813">
        <v>0</v>
      </c>
      <c r="V51" s="813">
        <v>0</v>
      </c>
      <c r="W51" s="456">
        <v>0</v>
      </c>
      <c r="X51" s="457">
        <f t="shared" si="33"/>
        <v>0</v>
      </c>
      <c r="Y51" s="441"/>
      <c r="Z51" s="453" t="s">
        <v>15</v>
      </c>
      <c r="AA51" s="812">
        <v>0</v>
      </c>
      <c r="AB51" s="813">
        <v>0</v>
      </c>
      <c r="AC51" s="813">
        <v>0</v>
      </c>
      <c r="AD51" s="813">
        <v>0</v>
      </c>
      <c r="AE51" s="456">
        <v>0</v>
      </c>
      <c r="AF51" s="457">
        <f t="shared" si="34"/>
        <v>0</v>
      </c>
      <c r="AH51" s="752"/>
    </row>
    <row r="52" spans="1:35">
      <c r="A52" s="453" t="s">
        <v>407</v>
      </c>
      <c r="B52" s="453" t="s">
        <v>15</v>
      </c>
      <c r="C52" s="800">
        <f t="shared" si="28"/>
        <v>0</v>
      </c>
      <c r="D52" s="801">
        <v>0</v>
      </c>
      <c r="E52" s="801">
        <v>0</v>
      </c>
      <c r="F52" s="801">
        <f t="shared" si="29"/>
        <v>0</v>
      </c>
      <c r="G52" s="456">
        <f t="shared" si="30"/>
        <v>0</v>
      </c>
      <c r="H52" s="457">
        <f t="shared" si="31"/>
        <v>0</v>
      </c>
      <c r="I52" s="441"/>
      <c r="J52" s="453" t="s">
        <v>15</v>
      </c>
      <c r="K52" s="812">
        <v>0</v>
      </c>
      <c r="L52" s="813">
        <v>0</v>
      </c>
      <c r="M52" s="813">
        <v>0</v>
      </c>
      <c r="N52" s="813">
        <v>0</v>
      </c>
      <c r="O52" s="456">
        <v>0</v>
      </c>
      <c r="P52" s="457">
        <f t="shared" si="32"/>
        <v>0</v>
      </c>
      <c r="Q52" s="441"/>
      <c r="R52" s="453" t="s">
        <v>15</v>
      </c>
      <c r="S52" s="812">
        <v>0</v>
      </c>
      <c r="T52" s="813">
        <v>0</v>
      </c>
      <c r="U52" s="813">
        <v>0</v>
      </c>
      <c r="V52" s="813">
        <v>0</v>
      </c>
      <c r="W52" s="456">
        <v>0</v>
      </c>
      <c r="X52" s="457">
        <f t="shared" si="33"/>
        <v>0</v>
      </c>
      <c r="Y52" s="441"/>
      <c r="Z52" s="453" t="s">
        <v>15</v>
      </c>
      <c r="AA52" s="812">
        <v>0</v>
      </c>
      <c r="AB52" s="813">
        <v>0</v>
      </c>
      <c r="AC52" s="813">
        <v>0</v>
      </c>
      <c r="AD52" s="813">
        <v>0</v>
      </c>
      <c r="AE52" s="456">
        <v>0</v>
      </c>
      <c r="AF52" s="457">
        <f t="shared" si="34"/>
        <v>0</v>
      </c>
      <c r="AH52" s="752"/>
    </row>
    <row r="53" spans="1:35">
      <c r="A53" s="453" t="s">
        <v>408</v>
      </c>
      <c r="B53" s="453" t="s">
        <v>15</v>
      </c>
      <c r="C53" s="800">
        <f t="shared" si="28"/>
        <v>0</v>
      </c>
      <c r="D53" s="801">
        <v>0</v>
      </c>
      <c r="E53" s="801">
        <v>0</v>
      </c>
      <c r="F53" s="801">
        <f t="shared" si="29"/>
        <v>0</v>
      </c>
      <c r="G53" s="456">
        <f t="shared" si="30"/>
        <v>0</v>
      </c>
      <c r="H53" s="457">
        <f t="shared" si="31"/>
        <v>0</v>
      </c>
      <c r="I53" s="441"/>
      <c r="J53" s="453" t="s">
        <v>15</v>
      </c>
      <c r="K53" s="812">
        <v>0</v>
      </c>
      <c r="L53" s="813">
        <v>0</v>
      </c>
      <c r="M53" s="813">
        <v>0</v>
      </c>
      <c r="N53" s="813">
        <v>0</v>
      </c>
      <c r="O53" s="456">
        <v>0</v>
      </c>
      <c r="P53" s="457">
        <f t="shared" si="32"/>
        <v>0</v>
      </c>
      <c r="Q53" s="441"/>
      <c r="R53" s="453" t="s">
        <v>15</v>
      </c>
      <c r="S53" s="812">
        <v>0</v>
      </c>
      <c r="T53" s="813">
        <v>0</v>
      </c>
      <c r="U53" s="813">
        <v>0</v>
      </c>
      <c r="V53" s="813">
        <v>0</v>
      </c>
      <c r="W53" s="456">
        <v>0</v>
      </c>
      <c r="X53" s="457">
        <f t="shared" si="33"/>
        <v>0</v>
      </c>
      <c r="Y53" s="441"/>
      <c r="Z53" s="453" t="s">
        <v>15</v>
      </c>
      <c r="AA53" s="812">
        <v>0</v>
      </c>
      <c r="AB53" s="813">
        <v>0</v>
      </c>
      <c r="AC53" s="813">
        <v>0</v>
      </c>
      <c r="AD53" s="813">
        <v>0</v>
      </c>
      <c r="AE53" s="456">
        <v>0</v>
      </c>
      <c r="AF53" s="457">
        <f t="shared" si="34"/>
        <v>0</v>
      </c>
      <c r="AH53" s="752"/>
    </row>
    <row r="54" spans="1:35">
      <c r="A54" s="458" t="s">
        <v>260</v>
      </c>
      <c r="B54" s="441"/>
      <c r="C54" s="459"/>
      <c r="D54" s="460"/>
      <c r="E54" s="460"/>
      <c r="F54" s="460"/>
      <c r="G54" s="460"/>
      <c r="H54" s="452"/>
      <c r="I54" s="441"/>
      <c r="J54" s="441"/>
      <c r="K54" s="459"/>
      <c r="L54" s="460"/>
      <c r="M54" s="460"/>
      <c r="N54" s="460"/>
      <c r="O54" s="460"/>
      <c r="P54" s="452"/>
      <c r="Q54" s="441"/>
      <c r="R54" s="441"/>
      <c r="S54" s="459"/>
      <c r="T54" s="460"/>
      <c r="U54" s="460"/>
      <c r="V54" s="460"/>
      <c r="W54" s="460"/>
      <c r="X54" s="452"/>
      <c r="Y54" s="441"/>
      <c r="Z54" s="441"/>
      <c r="AA54" s="459"/>
      <c r="AB54" s="460"/>
      <c r="AC54" s="460"/>
      <c r="AD54" s="460"/>
      <c r="AE54" s="460"/>
      <c r="AF54" s="452"/>
      <c r="AH54" s="752"/>
    </row>
    <row r="55" spans="1:35">
      <c r="A55" s="453" t="s">
        <v>85</v>
      </c>
      <c r="B55" s="453" t="s">
        <v>15</v>
      </c>
      <c r="C55" s="800">
        <f>K55+S55</f>
        <v>0</v>
      </c>
      <c r="D55" s="801">
        <v>0</v>
      </c>
      <c r="E55" s="801">
        <v>0</v>
      </c>
      <c r="F55" s="801">
        <f>N55+V55</f>
        <v>0</v>
      </c>
      <c r="G55" s="456">
        <f>O55+W55</f>
        <v>0</v>
      </c>
      <c r="H55" s="457">
        <f>G55/$G$64</f>
        <v>0</v>
      </c>
      <c r="I55" s="441"/>
      <c r="J55" s="453" t="s">
        <v>15</v>
      </c>
      <c r="K55" s="814">
        <v>0</v>
      </c>
      <c r="L55" s="815">
        <v>0</v>
      </c>
      <c r="M55" s="815">
        <v>0</v>
      </c>
      <c r="N55" s="815">
        <v>0</v>
      </c>
      <c r="O55" s="456">
        <v>0</v>
      </c>
      <c r="P55" s="457">
        <f>O55/$O$64</f>
        <v>0</v>
      </c>
      <c r="Q55" s="441"/>
      <c r="R55" s="453" t="s">
        <v>15</v>
      </c>
      <c r="S55" s="814">
        <v>0</v>
      </c>
      <c r="T55" s="815">
        <v>0</v>
      </c>
      <c r="U55" s="815">
        <v>0</v>
      </c>
      <c r="V55" s="815">
        <v>0</v>
      </c>
      <c r="W55" s="456">
        <v>0</v>
      </c>
      <c r="X55" s="457">
        <f>W55/$W$64</f>
        <v>0</v>
      </c>
      <c r="Y55" s="441"/>
      <c r="Z55" s="453" t="s">
        <v>15</v>
      </c>
      <c r="AA55" s="814">
        <v>0</v>
      </c>
      <c r="AB55" s="815">
        <v>0</v>
      </c>
      <c r="AC55" s="815">
        <v>0</v>
      </c>
      <c r="AD55" s="815">
        <v>0</v>
      </c>
      <c r="AE55" s="456">
        <v>0</v>
      </c>
      <c r="AF55" s="457">
        <f>AE55/$AE$64</f>
        <v>0</v>
      </c>
      <c r="AH55" s="752"/>
    </row>
    <row r="56" spans="1:35">
      <c r="A56" s="453" t="s">
        <v>409</v>
      </c>
      <c r="B56" s="453" t="s">
        <v>15</v>
      </c>
      <c r="C56" s="800">
        <f t="shared" ref="C56:C57" si="35">K56+S56</f>
        <v>0</v>
      </c>
      <c r="D56" s="801">
        <v>0</v>
      </c>
      <c r="E56" s="801">
        <v>0</v>
      </c>
      <c r="F56" s="801">
        <f t="shared" ref="F56:F57" si="36">N56+V56</f>
        <v>0</v>
      </c>
      <c r="G56" s="456">
        <f t="shared" ref="G56:G57" si="37">O56+W56</f>
        <v>0</v>
      </c>
      <c r="H56" s="457">
        <f t="shared" ref="H56:H57" si="38">G56/$G$64</f>
        <v>0</v>
      </c>
      <c r="I56" s="441"/>
      <c r="J56" s="453" t="s">
        <v>15</v>
      </c>
      <c r="K56" s="814">
        <v>0</v>
      </c>
      <c r="L56" s="815">
        <v>0</v>
      </c>
      <c r="M56" s="815">
        <v>0</v>
      </c>
      <c r="N56" s="815">
        <v>0</v>
      </c>
      <c r="O56" s="456">
        <v>0</v>
      </c>
      <c r="P56" s="457">
        <f t="shared" ref="P56:P57" si="39">O56/$O$64</f>
        <v>0</v>
      </c>
      <c r="Q56" s="441"/>
      <c r="R56" s="453" t="s">
        <v>15</v>
      </c>
      <c r="S56" s="814">
        <v>0</v>
      </c>
      <c r="T56" s="815">
        <v>0</v>
      </c>
      <c r="U56" s="815">
        <v>0</v>
      </c>
      <c r="V56" s="815">
        <v>0</v>
      </c>
      <c r="W56" s="456">
        <v>0</v>
      </c>
      <c r="X56" s="457">
        <f t="shared" ref="X56:X57" si="40">W56/$W$64</f>
        <v>0</v>
      </c>
      <c r="Y56" s="441"/>
      <c r="Z56" s="453" t="s">
        <v>15</v>
      </c>
      <c r="AA56" s="814">
        <v>0</v>
      </c>
      <c r="AB56" s="815">
        <v>0</v>
      </c>
      <c r="AC56" s="815">
        <v>0</v>
      </c>
      <c r="AD56" s="815">
        <v>0</v>
      </c>
      <c r="AE56" s="456">
        <v>0</v>
      </c>
      <c r="AF56" s="457">
        <f t="shared" ref="AF56:AF57" si="41">AE56/$AE$64</f>
        <v>0</v>
      </c>
      <c r="AH56" s="752"/>
    </row>
    <row r="57" spans="1:35">
      <c r="A57" s="453" t="s">
        <v>410</v>
      </c>
      <c r="B57" s="453" t="s">
        <v>15</v>
      </c>
      <c r="C57" s="800">
        <f t="shared" si="35"/>
        <v>0</v>
      </c>
      <c r="D57" s="801">
        <v>0</v>
      </c>
      <c r="E57" s="801">
        <v>0</v>
      </c>
      <c r="F57" s="801">
        <f t="shared" si="36"/>
        <v>0</v>
      </c>
      <c r="G57" s="456">
        <f t="shared" si="37"/>
        <v>0</v>
      </c>
      <c r="H57" s="457">
        <f t="shared" si="38"/>
        <v>0</v>
      </c>
      <c r="I57" s="441"/>
      <c r="J57" s="453" t="s">
        <v>15</v>
      </c>
      <c r="K57" s="814">
        <v>0</v>
      </c>
      <c r="L57" s="815">
        <v>0</v>
      </c>
      <c r="M57" s="815">
        <v>0</v>
      </c>
      <c r="N57" s="815">
        <v>0</v>
      </c>
      <c r="O57" s="456">
        <v>0</v>
      </c>
      <c r="P57" s="457">
        <f t="shared" si="39"/>
        <v>0</v>
      </c>
      <c r="Q57" s="441"/>
      <c r="R57" s="453" t="s">
        <v>15</v>
      </c>
      <c r="S57" s="814">
        <v>0</v>
      </c>
      <c r="T57" s="815">
        <v>0</v>
      </c>
      <c r="U57" s="815">
        <v>0</v>
      </c>
      <c r="V57" s="815">
        <v>0</v>
      </c>
      <c r="W57" s="456">
        <v>0</v>
      </c>
      <c r="X57" s="457">
        <f t="shared" si="40"/>
        <v>0</v>
      </c>
      <c r="Y57" s="441"/>
      <c r="Z57" s="453" t="s">
        <v>15</v>
      </c>
      <c r="AA57" s="814">
        <v>0</v>
      </c>
      <c r="AB57" s="815">
        <v>0</v>
      </c>
      <c r="AC57" s="815">
        <v>0</v>
      </c>
      <c r="AD57" s="815">
        <v>0</v>
      </c>
      <c r="AE57" s="456">
        <v>0</v>
      </c>
      <c r="AF57" s="457">
        <f t="shared" si="41"/>
        <v>0</v>
      </c>
      <c r="AH57" s="752"/>
    </row>
    <row r="58" spans="1:35">
      <c r="A58" s="458" t="s">
        <v>33</v>
      </c>
      <c r="B58" s="441"/>
      <c r="C58" s="459"/>
      <c r="D58" s="460"/>
      <c r="E58" s="460"/>
      <c r="F58" s="460"/>
      <c r="G58" s="460"/>
      <c r="H58" s="452"/>
      <c r="I58" s="441"/>
      <c r="J58" s="441"/>
      <c r="K58" s="459"/>
      <c r="L58" s="460"/>
      <c r="M58" s="460"/>
      <c r="N58" s="460"/>
      <c r="O58" s="460"/>
      <c r="P58" s="452"/>
      <c r="Q58" s="441"/>
      <c r="R58" s="441"/>
      <c r="S58" s="459"/>
      <c r="T58" s="460"/>
      <c r="U58" s="460"/>
      <c r="V58" s="460"/>
      <c r="W58" s="460"/>
      <c r="X58" s="452"/>
      <c r="Y58" s="441"/>
      <c r="Z58" s="441"/>
      <c r="AA58" s="459"/>
      <c r="AB58" s="460"/>
      <c r="AC58" s="460"/>
      <c r="AD58" s="460"/>
      <c r="AE58" s="460"/>
      <c r="AF58" s="452"/>
      <c r="AH58" s="752"/>
    </row>
    <row r="59" spans="1:35">
      <c r="A59" s="453"/>
      <c r="B59" s="453"/>
      <c r="C59" s="172"/>
      <c r="D59" s="480"/>
      <c r="E59" s="480"/>
      <c r="F59" s="480"/>
      <c r="G59" s="480"/>
      <c r="H59" s="481"/>
      <c r="I59" s="441"/>
      <c r="J59" s="453"/>
      <c r="K59" s="172"/>
      <c r="L59" s="480"/>
      <c r="M59" s="480"/>
      <c r="N59" s="480"/>
      <c r="O59" s="480"/>
      <c r="P59" s="481"/>
      <c r="Q59" s="441"/>
      <c r="R59" s="453"/>
      <c r="S59" s="172"/>
      <c r="T59" s="480"/>
      <c r="U59" s="480"/>
      <c r="V59" s="480"/>
      <c r="W59" s="480"/>
      <c r="X59" s="481"/>
      <c r="Y59" s="441"/>
      <c r="Z59" s="453"/>
      <c r="AA59" s="172"/>
      <c r="AB59" s="480"/>
      <c r="AC59" s="480"/>
      <c r="AD59" s="480"/>
      <c r="AE59" s="480"/>
      <c r="AF59" s="481"/>
      <c r="AH59" s="752"/>
    </row>
    <row r="60" spans="1:35">
      <c r="A60" s="458" t="s">
        <v>88</v>
      </c>
      <c r="B60" s="441"/>
      <c r="C60" s="459"/>
      <c r="D60" s="460"/>
      <c r="E60" s="460"/>
      <c r="F60" s="460"/>
      <c r="G60" s="460"/>
      <c r="H60" s="452"/>
      <c r="I60" s="441"/>
      <c r="J60" s="441"/>
      <c r="K60" s="459"/>
      <c r="L60" s="460"/>
      <c r="M60" s="460"/>
      <c r="N60" s="460"/>
      <c r="O60" s="460"/>
      <c r="P60" s="452"/>
      <c r="Q60" s="441"/>
      <c r="R60" s="441"/>
      <c r="S60" s="459"/>
      <c r="T60" s="460"/>
      <c r="U60" s="460"/>
      <c r="V60" s="460"/>
      <c r="W60" s="460"/>
      <c r="X60" s="452"/>
      <c r="Y60" s="441"/>
      <c r="Z60" s="441"/>
      <c r="AA60" s="459"/>
      <c r="AB60" s="460"/>
      <c r="AC60" s="460"/>
      <c r="AD60" s="460"/>
      <c r="AE60" s="460"/>
      <c r="AF60" s="452"/>
      <c r="AH60" s="752"/>
    </row>
    <row r="61" spans="1:35">
      <c r="A61" s="453" t="s">
        <v>89</v>
      </c>
      <c r="B61" s="453" t="s">
        <v>16</v>
      </c>
      <c r="C61" s="800">
        <f>K61+S61</f>
        <v>99860</v>
      </c>
      <c r="D61" s="460"/>
      <c r="E61" s="460"/>
      <c r="F61" s="460"/>
      <c r="G61" s="456">
        <f>O61+W61</f>
        <v>14888446.800000001</v>
      </c>
      <c r="H61" s="457">
        <f>G61/$G$64</f>
        <v>0.21582077998527172</v>
      </c>
      <c r="I61" s="441"/>
      <c r="J61" s="453" t="s">
        <v>16</v>
      </c>
      <c r="K61" s="800">
        <v>38371</v>
      </c>
      <c r="L61" s="801">
        <v>0</v>
      </c>
      <c r="M61" s="801">
        <v>0</v>
      </c>
      <c r="N61" s="801">
        <v>0</v>
      </c>
      <c r="O61" s="738">
        <v>5750248.1200000001</v>
      </c>
      <c r="P61" s="457">
        <f>O61/$O$64</f>
        <v>0.21526503826138241</v>
      </c>
      <c r="Q61" s="441"/>
      <c r="R61" s="453" t="s">
        <v>16</v>
      </c>
      <c r="S61" s="800">
        <v>61489</v>
      </c>
      <c r="T61" s="460"/>
      <c r="U61" s="460"/>
      <c r="V61" s="460"/>
      <c r="W61" s="738">
        <v>9138198.6799999997</v>
      </c>
      <c r="X61" s="457">
        <f>W61/$W$64</f>
        <v>0.21617195599836223</v>
      </c>
      <c r="Y61" s="441"/>
      <c r="Z61" s="453" t="s">
        <v>16</v>
      </c>
      <c r="AA61" s="800">
        <v>52798</v>
      </c>
      <c r="AB61" s="460"/>
      <c r="AC61" s="460"/>
      <c r="AD61" s="460"/>
      <c r="AE61" s="738">
        <v>4777664</v>
      </c>
      <c r="AF61" s="457">
        <f>AE61/$AE$64</f>
        <v>0.1400566351063289</v>
      </c>
      <c r="AH61" s="752"/>
    </row>
    <row r="62" spans="1:35">
      <c r="A62" s="453" t="s">
        <v>90</v>
      </c>
      <c r="B62" s="453" t="s">
        <v>16</v>
      </c>
      <c r="C62" s="800">
        <f>K62+S62</f>
        <v>75260</v>
      </c>
      <c r="D62" s="460"/>
      <c r="E62" s="460"/>
      <c r="F62" s="460"/>
      <c r="G62" s="456">
        <f>O62+W62</f>
        <v>1128367.5</v>
      </c>
      <c r="H62" s="457">
        <f>G62/$G$64</f>
        <v>1.6356652727538445E-2</v>
      </c>
      <c r="I62" s="441"/>
      <c r="J62" s="453" t="s">
        <v>16</v>
      </c>
      <c r="K62" s="800">
        <v>25414</v>
      </c>
      <c r="L62" s="801">
        <v>0</v>
      </c>
      <c r="M62" s="801">
        <v>0</v>
      </c>
      <c r="N62" s="801">
        <v>0</v>
      </c>
      <c r="O62" s="738">
        <v>380872.5</v>
      </c>
      <c r="P62" s="457">
        <f>O62/$O$64</f>
        <v>1.4258260091428606E-2</v>
      </c>
      <c r="Q62" s="441"/>
      <c r="R62" s="453" t="s">
        <v>16</v>
      </c>
      <c r="S62" s="800">
        <v>49846</v>
      </c>
      <c r="T62" s="460"/>
      <c r="U62" s="460"/>
      <c r="V62" s="460"/>
      <c r="W62" s="738">
        <v>747495</v>
      </c>
      <c r="X62" s="457">
        <f>W62/$W$64</f>
        <v>1.7682637673729781E-2</v>
      </c>
      <c r="Y62" s="441"/>
      <c r="Z62" s="453" t="s">
        <v>16</v>
      </c>
      <c r="AA62" s="800">
        <v>41356</v>
      </c>
      <c r="AB62" s="460"/>
      <c r="AC62" s="460"/>
      <c r="AD62" s="460"/>
      <c r="AE62" s="738">
        <v>620460</v>
      </c>
      <c r="AF62" s="457">
        <f>AE62/$AE$64</f>
        <v>1.8188708920943968E-2</v>
      </c>
      <c r="AH62" s="752"/>
    </row>
    <row r="63" spans="1:35">
      <c r="A63" s="441"/>
      <c r="B63" s="441"/>
      <c r="C63" s="450"/>
      <c r="D63" s="451"/>
      <c r="E63" s="460"/>
      <c r="F63" s="451"/>
      <c r="G63" s="451"/>
      <c r="H63" s="452"/>
      <c r="I63" s="441"/>
      <c r="J63" s="441"/>
      <c r="K63" s="450"/>
      <c r="L63" s="451"/>
      <c r="M63" s="460"/>
      <c r="N63" s="451"/>
      <c r="O63" s="451"/>
      <c r="P63" s="452"/>
      <c r="Q63" s="441"/>
      <c r="R63" s="441"/>
      <c r="S63" s="450"/>
      <c r="T63" s="451"/>
      <c r="U63" s="460"/>
      <c r="V63" s="451"/>
      <c r="W63" s="451"/>
      <c r="X63" s="452"/>
      <c r="Y63" s="441"/>
      <c r="Z63" s="441"/>
      <c r="AA63" s="450"/>
      <c r="AB63" s="451"/>
      <c r="AC63" s="460"/>
      <c r="AD63" s="451"/>
      <c r="AE63" s="451"/>
      <c r="AF63" s="452"/>
      <c r="AH63" s="752"/>
    </row>
    <row r="64" spans="1:35">
      <c r="A64" s="483" t="s">
        <v>411</v>
      </c>
      <c r="B64" s="441"/>
      <c r="C64" s="450"/>
      <c r="D64" s="831">
        <v>0</v>
      </c>
      <c r="E64" s="480">
        <v>0</v>
      </c>
      <c r="F64" s="480">
        <f>N64+V64</f>
        <v>1552609.8499998807</v>
      </c>
      <c r="G64" s="746">
        <f>O64+W64</f>
        <v>68985233.029998481</v>
      </c>
      <c r="H64" s="1160">
        <v>0</v>
      </c>
      <c r="I64" s="441"/>
      <c r="J64" s="441"/>
      <c r="K64" s="450"/>
      <c r="L64" s="831">
        <v>0</v>
      </c>
      <c r="M64" s="480">
        <v>0</v>
      </c>
      <c r="N64" s="480">
        <v>607583.300000004</v>
      </c>
      <c r="O64" s="746">
        <v>26712410.740000639</v>
      </c>
      <c r="P64" s="452"/>
      <c r="Q64" s="441"/>
      <c r="R64" s="441"/>
      <c r="S64" s="450"/>
      <c r="T64" s="831">
        <v>0</v>
      </c>
      <c r="U64" s="480">
        <v>0</v>
      </c>
      <c r="V64" s="480">
        <v>945026.54999987665</v>
      </c>
      <c r="W64" s="746">
        <v>42272822.289997846</v>
      </c>
      <c r="X64" s="452"/>
      <c r="Y64" s="441"/>
      <c r="Z64" s="441"/>
      <c r="AA64" s="450"/>
      <c r="AB64" s="831">
        <v>0</v>
      </c>
      <c r="AC64" s="480">
        <v>0</v>
      </c>
      <c r="AD64" s="480">
        <v>710627.94999997457</v>
      </c>
      <c r="AE64" s="746">
        <v>34112371.729999572</v>
      </c>
      <c r="AF64" s="452"/>
      <c r="AG64" s="65"/>
      <c r="AH64" s="752"/>
      <c r="AI64" s="65"/>
    </row>
    <row r="65" spans="1:34">
      <c r="A65" s="449"/>
      <c r="B65" s="449"/>
      <c r="C65" s="486"/>
      <c r="D65" s="148"/>
      <c r="E65" s="487"/>
      <c r="F65" s="487"/>
      <c r="G65" s="488"/>
      <c r="H65" s="489"/>
      <c r="I65" s="441"/>
      <c r="J65" s="449"/>
      <c r="K65" s="486"/>
      <c r="L65" s="148"/>
      <c r="M65" s="487"/>
      <c r="N65" s="487"/>
      <c r="O65" s="488"/>
      <c r="P65" s="489"/>
      <c r="Q65" s="441"/>
      <c r="R65" s="449"/>
      <c r="S65" s="486"/>
      <c r="T65" s="148"/>
      <c r="U65" s="487"/>
      <c r="V65" s="487"/>
      <c r="W65" s="488"/>
      <c r="X65" s="489"/>
      <c r="Y65" s="441"/>
      <c r="Z65" s="449"/>
      <c r="AA65" s="486"/>
      <c r="AB65" s="148"/>
      <c r="AC65" s="487"/>
      <c r="AD65" s="487"/>
      <c r="AE65" s="488"/>
      <c r="AF65" s="489"/>
      <c r="AH65" s="752"/>
    </row>
    <row r="66" spans="1:34" ht="15" thickBot="1">
      <c r="A66" s="490" t="s">
        <v>598</v>
      </c>
      <c r="B66" s="490"/>
      <c r="C66" s="800">
        <f>K66+S66</f>
        <v>97664</v>
      </c>
      <c r="D66" s="491"/>
      <c r="E66" s="492"/>
      <c r="F66" s="492"/>
      <c r="G66" s="492"/>
      <c r="H66" s="493"/>
      <c r="I66" s="494"/>
      <c r="J66" s="490"/>
      <c r="K66" s="816">
        <v>37751</v>
      </c>
      <c r="L66" s="491"/>
      <c r="M66" s="492"/>
      <c r="N66" s="492"/>
      <c r="O66" s="492"/>
      <c r="P66" s="493"/>
      <c r="Q66" s="494"/>
      <c r="R66" s="490"/>
      <c r="S66" s="816">
        <v>59913</v>
      </c>
      <c r="T66" s="491"/>
      <c r="U66" s="492"/>
      <c r="V66" s="492"/>
      <c r="W66" s="492"/>
      <c r="X66" s="493"/>
      <c r="Y66" s="494"/>
      <c r="Z66" s="490"/>
      <c r="AA66" s="816">
        <v>55275</v>
      </c>
      <c r="AB66" s="491"/>
      <c r="AC66" s="492"/>
      <c r="AD66" s="492"/>
      <c r="AE66" s="492"/>
      <c r="AF66" s="493"/>
      <c r="AH66" s="752"/>
    </row>
    <row r="67" spans="1:34">
      <c r="A67" s="495"/>
      <c r="B67" s="496"/>
      <c r="C67" s="497"/>
      <c r="D67" s="1211"/>
      <c r="E67" s="1211"/>
      <c r="F67" s="1211"/>
      <c r="G67" s="1211"/>
      <c r="H67" s="1211"/>
      <c r="I67" s="1211"/>
      <c r="J67" s="496"/>
      <c r="K67" s="496"/>
      <c r="L67" s="1211"/>
      <c r="M67" s="1211"/>
      <c r="N67" s="1211"/>
      <c r="O67" s="1211"/>
      <c r="P67" s="1211"/>
      <c r="Q67" s="1211"/>
      <c r="R67" s="496"/>
      <c r="S67" s="496"/>
      <c r="T67" s="1211"/>
      <c r="U67" s="1211"/>
      <c r="V67" s="1211"/>
      <c r="W67" s="1211"/>
      <c r="X67" s="1211"/>
      <c r="Y67" s="1211"/>
      <c r="Z67" s="496"/>
      <c r="AA67" s="496"/>
      <c r="AB67" s="1211"/>
      <c r="AC67" s="1211"/>
      <c r="AD67" s="1211"/>
      <c r="AE67" s="1212"/>
      <c r="AF67" s="1213"/>
      <c r="AH67" s="752"/>
    </row>
    <row r="68" spans="1:34" ht="39.75" customHeight="1" thickBot="1">
      <c r="A68" s="498" t="s">
        <v>412</v>
      </c>
      <c r="B68" s="451" t="s">
        <v>413</v>
      </c>
      <c r="C68" s="451"/>
      <c r="D68" s="1153"/>
      <c r="E68" s="1153"/>
      <c r="F68" s="1153"/>
      <c r="G68" s="1153"/>
      <c r="H68" s="1153"/>
      <c r="I68" s="451"/>
      <c r="J68" s="451" t="s">
        <v>414</v>
      </c>
      <c r="K68" s="451"/>
      <c r="L68" s="1153"/>
      <c r="M68" s="499"/>
      <c r="N68" s="499"/>
      <c r="O68" s="499"/>
      <c r="P68" s="499"/>
      <c r="Q68" s="502"/>
      <c r="R68" s="499" t="s">
        <v>415</v>
      </c>
      <c r="S68" s="499"/>
      <c r="T68" s="501"/>
      <c r="U68" s="499"/>
      <c r="V68" s="499"/>
      <c r="W68" s="499"/>
      <c r="X68" s="499"/>
      <c r="Y68" s="502"/>
      <c r="Z68" s="499" t="s">
        <v>416</v>
      </c>
      <c r="AA68" s="1156"/>
      <c r="AB68" s="499"/>
      <c r="AC68" s="499"/>
      <c r="AD68" s="499"/>
      <c r="AE68" s="499"/>
      <c r="AF68" s="500"/>
    </row>
    <row r="69" spans="1:34">
      <c r="A69" s="484" t="s">
        <v>417</v>
      </c>
      <c r="B69" s="81" t="s">
        <v>16</v>
      </c>
      <c r="C69" s="817">
        <f>K69+S69</f>
        <v>60716</v>
      </c>
      <c r="D69" s="1154"/>
      <c r="E69" s="511"/>
      <c r="F69" s="511"/>
      <c r="G69" s="511"/>
      <c r="H69" s="1155"/>
      <c r="I69" s="507"/>
      <c r="J69" s="81" t="s">
        <v>16</v>
      </c>
      <c r="K69" s="817">
        <v>21906</v>
      </c>
      <c r="L69" s="508"/>
      <c r="M69" s="509"/>
      <c r="N69" s="510"/>
      <c r="O69" s="511"/>
      <c r="P69" s="512"/>
      <c r="Q69" s="507"/>
      <c r="R69" s="81" t="s">
        <v>16</v>
      </c>
      <c r="S69" s="817">
        <v>38810</v>
      </c>
      <c r="T69" s="508"/>
      <c r="U69" s="509"/>
      <c r="V69" s="510"/>
      <c r="W69" s="511"/>
      <c r="X69" s="512"/>
      <c r="Y69" s="481"/>
      <c r="Z69" s="484" t="s">
        <v>16</v>
      </c>
      <c r="AA69" s="817">
        <v>29827</v>
      </c>
      <c r="AB69" s="508"/>
      <c r="AC69" s="509"/>
      <c r="AD69" s="510"/>
      <c r="AE69" s="511"/>
      <c r="AF69" s="512"/>
    </row>
    <row r="70" spans="1:34">
      <c r="A70" s="484" t="s">
        <v>418</v>
      </c>
      <c r="B70" s="81" t="s">
        <v>16</v>
      </c>
      <c r="C70" s="817">
        <f t="shared" ref="C70:C72" si="42">K70+S70</f>
        <v>26412</v>
      </c>
      <c r="D70" s="504"/>
      <c r="E70" s="505"/>
      <c r="F70" s="505"/>
      <c r="G70" s="505"/>
      <c r="H70" s="506"/>
      <c r="I70" s="507"/>
      <c r="J70" s="81" t="s">
        <v>16</v>
      </c>
      <c r="K70" s="817">
        <v>11069</v>
      </c>
      <c r="L70" s="513"/>
      <c r="M70" s="514"/>
      <c r="N70" s="357"/>
      <c r="O70" s="505"/>
      <c r="P70" s="515"/>
      <c r="Q70" s="507"/>
      <c r="R70" s="81" t="s">
        <v>16</v>
      </c>
      <c r="S70" s="817">
        <v>15343</v>
      </c>
      <c r="T70" s="513"/>
      <c r="U70" s="514"/>
      <c r="V70" s="357"/>
      <c r="W70" s="505"/>
      <c r="X70" s="515"/>
      <c r="Y70" s="481"/>
      <c r="Z70" s="484" t="s">
        <v>16</v>
      </c>
      <c r="AA70" s="817">
        <v>21523</v>
      </c>
      <c r="AB70" s="513"/>
      <c r="AC70" s="514"/>
      <c r="AD70" s="357"/>
      <c r="AE70" s="505"/>
      <c r="AF70" s="515"/>
    </row>
    <row r="71" spans="1:34">
      <c r="A71" s="484" t="s">
        <v>47</v>
      </c>
      <c r="B71" s="81" t="s">
        <v>16</v>
      </c>
      <c r="C71" s="817">
        <f t="shared" si="42"/>
        <v>6662</v>
      </c>
      <c r="D71" s="504"/>
      <c r="E71" s="505"/>
      <c r="F71" s="505"/>
      <c r="G71" s="505"/>
      <c r="H71" s="506"/>
      <c r="I71" s="507"/>
      <c r="J71" s="81" t="s">
        <v>16</v>
      </c>
      <c r="K71" s="817">
        <v>2391</v>
      </c>
      <c r="L71" s="513"/>
      <c r="M71" s="514"/>
      <c r="N71" s="357"/>
      <c r="O71" s="505"/>
      <c r="P71" s="515"/>
      <c r="Q71" s="507"/>
      <c r="R71" s="81" t="s">
        <v>16</v>
      </c>
      <c r="S71" s="817">
        <v>4271</v>
      </c>
      <c r="T71" s="513"/>
      <c r="U71" s="514"/>
      <c r="V71" s="357"/>
      <c r="W71" s="505"/>
      <c r="X71" s="515"/>
      <c r="Y71" s="481"/>
      <c r="Z71" s="484" t="s">
        <v>16</v>
      </c>
      <c r="AA71" s="817">
        <v>1448</v>
      </c>
      <c r="AB71" s="513"/>
      <c r="AC71" s="514"/>
      <c r="AD71" s="357"/>
      <c r="AE71" s="505"/>
      <c r="AF71" s="515"/>
    </row>
    <row r="72" spans="1:34">
      <c r="A72" s="734" t="s">
        <v>419</v>
      </c>
      <c r="B72" s="81" t="s">
        <v>16</v>
      </c>
      <c r="C72" s="817">
        <f t="shared" si="42"/>
        <v>93790</v>
      </c>
      <c r="D72" s="504"/>
      <c r="E72" s="505"/>
      <c r="F72" s="505"/>
      <c r="G72" s="505"/>
      <c r="H72" s="506"/>
      <c r="I72" s="818"/>
      <c r="J72" s="81" t="s">
        <v>16</v>
      </c>
      <c r="K72" s="817">
        <v>35366</v>
      </c>
      <c r="L72" s="819"/>
      <c r="M72" s="514"/>
      <c r="N72" s="820"/>
      <c r="O72" s="821"/>
      <c r="P72" s="515"/>
      <c r="Q72" s="818"/>
      <c r="R72" s="81" t="s">
        <v>16</v>
      </c>
      <c r="S72" s="817">
        <v>58424</v>
      </c>
      <c r="T72" s="819"/>
      <c r="U72" s="514"/>
      <c r="V72" s="820"/>
      <c r="W72" s="821"/>
      <c r="X72" s="515"/>
      <c r="Y72" s="822"/>
      <c r="Z72" s="484" t="s">
        <v>16</v>
      </c>
      <c r="AA72" s="817">
        <v>52798</v>
      </c>
      <c r="AB72" s="819"/>
      <c r="AC72" s="514"/>
      <c r="AD72" s="820"/>
      <c r="AE72" s="821"/>
      <c r="AF72" s="515"/>
    </row>
    <row r="73" spans="1:34" ht="27">
      <c r="A73" s="734" t="s">
        <v>599</v>
      </c>
      <c r="B73" s="81" t="s">
        <v>16</v>
      </c>
      <c r="C73" s="817">
        <v>110000</v>
      </c>
      <c r="D73" s="504"/>
      <c r="E73" s="514"/>
      <c r="F73" s="505"/>
      <c r="G73" s="505"/>
      <c r="H73" s="515"/>
      <c r="I73" s="507"/>
      <c r="J73" s="81" t="s">
        <v>16</v>
      </c>
      <c r="K73" s="817" t="s">
        <v>3</v>
      </c>
      <c r="L73" s="513"/>
      <c r="M73" s="514"/>
      <c r="N73" s="357"/>
      <c r="O73" s="505"/>
      <c r="P73" s="515"/>
      <c r="Q73" s="507"/>
      <c r="R73" s="81" t="s">
        <v>16</v>
      </c>
      <c r="S73" s="817" t="s">
        <v>3</v>
      </c>
      <c r="T73" s="513"/>
      <c r="U73" s="514"/>
      <c r="V73" s="357"/>
      <c r="W73" s="505"/>
      <c r="X73" s="515"/>
      <c r="Y73" s="481"/>
      <c r="Z73" s="484" t="s">
        <v>16</v>
      </c>
      <c r="AA73" s="823"/>
      <c r="AB73" s="513"/>
      <c r="AC73" s="514"/>
      <c r="AD73" s="357"/>
      <c r="AE73" s="505"/>
      <c r="AF73" s="515"/>
    </row>
    <row r="74" spans="1:34">
      <c r="A74" s="516" t="s">
        <v>420</v>
      </c>
      <c r="B74" s="81" t="s">
        <v>43</v>
      </c>
      <c r="C74" s="824">
        <f>C72/C73</f>
        <v>0.85263636363636364</v>
      </c>
      <c r="D74" s="504"/>
      <c r="E74" s="514"/>
      <c r="F74" s="505"/>
      <c r="G74" s="505"/>
      <c r="H74" s="515"/>
      <c r="I74" s="507"/>
      <c r="J74" s="81" t="s">
        <v>43</v>
      </c>
      <c r="K74" s="824">
        <v>0</v>
      </c>
      <c r="L74" s="513"/>
      <c r="M74" s="514"/>
      <c r="N74" s="357"/>
      <c r="O74" s="505"/>
      <c r="P74" s="515"/>
      <c r="Q74" s="507"/>
      <c r="R74" s="81" t="s">
        <v>43</v>
      </c>
      <c r="S74" s="824">
        <v>0</v>
      </c>
      <c r="T74" s="513"/>
      <c r="U74" s="514"/>
      <c r="V74" s="357"/>
      <c r="W74" s="505"/>
      <c r="X74" s="515"/>
      <c r="Y74" s="481"/>
      <c r="Z74" s="484" t="s">
        <v>43</v>
      </c>
      <c r="AA74" s="824">
        <v>0</v>
      </c>
      <c r="AB74" s="513"/>
      <c r="AC74" s="514"/>
      <c r="AD74" s="357"/>
      <c r="AE74" s="505"/>
      <c r="AF74" s="515"/>
    </row>
    <row r="75" spans="1:34" ht="13.5" thickBot="1">
      <c r="A75" s="518" t="s">
        <v>421</v>
      </c>
      <c r="B75" s="519" t="s">
        <v>16</v>
      </c>
      <c r="C75" s="835">
        <f>K75+S75</f>
        <v>13472</v>
      </c>
      <c r="D75" s="521"/>
      <c r="E75" s="522"/>
      <c r="F75" s="523"/>
      <c r="G75" s="523"/>
      <c r="H75" s="524"/>
      <c r="I75" s="525"/>
      <c r="J75" s="519" t="s">
        <v>16</v>
      </c>
      <c r="K75" s="520">
        <v>6274</v>
      </c>
      <c r="L75" s="526"/>
      <c r="M75" s="522"/>
      <c r="N75" s="492"/>
      <c r="O75" s="523"/>
      <c r="P75" s="524"/>
      <c r="Q75" s="525"/>
      <c r="R75" s="519" t="s">
        <v>16</v>
      </c>
      <c r="S75" s="520">
        <v>7198</v>
      </c>
      <c r="T75" s="526"/>
      <c r="U75" s="522"/>
      <c r="V75" s="492"/>
      <c r="W75" s="523"/>
      <c r="X75" s="524"/>
      <c r="Y75" s="527"/>
      <c r="Z75" s="518" t="s">
        <v>16</v>
      </c>
      <c r="AA75" s="520">
        <v>9277</v>
      </c>
      <c r="AB75" s="526"/>
      <c r="AC75" s="522"/>
      <c r="AD75" s="492"/>
      <c r="AE75" s="523"/>
      <c r="AF75" s="524"/>
    </row>
    <row r="76" spans="1:34">
      <c r="A76" s="65"/>
      <c r="B76" s="65"/>
      <c r="C76" s="65"/>
      <c r="D76" s="65"/>
      <c r="E76" s="65"/>
      <c r="F76" s="65"/>
      <c r="G76" s="65"/>
      <c r="H76" s="65"/>
      <c r="I76" s="65"/>
      <c r="K76" s="65"/>
      <c r="L76" s="65"/>
    </row>
    <row r="77" spans="1:34" ht="13.5" customHeight="1">
      <c r="A77" s="1214" t="s">
        <v>981</v>
      </c>
      <c r="B77" s="1214"/>
      <c r="C77" s="1214"/>
      <c r="D77" s="1214"/>
      <c r="E77" s="1214"/>
      <c r="F77" s="1214"/>
      <c r="G77" s="1214"/>
      <c r="H77" s="1214"/>
      <c r="I77" s="1214"/>
    </row>
    <row r="78" spans="1:34" ht="13.5" customHeight="1">
      <c r="A78" s="1215" t="s">
        <v>422</v>
      </c>
      <c r="B78" s="1215"/>
      <c r="C78" s="1215"/>
      <c r="D78" s="1215"/>
      <c r="E78" s="1215"/>
      <c r="F78" s="1215"/>
      <c r="G78" s="1215"/>
      <c r="H78" s="1215"/>
      <c r="I78" s="1215"/>
    </row>
    <row r="79" spans="1:34" ht="14.25">
      <c r="A79" s="528" t="s">
        <v>982</v>
      </c>
      <c r="B79" s="528"/>
      <c r="C79" s="528"/>
      <c r="D79" s="528"/>
      <c r="E79" s="528"/>
      <c r="F79" s="528"/>
      <c r="G79" s="528"/>
    </row>
    <row r="80" spans="1:34" ht="14.25">
      <c r="A80" s="528" t="s">
        <v>983</v>
      </c>
      <c r="B80" s="529"/>
      <c r="C80" s="530"/>
      <c r="D80" s="528"/>
      <c r="E80" s="528"/>
      <c r="F80" s="528"/>
      <c r="G80" s="528"/>
    </row>
    <row r="81" spans="1:7" ht="14.25">
      <c r="A81" s="528" t="s">
        <v>980</v>
      </c>
      <c r="B81" s="529"/>
      <c r="C81" s="529"/>
      <c r="D81" s="529"/>
      <c r="E81" s="529"/>
      <c r="F81" s="529"/>
      <c r="G81" s="529"/>
    </row>
    <row r="82" spans="1:7">
      <c r="A82" s="531" t="s">
        <v>423</v>
      </c>
      <c r="B82" s="529"/>
      <c r="C82" s="529"/>
      <c r="D82" s="529"/>
      <c r="E82" s="529"/>
      <c r="F82" s="529"/>
      <c r="G82" s="529"/>
    </row>
    <row r="83" spans="1:7">
      <c r="A83" s="1216" t="s">
        <v>600</v>
      </c>
      <c r="B83" s="1216"/>
      <c r="C83" s="1216"/>
      <c r="D83" s="1216"/>
      <c r="E83" s="1216"/>
      <c r="F83" s="1216"/>
      <c r="G83" s="1216"/>
    </row>
    <row r="84" spans="1:7">
      <c r="A84" s="1217" t="s">
        <v>601</v>
      </c>
      <c r="B84" s="1217"/>
      <c r="C84" s="1217"/>
      <c r="D84" s="1217"/>
      <c r="E84" s="1217"/>
      <c r="F84" s="1217"/>
      <c r="G84" s="1217"/>
    </row>
    <row r="85" spans="1:7">
      <c r="A85" s="799"/>
      <c r="B85" s="799"/>
      <c r="C85" s="799"/>
      <c r="D85" s="799"/>
      <c r="E85" s="799"/>
      <c r="F85" s="799"/>
      <c r="G85" s="799"/>
    </row>
    <row r="86" spans="1:7" ht="34.5" customHeight="1">
      <c r="A86" s="1209"/>
      <c r="B86" s="1209"/>
      <c r="C86" s="1209"/>
      <c r="D86" s="1209"/>
      <c r="E86" s="1209"/>
      <c r="F86" s="1209"/>
      <c r="G86" s="1209"/>
    </row>
    <row r="88" spans="1:7" ht="32.25" customHeight="1">
      <c r="A88" s="1210"/>
      <c r="B88" s="1210"/>
      <c r="C88" s="1210"/>
      <c r="D88" s="1210"/>
    </row>
  </sheetData>
  <mergeCells count="26">
    <mergeCell ref="A1:AF1"/>
    <mergeCell ref="A2:AF2"/>
    <mergeCell ref="A3:AF3"/>
    <mergeCell ref="A4:AF4"/>
    <mergeCell ref="B5:H5"/>
    <mergeCell ref="J5:P5"/>
    <mergeCell ref="R5:X5"/>
    <mergeCell ref="Z5:AF5"/>
    <mergeCell ref="C6:H6"/>
    <mergeCell ref="K6:P6"/>
    <mergeCell ref="S6:X6"/>
    <mergeCell ref="AA6:AF6"/>
    <mergeCell ref="D67:F67"/>
    <mergeCell ref="G67:I67"/>
    <mergeCell ref="L67:N67"/>
    <mergeCell ref="O67:Q67"/>
    <mergeCell ref="T67:V67"/>
    <mergeCell ref="W67:Y67"/>
    <mergeCell ref="A86:G86"/>
    <mergeCell ref="A88:D88"/>
    <mergeCell ref="AB67:AD67"/>
    <mergeCell ref="AE67:AF67"/>
    <mergeCell ref="A77:I77"/>
    <mergeCell ref="A78:I78"/>
    <mergeCell ref="A83:G83"/>
    <mergeCell ref="A84:G84"/>
  </mergeCells>
  <printOptions horizontalCentered="1" verticalCentered="1"/>
  <pageMargins left="0.25" right="0.25" top="0.5" bottom="0.5" header="0.5" footer="0.5"/>
  <pageSetup paperSize="119" scale="61"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I79"/>
  <sheetViews>
    <sheetView topLeftCell="A61" zoomScale="90" zoomScaleNormal="90" zoomScalePageLayoutView="75" workbookViewId="0">
      <selection activeCell="A77" sqref="A1:H77"/>
    </sheetView>
  </sheetViews>
  <sheetFormatPr defaultColWidth="8.7109375" defaultRowHeight="15" customHeight="1"/>
  <cols>
    <col min="1" max="1" width="41.5703125" style="313" customWidth="1"/>
    <col min="2" max="2" width="7.5703125" style="313" customWidth="1"/>
    <col min="3" max="3" width="8.7109375" style="313"/>
    <col min="4" max="4" width="12.42578125" style="313" customWidth="1"/>
    <col min="5" max="6" width="8.7109375" style="313"/>
    <col min="7" max="7" width="12.5703125" style="313" customWidth="1"/>
    <col min="8" max="8" width="12.42578125" style="313" customWidth="1"/>
    <col min="9" max="16384" width="8.7109375" style="313"/>
  </cols>
  <sheetData>
    <row r="1" spans="1:8" ht="15.75">
      <c r="A1" s="1224" t="s">
        <v>518</v>
      </c>
      <c r="B1" s="1224"/>
      <c r="C1" s="1224"/>
      <c r="D1" s="1224"/>
      <c r="E1" s="1224"/>
      <c r="F1" s="1224"/>
      <c r="G1" s="1224"/>
      <c r="H1" s="1224"/>
    </row>
    <row r="2" spans="1:8" ht="15.75" customHeight="1">
      <c r="A2" s="1225" t="s">
        <v>590</v>
      </c>
      <c r="B2" s="1225"/>
      <c r="C2" s="1225"/>
      <c r="D2" s="1225"/>
      <c r="E2" s="1225"/>
      <c r="F2" s="1225"/>
      <c r="G2" s="1225"/>
      <c r="H2" s="1225"/>
    </row>
    <row r="3" spans="1:8" ht="15.75" customHeight="1">
      <c r="A3" s="1226" t="s">
        <v>520</v>
      </c>
      <c r="B3" s="1226"/>
      <c r="C3" s="1226"/>
      <c r="D3" s="1226"/>
      <c r="E3" s="1226"/>
      <c r="F3" s="1226"/>
      <c r="G3" s="1226"/>
      <c r="H3" s="1226"/>
    </row>
    <row r="4" spans="1:8" ht="15.75" customHeight="1" thickBot="1">
      <c r="A4" s="1226" t="s">
        <v>506</v>
      </c>
      <c r="B4" s="1226"/>
      <c r="C4" s="1226"/>
      <c r="D4" s="1226"/>
      <c r="E4" s="1226"/>
      <c r="F4" s="1226"/>
      <c r="G4" s="1226"/>
      <c r="H4" s="1226"/>
    </row>
    <row r="5" spans="1:8" ht="16.5" thickBot="1">
      <c r="A5" s="437"/>
      <c r="B5" s="639"/>
      <c r="C5" s="1228" t="s">
        <v>424</v>
      </c>
      <c r="D5" s="1228"/>
      <c r="E5" s="1228"/>
      <c r="F5" s="1228"/>
      <c r="G5" s="1228"/>
      <c r="H5" s="1229"/>
    </row>
    <row r="6" spans="1:8" ht="12.75">
      <c r="A6" s="440"/>
      <c r="B6" s="440"/>
      <c r="C6" s="1218" t="s">
        <v>386</v>
      </c>
      <c r="D6" s="1219"/>
      <c r="E6" s="1219"/>
      <c r="F6" s="1219"/>
      <c r="G6" s="1219"/>
      <c r="H6" s="1220"/>
    </row>
    <row r="7" spans="1:8" ht="39.75">
      <c r="A7" s="443" t="s">
        <v>13</v>
      </c>
      <c r="B7" s="444" t="s">
        <v>14</v>
      </c>
      <c r="C7" s="445" t="s">
        <v>96</v>
      </c>
      <c r="D7" s="446" t="s">
        <v>633</v>
      </c>
      <c r="E7" s="446" t="s">
        <v>634</v>
      </c>
      <c r="F7" s="446" t="s">
        <v>635</v>
      </c>
      <c r="G7" s="446" t="s">
        <v>425</v>
      </c>
      <c r="H7" s="447" t="s">
        <v>94</v>
      </c>
    </row>
    <row r="8" spans="1:8" ht="12.75">
      <c r="A8" s="448" t="s">
        <v>236</v>
      </c>
      <c r="B8" s="449"/>
      <c r="C8" s="450"/>
      <c r="D8" s="451"/>
      <c r="E8" s="451"/>
      <c r="F8" s="451"/>
      <c r="G8" s="451"/>
      <c r="H8" s="452"/>
    </row>
    <row r="9" spans="1:8" ht="12.75">
      <c r="A9" s="453" t="s">
        <v>91</v>
      </c>
      <c r="B9" s="453" t="s">
        <v>15</v>
      </c>
      <c r="C9" s="454"/>
      <c r="D9" s="455"/>
      <c r="E9" s="455"/>
      <c r="F9" s="455"/>
      <c r="G9" s="456"/>
      <c r="H9" s="457">
        <v>0</v>
      </c>
    </row>
    <row r="10" spans="1:8" ht="12.75">
      <c r="A10" s="453" t="s">
        <v>387</v>
      </c>
      <c r="B10" s="453" t="s">
        <v>15</v>
      </c>
      <c r="C10" s="454"/>
      <c r="D10" s="455"/>
      <c r="E10" s="455"/>
      <c r="F10" s="455"/>
      <c r="G10" s="456"/>
      <c r="H10" s="457">
        <v>0</v>
      </c>
    </row>
    <row r="11" spans="1:8" ht="14.25">
      <c r="A11" s="453" t="s">
        <v>637</v>
      </c>
      <c r="B11" s="453" t="s">
        <v>15</v>
      </c>
      <c r="C11" s="454"/>
      <c r="D11" s="455"/>
      <c r="E11" s="455"/>
      <c r="F11" s="455"/>
      <c r="G11" s="456"/>
      <c r="H11" s="457">
        <v>0</v>
      </c>
    </row>
    <row r="12" spans="1:8" ht="12.75">
      <c r="A12" s="458" t="s">
        <v>279</v>
      </c>
      <c r="B12" s="441"/>
      <c r="C12" s="459"/>
      <c r="D12" s="460"/>
      <c r="E12" s="460"/>
      <c r="F12" s="460"/>
      <c r="G12" s="460"/>
      <c r="H12" s="452"/>
    </row>
    <row r="13" spans="1:8" ht="12.75">
      <c r="A13" s="453" t="s">
        <v>278</v>
      </c>
      <c r="B13" s="453" t="s">
        <v>16</v>
      </c>
      <c r="C13" s="461"/>
      <c r="D13" s="462"/>
      <c r="E13" s="462"/>
      <c r="F13" s="462"/>
      <c r="G13" s="456"/>
      <c r="H13" s="457">
        <v>0</v>
      </c>
    </row>
    <row r="14" spans="1:8" ht="12.75">
      <c r="A14" s="453" t="s">
        <v>277</v>
      </c>
      <c r="B14" s="453" t="s">
        <v>16</v>
      </c>
      <c r="C14" s="461"/>
      <c r="D14" s="462"/>
      <c r="E14" s="462"/>
      <c r="F14" s="462"/>
      <c r="G14" s="456"/>
      <c r="H14" s="457">
        <v>0</v>
      </c>
    </row>
    <row r="15" spans="1:8" ht="12.75">
      <c r="A15" s="453" t="s">
        <v>276</v>
      </c>
      <c r="B15" s="453" t="s">
        <v>16</v>
      </c>
      <c r="C15" s="461"/>
      <c r="D15" s="462"/>
      <c r="E15" s="462"/>
      <c r="F15" s="462"/>
      <c r="G15" s="456"/>
      <c r="H15" s="457">
        <v>0</v>
      </c>
    </row>
    <row r="16" spans="1:8" ht="12.75">
      <c r="A16" s="453" t="s">
        <v>275</v>
      </c>
      <c r="B16" s="453" t="s">
        <v>16</v>
      </c>
      <c r="C16" s="461"/>
      <c r="D16" s="462"/>
      <c r="E16" s="462"/>
      <c r="F16" s="462"/>
      <c r="G16" s="456"/>
      <c r="H16" s="457">
        <v>0</v>
      </c>
    </row>
    <row r="17" spans="1:8" ht="12.75">
      <c r="A17" s="453" t="s">
        <v>274</v>
      </c>
      <c r="B17" s="453" t="s">
        <v>15</v>
      </c>
      <c r="C17" s="461"/>
      <c r="D17" s="462"/>
      <c r="E17" s="462"/>
      <c r="F17" s="462"/>
      <c r="G17" s="456"/>
      <c r="H17" s="457">
        <v>0</v>
      </c>
    </row>
    <row r="18" spans="1:8" ht="12.75">
      <c r="A18" s="453" t="s">
        <v>92</v>
      </c>
      <c r="B18" s="453" t="s">
        <v>15</v>
      </c>
      <c r="C18" s="461"/>
      <c r="D18" s="462"/>
      <c r="E18" s="462"/>
      <c r="F18" s="462"/>
      <c r="G18" s="456"/>
      <c r="H18" s="457">
        <v>0</v>
      </c>
    </row>
    <row r="19" spans="1:8" ht="12.75">
      <c r="A19" s="453" t="s">
        <v>388</v>
      </c>
      <c r="B19" s="453" t="s">
        <v>15</v>
      </c>
      <c r="C19" s="461"/>
      <c r="D19" s="462"/>
      <c r="E19" s="462"/>
      <c r="F19" s="462"/>
      <c r="G19" s="456"/>
      <c r="H19" s="457">
        <v>0</v>
      </c>
    </row>
    <row r="20" spans="1:8" ht="12.75">
      <c r="A20" s="453" t="s">
        <v>389</v>
      </c>
      <c r="B20" s="453" t="s">
        <v>15</v>
      </c>
      <c r="C20" s="461"/>
      <c r="D20" s="462"/>
      <c r="E20" s="462"/>
      <c r="F20" s="462"/>
      <c r="G20" s="456"/>
      <c r="H20" s="457">
        <v>0</v>
      </c>
    </row>
    <row r="21" spans="1:8" ht="12.75">
      <c r="A21" s="453" t="s">
        <v>390</v>
      </c>
      <c r="B21" s="453" t="s">
        <v>15</v>
      </c>
      <c r="C21" s="461"/>
      <c r="D21" s="462"/>
      <c r="E21" s="462"/>
      <c r="F21" s="462"/>
      <c r="G21" s="456"/>
      <c r="H21" s="457">
        <v>0</v>
      </c>
    </row>
    <row r="22" spans="1:8" ht="12.75">
      <c r="A22" s="453" t="s">
        <v>391</v>
      </c>
      <c r="B22" s="453" t="s">
        <v>15</v>
      </c>
      <c r="C22" s="461"/>
      <c r="D22" s="462"/>
      <c r="E22" s="462"/>
      <c r="F22" s="462"/>
      <c r="G22" s="456"/>
      <c r="H22" s="457">
        <v>0</v>
      </c>
    </row>
    <row r="23" spans="1:8" ht="12.75">
      <c r="A23" s="458" t="s">
        <v>273</v>
      </c>
      <c r="B23" s="441"/>
      <c r="C23" s="459"/>
      <c r="D23" s="460"/>
      <c r="E23" s="460"/>
      <c r="F23" s="460"/>
      <c r="G23" s="460"/>
      <c r="H23" s="452"/>
    </row>
    <row r="24" spans="1:8" s="465" customFormat="1" ht="14.25">
      <c r="A24" s="453" t="s">
        <v>603</v>
      </c>
      <c r="B24" s="453" t="s">
        <v>16</v>
      </c>
      <c r="C24" s="463"/>
      <c r="D24" s="464"/>
      <c r="E24" s="464"/>
      <c r="F24" s="464"/>
      <c r="G24" s="456"/>
      <c r="H24" s="457">
        <v>0</v>
      </c>
    </row>
    <row r="25" spans="1:8" ht="12.75">
      <c r="A25" s="453" t="s">
        <v>392</v>
      </c>
      <c r="B25" s="453" t="s">
        <v>16</v>
      </c>
      <c r="C25" s="466"/>
      <c r="D25" s="467"/>
      <c r="E25" s="467"/>
      <c r="F25" s="467"/>
      <c r="G25" s="467"/>
      <c r="H25" s="457">
        <v>0</v>
      </c>
    </row>
    <row r="26" spans="1:8" ht="12.75">
      <c r="A26" s="468" t="s">
        <v>393</v>
      </c>
      <c r="B26" s="468" t="s">
        <v>16</v>
      </c>
      <c r="C26" s="469"/>
      <c r="D26" s="470"/>
      <c r="E26" s="470"/>
      <c r="F26" s="470"/>
      <c r="G26" s="456"/>
      <c r="H26" s="457">
        <v>0</v>
      </c>
    </row>
    <row r="27" spans="1:8" ht="12.75">
      <c r="A27" s="458" t="s">
        <v>271</v>
      </c>
      <c r="B27" s="441"/>
      <c r="C27" s="459"/>
      <c r="D27" s="460"/>
      <c r="E27" s="460"/>
      <c r="F27" s="460"/>
      <c r="G27" s="460"/>
      <c r="H27" s="452"/>
    </row>
    <row r="28" spans="1:8" ht="12.75">
      <c r="A28" s="453" t="s">
        <v>394</v>
      </c>
      <c r="B28" s="453" t="s">
        <v>15</v>
      </c>
      <c r="C28" s="471"/>
      <c r="D28" s="472"/>
      <c r="E28" s="472"/>
      <c r="F28" s="472"/>
      <c r="G28" s="456"/>
      <c r="H28" s="457">
        <v>0</v>
      </c>
    </row>
    <row r="29" spans="1:8" ht="12.75">
      <c r="A29" s="453" t="s">
        <v>269</v>
      </c>
      <c r="B29" s="453" t="s">
        <v>15</v>
      </c>
      <c r="C29" s="471"/>
      <c r="D29" s="472"/>
      <c r="E29" s="472"/>
      <c r="F29" s="472"/>
      <c r="G29" s="456"/>
      <c r="H29" s="457">
        <v>0</v>
      </c>
    </row>
    <row r="30" spans="1:8" ht="12.75">
      <c r="A30" s="453" t="s">
        <v>268</v>
      </c>
      <c r="B30" s="453" t="s">
        <v>15</v>
      </c>
      <c r="C30" s="471"/>
      <c r="D30" s="472"/>
      <c r="E30" s="472"/>
      <c r="F30" s="472"/>
      <c r="G30" s="456"/>
      <c r="H30" s="457">
        <v>0</v>
      </c>
    </row>
    <row r="31" spans="1:8" ht="12.75">
      <c r="A31" s="453" t="s">
        <v>395</v>
      </c>
      <c r="B31" s="453" t="s">
        <v>15</v>
      </c>
      <c r="C31" s="471"/>
      <c r="D31" s="472"/>
      <c r="E31" s="472"/>
      <c r="F31" s="472"/>
      <c r="G31" s="456"/>
      <c r="H31" s="457">
        <v>0</v>
      </c>
    </row>
    <row r="32" spans="1:8" ht="12.75">
      <c r="A32" s="453" t="s">
        <v>266</v>
      </c>
      <c r="B32" s="453" t="s">
        <v>15</v>
      </c>
      <c r="C32" s="471"/>
      <c r="D32" s="472"/>
      <c r="E32" s="472"/>
      <c r="F32" s="472"/>
      <c r="G32" s="456"/>
      <c r="H32" s="457">
        <v>0</v>
      </c>
    </row>
    <row r="33" spans="1:8" ht="12.75">
      <c r="A33" s="453" t="s">
        <v>396</v>
      </c>
      <c r="B33" s="453" t="s">
        <v>15</v>
      </c>
      <c r="C33" s="471"/>
      <c r="D33" s="472"/>
      <c r="E33" s="472"/>
      <c r="F33" s="472"/>
      <c r="G33" s="456"/>
      <c r="H33" s="457">
        <v>0</v>
      </c>
    </row>
    <row r="34" spans="1:8" ht="12.75">
      <c r="A34" s="453" t="s">
        <v>397</v>
      </c>
      <c r="B34" s="453" t="s">
        <v>15</v>
      </c>
      <c r="C34" s="471"/>
      <c r="D34" s="472"/>
      <c r="E34" s="472"/>
      <c r="F34" s="472"/>
      <c r="G34" s="456"/>
      <c r="H34" s="457">
        <v>0</v>
      </c>
    </row>
    <row r="35" spans="1:8" ht="12.75">
      <c r="A35" s="453" t="s">
        <v>263</v>
      </c>
      <c r="B35" s="453" t="s">
        <v>16</v>
      </c>
      <c r="C35" s="471"/>
      <c r="D35" s="472"/>
      <c r="E35" s="472"/>
      <c r="F35" s="472"/>
      <c r="G35" s="456"/>
      <c r="H35" s="457">
        <v>0</v>
      </c>
    </row>
    <row r="36" spans="1:8" ht="12.75">
      <c r="A36" s="453" t="s">
        <v>398</v>
      </c>
      <c r="B36" s="453" t="s">
        <v>16</v>
      </c>
      <c r="C36" s="471"/>
      <c r="D36" s="472"/>
      <c r="E36" s="472"/>
      <c r="F36" s="472"/>
      <c r="G36" s="456"/>
      <c r="H36" s="457">
        <v>0</v>
      </c>
    </row>
    <row r="37" spans="1:8" ht="12.75">
      <c r="A37" s="453" t="s">
        <v>399</v>
      </c>
      <c r="B37" s="453" t="s">
        <v>16</v>
      </c>
      <c r="C37" s="471"/>
      <c r="D37" s="472"/>
      <c r="E37" s="472"/>
      <c r="F37" s="472"/>
      <c r="G37" s="456"/>
      <c r="H37" s="457">
        <v>0</v>
      </c>
    </row>
    <row r="38" spans="1:8" ht="12.75">
      <c r="A38" s="453" t="s">
        <v>400</v>
      </c>
      <c r="B38" s="453" t="s">
        <v>16</v>
      </c>
      <c r="C38" s="471"/>
      <c r="D38" s="472"/>
      <c r="E38" s="472"/>
      <c r="F38" s="472"/>
      <c r="G38" s="456"/>
      <c r="H38" s="457">
        <v>0</v>
      </c>
    </row>
    <row r="39" spans="1:8" ht="12.75">
      <c r="A39" s="453" t="s">
        <v>401</v>
      </c>
      <c r="B39" s="453" t="s">
        <v>16</v>
      </c>
      <c r="C39" s="471"/>
      <c r="D39" s="472"/>
      <c r="E39" s="472"/>
      <c r="F39" s="472"/>
      <c r="G39" s="456"/>
      <c r="H39" s="457">
        <v>0</v>
      </c>
    </row>
    <row r="40" spans="1:8" ht="12.75">
      <c r="A40" s="458" t="s">
        <v>238</v>
      </c>
      <c r="B40" s="441"/>
      <c r="C40" s="459"/>
      <c r="D40" s="460"/>
      <c r="E40" s="460"/>
      <c r="F40" s="460"/>
      <c r="G40" s="473"/>
      <c r="H40" s="452"/>
    </row>
    <row r="41" spans="1:8" ht="12.75">
      <c r="A41" s="453" t="s">
        <v>86</v>
      </c>
      <c r="B41" s="453" t="s">
        <v>16</v>
      </c>
      <c r="C41" s="474"/>
      <c r="D41" s="475"/>
      <c r="E41" s="475"/>
      <c r="F41" s="475"/>
      <c r="G41" s="456"/>
      <c r="H41" s="457">
        <v>0</v>
      </c>
    </row>
    <row r="42" spans="1:8" ht="12.75">
      <c r="A42" s="453" t="s">
        <v>402</v>
      </c>
      <c r="B42" s="453" t="s">
        <v>16</v>
      </c>
      <c r="C42" s="474"/>
      <c r="D42" s="475"/>
      <c r="E42" s="475"/>
      <c r="F42" s="475"/>
      <c r="G42" s="456"/>
      <c r="H42" s="457">
        <v>0</v>
      </c>
    </row>
    <row r="43" spans="1:8" ht="12.75">
      <c r="A43" s="458" t="s">
        <v>403</v>
      </c>
      <c r="B43" s="441"/>
      <c r="C43" s="459"/>
      <c r="D43" s="460"/>
      <c r="E43" s="460"/>
      <c r="F43" s="460"/>
      <c r="G43" s="460"/>
      <c r="H43" s="452"/>
    </row>
    <row r="44" spans="1:8" ht="12.75">
      <c r="A44" s="453" t="s">
        <v>404</v>
      </c>
      <c r="B44" s="453" t="s">
        <v>15</v>
      </c>
      <c r="C44" s="476"/>
      <c r="D44" s="477"/>
      <c r="E44" s="477"/>
      <c r="F44" s="477"/>
      <c r="G44" s="456"/>
      <c r="H44" s="457">
        <v>0</v>
      </c>
    </row>
    <row r="45" spans="1:8" ht="12.75">
      <c r="A45" s="453" t="s">
        <v>82</v>
      </c>
      <c r="B45" s="453" t="s">
        <v>15</v>
      </c>
      <c r="C45" s="476"/>
      <c r="D45" s="477"/>
      <c r="E45" s="477"/>
      <c r="F45" s="477"/>
      <c r="G45" s="456"/>
      <c r="H45" s="457">
        <v>0</v>
      </c>
    </row>
    <row r="46" spans="1:8" ht="12.75">
      <c r="A46" s="453" t="s">
        <v>83</v>
      </c>
      <c r="B46" s="453" t="s">
        <v>15</v>
      </c>
      <c r="C46" s="476"/>
      <c r="D46" s="477"/>
      <c r="E46" s="477"/>
      <c r="F46" s="477"/>
      <c r="G46" s="456"/>
      <c r="H46" s="457">
        <v>0</v>
      </c>
    </row>
    <row r="47" spans="1:8" ht="12.75">
      <c r="A47" s="453" t="s">
        <v>84</v>
      </c>
      <c r="B47" s="453" t="s">
        <v>15</v>
      </c>
      <c r="C47" s="476"/>
      <c r="D47" s="477"/>
      <c r="E47" s="477"/>
      <c r="F47" s="477"/>
      <c r="G47" s="456"/>
      <c r="H47" s="457">
        <v>0</v>
      </c>
    </row>
    <row r="48" spans="1:8" ht="12.75">
      <c r="A48" s="453" t="s">
        <v>93</v>
      </c>
      <c r="B48" s="453" t="s">
        <v>15</v>
      </c>
      <c r="C48" s="476"/>
      <c r="D48" s="477"/>
      <c r="E48" s="477"/>
      <c r="F48" s="477"/>
      <c r="G48" s="456"/>
      <c r="H48" s="457">
        <v>0</v>
      </c>
    </row>
    <row r="49" spans="1:9" ht="12.75">
      <c r="A49" s="453" t="s">
        <v>87</v>
      </c>
      <c r="B49" s="453" t="s">
        <v>15</v>
      </c>
      <c r="C49" s="476"/>
      <c r="D49" s="477"/>
      <c r="E49" s="477"/>
      <c r="F49" s="477"/>
      <c r="G49" s="456"/>
      <c r="H49" s="457">
        <v>0</v>
      </c>
    </row>
    <row r="50" spans="1:9" ht="12.75">
      <c r="A50" s="453" t="s">
        <v>405</v>
      </c>
      <c r="B50" s="453" t="s">
        <v>15</v>
      </c>
      <c r="C50" s="476"/>
      <c r="D50" s="477"/>
      <c r="E50" s="477"/>
      <c r="F50" s="477"/>
      <c r="G50" s="456"/>
      <c r="H50" s="457">
        <v>0</v>
      </c>
    </row>
    <row r="51" spans="1:9" ht="12.75">
      <c r="A51" s="453" t="s">
        <v>406</v>
      </c>
      <c r="B51" s="453" t="s">
        <v>15</v>
      </c>
      <c r="C51" s="476"/>
      <c r="D51" s="477"/>
      <c r="E51" s="477"/>
      <c r="F51" s="477"/>
      <c r="G51" s="456"/>
      <c r="H51" s="457">
        <v>0</v>
      </c>
    </row>
    <row r="52" spans="1:9" ht="12.75">
      <c r="A52" s="453" t="s">
        <v>407</v>
      </c>
      <c r="B52" s="453" t="s">
        <v>15</v>
      </c>
      <c r="C52" s="476"/>
      <c r="D52" s="477"/>
      <c r="E52" s="477"/>
      <c r="F52" s="477"/>
      <c r="G52" s="456"/>
      <c r="H52" s="457">
        <v>0</v>
      </c>
    </row>
    <row r="53" spans="1:9" ht="12.75">
      <c r="A53" s="453" t="s">
        <v>408</v>
      </c>
      <c r="B53" s="453" t="s">
        <v>15</v>
      </c>
      <c r="C53" s="476"/>
      <c r="D53" s="477"/>
      <c r="E53" s="477"/>
      <c r="F53" s="477"/>
      <c r="G53" s="456"/>
      <c r="H53" s="457">
        <v>0</v>
      </c>
    </row>
    <row r="54" spans="1:9" ht="12.75">
      <c r="A54" s="458" t="s">
        <v>260</v>
      </c>
      <c r="B54" s="441"/>
      <c r="C54" s="459"/>
      <c r="D54" s="460"/>
      <c r="E54" s="460"/>
      <c r="F54" s="460"/>
      <c r="G54" s="460"/>
      <c r="H54" s="452"/>
    </row>
    <row r="55" spans="1:9" ht="12.75">
      <c r="A55" s="453" t="s">
        <v>85</v>
      </c>
      <c r="B55" s="453" t="s">
        <v>15</v>
      </c>
      <c r="C55" s="478"/>
      <c r="D55" s="479"/>
      <c r="E55" s="479"/>
      <c r="F55" s="479"/>
      <c r="G55" s="456"/>
      <c r="H55" s="457">
        <v>0</v>
      </c>
    </row>
    <row r="56" spans="1:9" ht="12.75">
      <c r="A56" s="453" t="s">
        <v>409</v>
      </c>
      <c r="B56" s="453" t="s">
        <v>15</v>
      </c>
      <c r="C56" s="478"/>
      <c r="D56" s="479"/>
      <c r="E56" s="479"/>
      <c r="F56" s="479"/>
      <c r="G56" s="456"/>
      <c r="H56" s="457">
        <v>0</v>
      </c>
    </row>
    <row r="57" spans="1:9" ht="12.75">
      <c r="A57" s="453" t="s">
        <v>410</v>
      </c>
      <c r="B57" s="453" t="s">
        <v>15</v>
      </c>
      <c r="C57" s="478"/>
      <c r="D57" s="479"/>
      <c r="E57" s="479"/>
      <c r="F57" s="479"/>
      <c r="G57" s="456"/>
      <c r="H57" s="457">
        <v>0</v>
      </c>
    </row>
    <row r="58" spans="1:9" ht="12.75">
      <c r="A58" s="458" t="s">
        <v>33</v>
      </c>
      <c r="B58" s="441"/>
      <c r="C58" s="459"/>
      <c r="D58" s="460"/>
      <c r="E58" s="460"/>
      <c r="F58" s="460"/>
      <c r="G58" s="460"/>
      <c r="H58" s="452"/>
    </row>
    <row r="59" spans="1:9" ht="12.75">
      <c r="A59" s="453"/>
      <c r="B59" s="453"/>
      <c r="C59" s="172"/>
      <c r="D59" s="480"/>
      <c r="E59" s="480"/>
      <c r="F59" s="480"/>
      <c r="G59" s="480"/>
      <c r="H59" s="481"/>
    </row>
    <row r="60" spans="1:9" ht="12.75">
      <c r="A60" s="458" t="s">
        <v>88</v>
      </c>
      <c r="B60" s="441"/>
      <c r="C60" s="459"/>
      <c r="D60" s="460"/>
      <c r="E60" s="460"/>
      <c r="F60" s="460"/>
      <c r="G60" s="460"/>
      <c r="H60" s="452"/>
    </row>
    <row r="61" spans="1:9" ht="12.75">
      <c r="A61" s="453" t="s">
        <v>89</v>
      </c>
      <c r="B61" s="453" t="s">
        <v>16</v>
      </c>
      <c r="C61" s="482"/>
      <c r="D61" s="460"/>
      <c r="E61" s="460"/>
      <c r="F61" s="460"/>
      <c r="G61" s="456">
        <v>0</v>
      </c>
      <c r="H61" s="457">
        <v>0</v>
      </c>
    </row>
    <row r="62" spans="1:9" ht="12.75">
      <c r="A62" s="453" t="s">
        <v>90</v>
      </c>
      <c r="B62" s="453" t="s">
        <v>16</v>
      </c>
      <c r="C62" s="482"/>
      <c r="D62" s="460"/>
      <c r="E62" s="460"/>
      <c r="F62" s="460"/>
      <c r="G62" s="456">
        <v>0</v>
      </c>
      <c r="H62" s="457">
        <v>0</v>
      </c>
      <c r="I62" s="313" t="s">
        <v>430</v>
      </c>
    </row>
    <row r="63" spans="1:9" ht="12.75">
      <c r="A63" s="441"/>
      <c r="B63" s="441"/>
      <c r="C63" s="451"/>
      <c r="D63" s="451"/>
      <c r="E63" s="460"/>
      <c r="F63" s="451"/>
      <c r="G63" s="451"/>
      <c r="H63" s="452"/>
    </row>
    <row r="64" spans="1:9" ht="12.75">
      <c r="A64" s="483" t="s">
        <v>411</v>
      </c>
      <c r="B64" s="453"/>
      <c r="C64" s="81"/>
      <c r="D64" s="480">
        <f>SUM(D9:D63)</f>
        <v>0</v>
      </c>
      <c r="E64" s="480">
        <f t="shared" ref="E64:G64" si="0">SUM(E9:E63)</f>
        <v>0</v>
      </c>
      <c r="F64" s="480">
        <f t="shared" si="0"/>
        <v>0</v>
      </c>
      <c r="G64" s="485">
        <f t="shared" si="0"/>
        <v>0</v>
      </c>
      <c r="H64" s="457">
        <f>SUM(H9:H62)</f>
        <v>0</v>
      </c>
    </row>
    <row r="65" spans="1:8" ht="12.75">
      <c r="A65" s="449"/>
      <c r="B65" s="441"/>
      <c r="C65" s="451" t="s">
        <v>3</v>
      </c>
      <c r="D65" s="451"/>
      <c r="E65" s="451"/>
      <c r="F65" s="451"/>
      <c r="G65" s="451"/>
      <c r="H65" s="619"/>
    </row>
    <row r="66" spans="1:8" thickBot="1">
      <c r="A66" s="490" t="s">
        <v>604</v>
      </c>
      <c r="B66" s="453"/>
      <c r="C66" s="620"/>
      <c r="D66" s="81"/>
      <c r="E66" s="81"/>
      <c r="F66" s="81"/>
      <c r="G66" s="81"/>
      <c r="H66" s="481"/>
    </row>
    <row r="67" spans="1:8" s="625" customFormat="1" ht="13.5" customHeight="1" thickBot="1">
      <c r="A67" s="621"/>
      <c r="B67" s="622"/>
      <c r="C67" s="623"/>
      <c r="D67" s="623"/>
      <c r="E67" s="623"/>
      <c r="F67" s="623"/>
      <c r="G67" s="623"/>
      <c r="H67" s="624"/>
    </row>
    <row r="68" spans="1:8" s="625" customFormat="1" ht="12.75">
      <c r="A68" s="626" t="s">
        <v>431</v>
      </c>
      <c r="B68" s="496"/>
      <c r="C68" s="640"/>
      <c r="D68" s="641" t="s">
        <v>48</v>
      </c>
      <c r="E68" s="509"/>
      <c r="F68" s="509"/>
    </row>
    <row r="69" spans="1:8" s="625" customFormat="1" ht="12.75">
      <c r="A69" s="484"/>
      <c r="B69" s="81"/>
      <c r="C69" s="356"/>
      <c r="D69" s="588"/>
      <c r="E69" s="517"/>
      <c r="F69" s="631"/>
    </row>
    <row r="70" spans="1:8" s="625" customFormat="1" ht="12.75">
      <c r="A70" s="484" t="s">
        <v>632</v>
      </c>
      <c r="B70" s="81"/>
      <c r="C70" s="628"/>
      <c r="D70" s="642"/>
      <c r="E70" s="630"/>
      <c r="F70" s="631"/>
    </row>
    <row r="71" spans="1:8" s="625" customFormat="1" ht="12.75">
      <c r="A71" s="484"/>
      <c r="B71" s="81"/>
      <c r="C71" s="628"/>
      <c r="D71" s="642"/>
      <c r="E71" s="630"/>
      <c r="F71" s="631"/>
    </row>
    <row r="72" spans="1:8" ht="12.75">
      <c r="D72" s="632"/>
    </row>
    <row r="73" spans="1:8" ht="27" customHeight="1">
      <c r="A73" s="1215" t="s">
        <v>1000</v>
      </c>
      <c r="B73" s="1215"/>
      <c r="C73" s="1215"/>
      <c r="D73" s="1215"/>
      <c r="E73" s="1215"/>
      <c r="F73" s="1215"/>
      <c r="G73" s="1215"/>
      <c r="H73" s="1215"/>
    </row>
    <row r="74" spans="1:8" ht="28.5" customHeight="1">
      <c r="A74" s="1232" t="s">
        <v>984</v>
      </c>
      <c r="B74" s="1232"/>
      <c r="C74" s="1232"/>
      <c r="D74" s="1232"/>
      <c r="E74" s="1232"/>
      <c r="F74" s="1232"/>
      <c r="G74" s="1232"/>
      <c r="H74" s="1232"/>
    </row>
    <row r="75" spans="1:8" ht="14.25">
      <c r="A75" s="1233" t="s">
        <v>985</v>
      </c>
      <c r="B75" s="1233"/>
      <c r="C75" s="1233"/>
      <c r="D75" s="1233"/>
      <c r="E75" s="1233"/>
      <c r="F75" s="1233"/>
      <c r="G75" s="1233"/>
      <c r="H75" s="1233"/>
    </row>
    <row r="76" spans="1:8" ht="12.75">
      <c r="A76" s="1234" t="s">
        <v>423</v>
      </c>
      <c r="B76" s="1234"/>
      <c r="C76" s="1234"/>
      <c r="D76" s="1234"/>
      <c r="E76" s="1234"/>
      <c r="F76" s="1234"/>
      <c r="G76" s="1234"/>
      <c r="H76" s="1234"/>
    </row>
    <row r="77" spans="1:8" ht="12.75" customHeight="1">
      <c r="A77" s="1216" t="s">
        <v>636</v>
      </c>
      <c r="B77" s="1216"/>
      <c r="C77" s="1216"/>
      <c r="D77" s="1216"/>
      <c r="E77" s="1216"/>
      <c r="F77" s="1216"/>
      <c r="G77" s="1216"/>
      <c r="H77" s="1216"/>
    </row>
    <row r="78" spans="1:8" ht="12.75">
      <c r="A78" s="1230"/>
      <c r="B78" s="1231"/>
    </row>
    <row r="79" spans="1:8" ht="12.75"/>
  </sheetData>
  <mergeCells count="12">
    <mergeCell ref="A78:B78"/>
    <mergeCell ref="A73:H73"/>
    <mergeCell ref="A74:H74"/>
    <mergeCell ref="A75:H75"/>
    <mergeCell ref="A76:H76"/>
    <mergeCell ref="A77:H77"/>
    <mergeCell ref="C6:H6"/>
    <mergeCell ref="A1:H1"/>
    <mergeCell ref="A2:H2"/>
    <mergeCell ref="A3:H3"/>
    <mergeCell ref="C5:H5"/>
    <mergeCell ref="A4:H4"/>
  </mergeCells>
  <phoneticPr fontId="14" type="noConversion"/>
  <printOptions horizontalCentered="1" verticalCentered="1" headings="1"/>
  <pageMargins left="0.25" right="0.25" top="0.5" bottom="0.5" header="0.5" footer="0.5"/>
  <pageSetup paperSize="5" scale="89" firstPageNumber="64" orientation="portrait" useFirstPageNumber="1" r:id="rId1"/>
  <headerFooter scaleWithDoc="0" alignWithMargins="0"/>
  <colBreaks count="2" manualBreakCount="2">
    <brk id="3" max="69" man="1"/>
    <brk id="7" max="69"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85"/>
  <sheetViews>
    <sheetView zoomScale="90" zoomScaleNormal="90" workbookViewId="0">
      <selection sqref="A1:H1"/>
    </sheetView>
  </sheetViews>
  <sheetFormatPr defaultColWidth="8.7109375" defaultRowHeight="12.75"/>
  <cols>
    <col min="1" max="1" width="41.5703125" style="313" customWidth="1"/>
    <col min="2" max="2" width="7.5703125" style="313" customWidth="1"/>
    <col min="3" max="3" width="9.5703125" style="313" customWidth="1"/>
    <col min="4" max="4" width="11.5703125" style="313" customWidth="1"/>
    <col min="5" max="5" width="10.5703125" style="313" customWidth="1"/>
    <col min="6" max="6" width="12.5703125" style="313" customWidth="1"/>
    <col min="7" max="8" width="12.42578125" style="313" customWidth="1"/>
    <col min="9" max="16384" width="8.7109375" style="313"/>
  </cols>
  <sheetData>
    <row r="1" spans="1:9" ht="15.75">
      <c r="A1" s="1240" t="s">
        <v>518</v>
      </c>
      <c r="B1" s="1240"/>
      <c r="C1" s="1240"/>
      <c r="D1" s="1240"/>
      <c r="E1" s="1240"/>
      <c r="F1" s="1240"/>
      <c r="G1" s="1240"/>
      <c r="H1" s="1240"/>
      <c r="I1" s="532"/>
    </row>
    <row r="2" spans="1:9" ht="15.75" customHeight="1">
      <c r="A2" s="1241" t="s">
        <v>591</v>
      </c>
      <c r="B2" s="1241"/>
      <c r="C2" s="1241"/>
      <c r="D2" s="1241"/>
      <c r="E2" s="1241"/>
      <c r="F2" s="1241"/>
      <c r="G2" s="1241"/>
      <c r="H2" s="1241"/>
      <c r="I2" s="533"/>
    </row>
    <row r="3" spans="1:9" ht="15.75" customHeight="1">
      <c r="A3" s="1242" t="s">
        <v>520</v>
      </c>
      <c r="B3" s="1242"/>
      <c r="C3" s="1242"/>
      <c r="D3" s="1242"/>
      <c r="E3" s="1242"/>
      <c r="F3" s="1242"/>
      <c r="G3" s="1242"/>
      <c r="H3" s="1242"/>
      <c r="I3" s="534"/>
    </row>
    <row r="4" spans="1:9" ht="15.75" customHeight="1">
      <c r="A4" s="1242" t="s">
        <v>506</v>
      </c>
      <c r="B4" s="1242"/>
      <c r="C4" s="1242"/>
      <c r="D4" s="1242"/>
      <c r="E4" s="1242"/>
      <c r="F4" s="1242"/>
      <c r="G4" s="1242"/>
      <c r="H4" s="1242"/>
      <c r="I4" s="534"/>
    </row>
    <row r="5" spans="1:9" ht="16.5" thickBot="1">
      <c r="A5" s="437"/>
      <c r="B5" s="438"/>
      <c r="C5" s="438"/>
      <c r="D5" s="438"/>
      <c r="E5" s="438"/>
      <c r="F5" s="438"/>
      <c r="G5" s="438"/>
      <c r="H5" s="438"/>
    </row>
    <row r="6" spans="1:9" ht="19.5" thickBot="1">
      <c r="A6" s="437"/>
      <c r="B6" s="1227" t="s">
        <v>958</v>
      </c>
      <c r="C6" s="1228"/>
      <c r="D6" s="1228"/>
      <c r="E6" s="1228"/>
      <c r="F6" s="1228"/>
      <c r="G6" s="1228"/>
      <c r="H6" s="1229"/>
    </row>
    <row r="7" spans="1:9">
      <c r="A7" s="440"/>
      <c r="B7" s="440"/>
      <c r="C7" s="1237" t="s">
        <v>386</v>
      </c>
      <c r="D7" s="1238"/>
      <c r="E7" s="1238"/>
      <c r="F7" s="1238"/>
      <c r="G7" s="1238"/>
      <c r="H7" s="1239"/>
    </row>
    <row r="8" spans="1:9" ht="27">
      <c r="A8" s="443" t="s">
        <v>13</v>
      </c>
      <c r="B8" s="444" t="s">
        <v>14</v>
      </c>
      <c r="C8" s="445" t="s">
        <v>96</v>
      </c>
      <c r="D8" s="446" t="s">
        <v>960</v>
      </c>
      <c r="E8" s="446" t="s">
        <v>961</v>
      </c>
      <c r="F8" s="446" t="s">
        <v>962</v>
      </c>
      <c r="G8" s="446" t="s">
        <v>244</v>
      </c>
      <c r="H8" s="447" t="s">
        <v>94</v>
      </c>
    </row>
    <row r="9" spans="1:9">
      <c r="A9" s="448" t="s">
        <v>236</v>
      </c>
      <c r="B9" s="449"/>
      <c r="C9" s="450"/>
      <c r="D9" s="451"/>
      <c r="E9" s="451"/>
      <c r="F9" s="451"/>
      <c r="G9" s="451"/>
      <c r="H9" s="452"/>
    </row>
    <row r="10" spans="1:9">
      <c r="A10" s="453" t="s">
        <v>91</v>
      </c>
      <c r="B10" s="453" t="s">
        <v>15</v>
      </c>
      <c r="C10" s="454"/>
      <c r="D10" s="455"/>
      <c r="E10" s="455"/>
      <c r="F10" s="455"/>
      <c r="G10" s="456"/>
      <c r="H10" s="457">
        <f>G10/$G$69</f>
        <v>0</v>
      </c>
    </row>
    <row r="11" spans="1:9">
      <c r="A11" s="453" t="s">
        <v>387</v>
      </c>
      <c r="B11" s="453" t="s">
        <v>15</v>
      </c>
      <c r="C11" s="454"/>
      <c r="D11" s="455"/>
      <c r="E11" s="455"/>
      <c r="F11" s="455"/>
      <c r="G11" s="456"/>
      <c r="H11" s="457">
        <f>G11/$G$69</f>
        <v>0</v>
      </c>
    </row>
    <row r="12" spans="1:9" ht="14.25">
      <c r="A12" s="453" t="s">
        <v>964</v>
      </c>
      <c r="B12" s="453" t="s">
        <v>15</v>
      </c>
      <c r="C12" s="454"/>
      <c r="D12" s="455"/>
      <c r="E12" s="455"/>
      <c r="F12" s="455"/>
      <c r="G12" s="456"/>
      <c r="H12" s="457">
        <f>G12/$G$69</f>
        <v>0</v>
      </c>
    </row>
    <row r="13" spans="1:9">
      <c r="A13" s="458" t="s">
        <v>279</v>
      </c>
      <c r="B13" s="441"/>
      <c r="C13" s="459"/>
      <c r="D13" s="460"/>
      <c r="E13" s="460"/>
      <c r="F13" s="460"/>
      <c r="G13" s="460"/>
      <c r="H13" s="452"/>
    </row>
    <row r="14" spans="1:9">
      <c r="A14" s="453" t="s">
        <v>278</v>
      </c>
      <c r="B14" s="453" t="s">
        <v>16</v>
      </c>
      <c r="C14" s="461"/>
      <c r="D14" s="462"/>
      <c r="E14" s="462"/>
      <c r="F14" s="462"/>
      <c r="G14" s="456"/>
      <c r="H14" s="457">
        <f t="shared" ref="H14:H23" si="0">G14/$G$69</f>
        <v>0</v>
      </c>
    </row>
    <row r="15" spans="1:9">
      <c r="A15" s="453" t="s">
        <v>277</v>
      </c>
      <c r="B15" s="453" t="s">
        <v>16</v>
      </c>
      <c r="C15" s="461"/>
      <c r="D15" s="462"/>
      <c r="E15" s="462"/>
      <c r="F15" s="462"/>
      <c r="G15" s="456"/>
      <c r="H15" s="457">
        <f t="shared" si="0"/>
        <v>0</v>
      </c>
    </row>
    <row r="16" spans="1:9">
      <c r="A16" s="453" t="s">
        <v>276</v>
      </c>
      <c r="B16" s="453" t="s">
        <v>16</v>
      </c>
      <c r="C16" s="461"/>
      <c r="D16" s="462"/>
      <c r="E16" s="462"/>
      <c r="F16" s="462"/>
      <c r="G16" s="456"/>
      <c r="H16" s="457">
        <f t="shared" si="0"/>
        <v>0</v>
      </c>
    </row>
    <row r="17" spans="1:8">
      <c r="A17" s="453" t="s">
        <v>275</v>
      </c>
      <c r="B17" s="453" t="s">
        <v>16</v>
      </c>
      <c r="C17" s="461"/>
      <c r="D17" s="462"/>
      <c r="E17" s="462"/>
      <c r="F17" s="462"/>
      <c r="G17" s="456"/>
      <c r="H17" s="457">
        <f t="shared" si="0"/>
        <v>0</v>
      </c>
    </row>
    <row r="18" spans="1:8">
      <c r="A18" s="453" t="s">
        <v>274</v>
      </c>
      <c r="B18" s="453" t="s">
        <v>15</v>
      </c>
      <c r="C18" s="461"/>
      <c r="D18" s="462"/>
      <c r="E18" s="462"/>
      <c r="F18" s="462"/>
      <c r="G18" s="456"/>
      <c r="H18" s="457">
        <f t="shared" si="0"/>
        <v>0</v>
      </c>
    </row>
    <row r="19" spans="1:8">
      <c r="A19" s="453" t="s">
        <v>92</v>
      </c>
      <c r="B19" s="453" t="s">
        <v>15</v>
      </c>
      <c r="C19" s="461"/>
      <c r="D19" s="462"/>
      <c r="E19" s="462"/>
      <c r="F19" s="462"/>
      <c r="G19" s="456"/>
      <c r="H19" s="457">
        <f t="shared" si="0"/>
        <v>0</v>
      </c>
    </row>
    <row r="20" spans="1:8">
      <c r="A20" s="453" t="s">
        <v>388</v>
      </c>
      <c r="B20" s="453" t="s">
        <v>15</v>
      </c>
      <c r="C20" s="466"/>
      <c r="D20" s="467"/>
      <c r="E20" s="467"/>
      <c r="F20" s="467"/>
      <c r="G20" s="467"/>
      <c r="H20" s="457">
        <f t="shared" si="0"/>
        <v>0</v>
      </c>
    </row>
    <row r="21" spans="1:8">
      <c r="A21" s="453" t="s">
        <v>389</v>
      </c>
      <c r="B21" s="453" t="s">
        <v>15</v>
      </c>
      <c r="C21" s="463"/>
      <c r="D21" s="464"/>
      <c r="E21" s="464"/>
      <c r="F21" s="464"/>
      <c r="G21" s="456"/>
      <c r="H21" s="457">
        <f t="shared" si="0"/>
        <v>0</v>
      </c>
    </row>
    <row r="22" spans="1:8">
      <c r="A22" s="453" t="s">
        <v>390</v>
      </c>
      <c r="B22" s="453" t="s">
        <v>15</v>
      </c>
      <c r="C22" s="466"/>
      <c r="D22" s="467"/>
      <c r="E22" s="467"/>
      <c r="F22" s="467"/>
      <c r="G22" s="467"/>
      <c r="H22" s="457">
        <f t="shared" si="0"/>
        <v>0</v>
      </c>
    </row>
    <row r="23" spans="1:8">
      <c r="A23" s="453" t="s">
        <v>391</v>
      </c>
      <c r="B23" s="453" t="s">
        <v>15</v>
      </c>
      <c r="C23" s="469"/>
      <c r="D23" s="470"/>
      <c r="E23" s="470"/>
      <c r="F23" s="470"/>
      <c r="G23" s="456"/>
      <c r="H23" s="457">
        <f t="shared" si="0"/>
        <v>0</v>
      </c>
    </row>
    <row r="24" spans="1:8">
      <c r="A24" s="458" t="s">
        <v>273</v>
      </c>
      <c r="B24" s="441"/>
      <c r="C24" s="459"/>
      <c r="D24" s="460"/>
      <c r="E24" s="460"/>
      <c r="F24" s="460"/>
      <c r="G24" s="460"/>
      <c r="H24" s="452"/>
    </row>
    <row r="25" spans="1:8" s="465" customFormat="1" ht="14.25">
      <c r="A25" s="453" t="s">
        <v>965</v>
      </c>
      <c r="B25" s="453" t="s">
        <v>16</v>
      </c>
      <c r="C25" s="471"/>
      <c r="D25" s="472"/>
      <c r="E25" s="472"/>
      <c r="F25" s="472"/>
      <c r="G25" s="456"/>
      <c r="H25" s="457">
        <f>G25/$G$69</f>
        <v>0</v>
      </c>
    </row>
    <row r="26" spans="1:8">
      <c r="A26" s="453" t="s">
        <v>392</v>
      </c>
      <c r="B26" s="453" t="s">
        <v>16</v>
      </c>
      <c r="C26" s="471"/>
      <c r="D26" s="472"/>
      <c r="E26" s="472"/>
      <c r="F26" s="472"/>
      <c r="G26" s="456"/>
      <c r="H26" s="457">
        <f>G26/$G$69</f>
        <v>0</v>
      </c>
    </row>
    <row r="27" spans="1:8">
      <c r="A27" s="468" t="s">
        <v>393</v>
      </c>
      <c r="B27" s="468" t="s">
        <v>16</v>
      </c>
      <c r="C27" s="471"/>
      <c r="D27" s="472"/>
      <c r="E27" s="472"/>
      <c r="F27" s="472"/>
      <c r="G27" s="456"/>
      <c r="H27" s="457">
        <f>G27/$G$69</f>
        <v>0</v>
      </c>
    </row>
    <row r="28" spans="1:8">
      <c r="A28" s="458" t="s">
        <v>271</v>
      </c>
      <c r="B28" s="441"/>
      <c r="C28" s="459"/>
      <c r="D28" s="460"/>
      <c r="E28" s="460"/>
      <c r="F28" s="460"/>
      <c r="G28" s="460"/>
      <c r="H28" s="452"/>
    </row>
    <row r="29" spans="1:8">
      <c r="A29" s="453" t="s">
        <v>394</v>
      </c>
      <c r="B29" s="453" t="s">
        <v>15</v>
      </c>
      <c r="C29" s="471"/>
      <c r="D29" s="472"/>
      <c r="E29" s="472"/>
      <c r="F29" s="472"/>
      <c r="G29" s="456"/>
      <c r="H29" s="457">
        <f t="shared" ref="H29:H40" si="1">G29/$G$69</f>
        <v>0</v>
      </c>
    </row>
    <row r="30" spans="1:8">
      <c r="A30" s="453" t="s">
        <v>269</v>
      </c>
      <c r="B30" s="453" t="s">
        <v>15</v>
      </c>
      <c r="C30" s="471"/>
      <c r="D30" s="472"/>
      <c r="E30" s="472"/>
      <c r="F30" s="472"/>
      <c r="G30" s="456"/>
      <c r="H30" s="457">
        <f t="shared" si="1"/>
        <v>0</v>
      </c>
    </row>
    <row r="31" spans="1:8">
      <c r="A31" s="453" t="s">
        <v>268</v>
      </c>
      <c r="B31" s="453" t="s">
        <v>15</v>
      </c>
      <c r="C31" s="471"/>
      <c r="D31" s="472"/>
      <c r="E31" s="472"/>
      <c r="F31" s="472"/>
      <c r="G31" s="456"/>
      <c r="H31" s="457">
        <f t="shared" si="1"/>
        <v>0</v>
      </c>
    </row>
    <row r="32" spans="1:8">
      <c r="A32" s="453" t="s">
        <v>395</v>
      </c>
      <c r="B32" s="453" t="s">
        <v>15</v>
      </c>
      <c r="C32" s="471"/>
      <c r="D32" s="472"/>
      <c r="E32" s="472"/>
      <c r="F32" s="472"/>
      <c r="G32" s="456"/>
      <c r="H32" s="457">
        <f t="shared" si="1"/>
        <v>0</v>
      </c>
    </row>
    <row r="33" spans="1:8">
      <c r="A33" s="453" t="s">
        <v>266</v>
      </c>
      <c r="B33" s="453" t="s">
        <v>15</v>
      </c>
      <c r="C33" s="466"/>
      <c r="D33" s="467"/>
      <c r="E33" s="467"/>
      <c r="F33" s="467"/>
      <c r="G33" s="633"/>
      <c r="H33" s="457">
        <f t="shared" si="1"/>
        <v>0</v>
      </c>
    </row>
    <row r="34" spans="1:8">
      <c r="A34" s="453" t="s">
        <v>396</v>
      </c>
      <c r="B34" s="453" t="s">
        <v>15</v>
      </c>
      <c r="C34" s="474"/>
      <c r="D34" s="475"/>
      <c r="E34" s="475"/>
      <c r="F34" s="475"/>
      <c r="G34" s="456"/>
      <c r="H34" s="457">
        <f t="shared" si="1"/>
        <v>0</v>
      </c>
    </row>
    <row r="35" spans="1:8">
      <c r="A35" s="453" t="s">
        <v>397</v>
      </c>
      <c r="B35" s="453" t="s">
        <v>15</v>
      </c>
      <c r="C35" s="474"/>
      <c r="D35" s="475"/>
      <c r="E35" s="475"/>
      <c r="F35" s="475"/>
      <c r="G35" s="456"/>
      <c r="H35" s="457">
        <f t="shared" si="1"/>
        <v>0</v>
      </c>
    </row>
    <row r="36" spans="1:8">
      <c r="A36" s="453" t="s">
        <v>263</v>
      </c>
      <c r="B36" s="453" t="s">
        <v>16</v>
      </c>
      <c r="C36" s="466"/>
      <c r="D36" s="467"/>
      <c r="E36" s="467"/>
      <c r="F36" s="467"/>
      <c r="G36" s="467"/>
      <c r="H36" s="457">
        <f t="shared" si="1"/>
        <v>0</v>
      </c>
    </row>
    <row r="37" spans="1:8">
      <c r="A37" s="453" t="s">
        <v>398</v>
      </c>
      <c r="B37" s="453" t="s">
        <v>16</v>
      </c>
      <c r="C37" s="476"/>
      <c r="D37" s="477"/>
      <c r="E37" s="477"/>
      <c r="F37" s="477"/>
      <c r="G37" s="456"/>
      <c r="H37" s="457">
        <f t="shared" si="1"/>
        <v>0</v>
      </c>
    </row>
    <row r="38" spans="1:8">
      <c r="A38" s="453" t="s">
        <v>399</v>
      </c>
      <c r="B38" s="453" t="s">
        <v>16</v>
      </c>
      <c r="C38" s="476"/>
      <c r="D38" s="477"/>
      <c r="E38" s="477"/>
      <c r="F38" s="477"/>
      <c r="G38" s="456"/>
      <c r="H38" s="457">
        <f t="shared" si="1"/>
        <v>0</v>
      </c>
    </row>
    <row r="39" spans="1:8">
      <c r="A39" s="453" t="s">
        <v>400</v>
      </c>
      <c r="B39" s="453" t="s">
        <v>16</v>
      </c>
      <c r="C39" s="476"/>
      <c r="D39" s="477"/>
      <c r="E39" s="477"/>
      <c r="F39" s="477"/>
      <c r="G39" s="456"/>
      <c r="H39" s="457">
        <f t="shared" si="1"/>
        <v>0</v>
      </c>
    </row>
    <row r="40" spans="1:8">
      <c r="A40" s="453" t="s">
        <v>401</v>
      </c>
      <c r="B40" s="453" t="s">
        <v>16</v>
      </c>
      <c r="C40" s="476"/>
      <c r="D40" s="477"/>
      <c r="E40" s="477"/>
      <c r="F40" s="477"/>
      <c r="G40" s="456"/>
      <c r="H40" s="457">
        <f t="shared" si="1"/>
        <v>0</v>
      </c>
    </row>
    <row r="41" spans="1:8">
      <c r="A41" s="458" t="s">
        <v>238</v>
      </c>
      <c r="B41" s="441"/>
      <c r="C41" s="459"/>
      <c r="D41" s="460"/>
      <c r="E41" s="460"/>
      <c r="F41" s="460"/>
      <c r="G41" s="460"/>
      <c r="H41" s="452"/>
    </row>
    <row r="42" spans="1:8">
      <c r="A42" s="453" t="s">
        <v>86</v>
      </c>
      <c r="B42" s="453" t="s">
        <v>16</v>
      </c>
      <c r="C42" s="476"/>
      <c r="D42" s="477"/>
      <c r="E42" s="477"/>
      <c r="F42" s="477"/>
      <c r="G42" s="456"/>
      <c r="H42" s="457">
        <f>G42/$G$69</f>
        <v>0</v>
      </c>
    </row>
    <row r="43" spans="1:8">
      <c r="A43" s="453" t="s">
        <v>402</v>
      </c>
      <c r="B43" s="453" t="s">
        <v>16</v>
      </c>
      <c r="C43" s="466"/>
      <c r="D43" s="467"/>
      <c r="E43" s="467"/>
      <c r="F43" s="467"/>
      <c r="G43" s="467"/>
      <c r="H43" s="457">
        <f>G43/$G$69</f>
        <v>0</v>
      </c>
    </row>
    <row r="44" spans="1:8">
      <c r="A44" s="458" t="s">
        <v>403</v>
      </c>
      <c r="B44" s="441"/>
      <c r="C44" s="459"/>
      <c r="D44" s="460"/>
      <c r="E44" s="460"/>
      <c r="F44" s="460"/>
      <c r="G44" s="460"/>
      <c r="H44" s="452"/>
    </row>
    <row r="45" spans="1:8">
      <c r="A45" s="453" t="s">
        <v>404</v>
      </c>
      <c r="B45" s="453" t="s">
        <v>15</v>
      </c>
      <c r="C45" s="478"/>
      <c r="D45" s="479"/>
      <c r="E45" s="479"/>
      <c r="F45" s="479"/>
      <c r="G45" s="456"/>
      <c r="H45" s="457">
        <f t="shared" ref="H45:H54" si="2">G45/$G$69</f>
        <v>0</v>
      </c>
    </row>
    <row r="46" spans="1:8">
      <c r="A46" s="453" t="s">
        <v>82</v>
      </c>
      <c r="B46" s="453" t="s">
        <v>15</v>
      </c>
      <c r="C46" s="478"/>
      <c r="D46" s="479"/>
      <c r="E46" s="479"/>
      <c r="F46" s="479"/>
      <c r="G46" s="456"/>
      <c r="H46" s="457">
        <f t="shared" si="2"/>
        <v>0</v>
      </c>
    </row>
    <row r="47" spans="1:8">
      <c r="A47" s="453" t="s">
        <v>83</v>
      </c>
      <c r="B47" s="453" t="s">
        <v>15</v>
      </c>
      <c r="C47" s="478"/>
      <c r="D47" s="479"/>
      <c r="E47" s="479"/>
      <c r="F47" s="479"/>
      <c r="G47" s="456"/>
      <c r="H47" s="457">
        <f t="shared" si="2"/>
        <v>0</v>
      </c>
    </row>
    <row r="48" spans="1:8">
      <c r="A48" s="453" t="s">
        <v>84</v>
      </c>
      <c r="B48" s="453" t="s">
        <v>15</v>
      </c>
      <c r="C48" s="478"/>
      <c r="D48" s="479"/>
      <c r="E48" s="479"/>
      <c r="F48" s="479"/>
      <c r="G48" s="456"/>
      <c r="H48" s="457">
        <f t="shared" si="2"/>
        <v>0</v>
      </c>
    </row>
    <row r="49" spans="1:8">
      <c r="A49" s="453" t="s">
        <v>93</v>
      </c>
      <c r="B49" s="453" t="s">
        <v>15</v>
      </c>
      <c r="C49" s="478"/>
      <c r="D49" s="479"/>
      <c r="E49" s="479"/>
      <c r="F49" s="479"/>
      <c r="G49" s="456"/>
      <c r="H49" s="457">
        <f t="shared" si="2"/>
        <v>0</v>
      </c>
    </row>
    <row r="50" spans="1:8">
      <c r="A50" s="453" t="s">
        <v>87</v>
      </c>
      <c r="B50" s="453" t="s">
        <v>15</v>
      </c>
      <c r="C50" s="478"/>
      <c r="D50" s="479"/>
      <c r="E50" s="479"/>
      <c r="F50" s="479"/>
      <c r="G50" s="456"/>
      <c r="H50" s="457">
        <f t="shared" si="2"/>
        <v>0</v>
      </c>
    </row>
    <row r="51" spans="1:8">
      <c r="A51" s="453" t="s">
        <v>405</v>
      </c>
      <c r="B51" s="453" t="s">
        <v>15</v>
      </c>
      <c r="C51" s="478"/>
      <c r="D51" s="479"/>
      <c r="E51" s="479"/>
      <c r="F51" s="479"/>
      <c r="G51" s="456"/>
      <c r="H51" s="457">
        <f t="shared" si="2"/>
        <v>0</v>
      </c>
    </row>
    <row r="52" spans="1:8">
      <c r="A52" s="453" t="s">
        <v>406</v>
      </c>
      <c r="B52" s="453" t="s">
        <v>15</v>
      </c>
      <c r="C52" s="478"/>
      <c r="D52" s="479"/>
      <c r="E52" s="479"/>
      <c r="F52" s="479"/>
      <c r="G52" s="456"/>
      <c r="H52" s="457">
        <f t="shared" si="2"/>
        <v>0</v>
      </c>
    </row>
    <row r="53" spans="1:8">
      <c r="A53" s="453" t="s">
        <v>407</v>
      </c>
      <c r="B53" s="453" t="s">
        <v>15</v>
      </c>
      <c r="C53" s="478"/>
      <c r="D53" s="479"/>
      <c r="E53" s="479"/>
      <c r="F53" s="479"/>
      <c r="G53" s="456"/>
      <c r="H53" s="457">
        <f t="shared" si="2"/>
        <v>0</v>
      </c>
    </row>
    <row r="54" spans="1:8">
      <c r="A54" s="453" t="s">
        <v>408</v>
      </c>
      <c r="B54" s="453" t="s">
        <v>15</v>
      </c>
      <c r="C54" s="478"/>
      <c r="D54" s="479"/>
      <c r="E54" s="479"/>
      <c r="F54" s="479"/>
      <c r="G54" s="456"/>
      <c r="H54" s="457">
        <f t="shared" si="2"/>
        <v>0</v>
      </c>
    </row>
    <row r="55" spans="1:8">
      <c r="A55" s="458" t="s">
        <v>260</v>
      </c>
      <c r="B55" s="441"/>
      <c r="C55" s="459"/>
      <c r="D55" s="460"/>
      <c r="E55" s="460"/>
      <c r="F55" s="460"/>
      <c r="G55" s="460"/>
      <c r="H55" s="452"/>
    </row>
    <row r="56" spans="1:8">
      <c r="A56" s="453" t="s">
        <v>85</v>
      </c>
      <c r="B56" s="453" t="s">
        <v>15</v>
      </c>
      <c r="C56" s="172"/>
      <c r="D56" s="480"/>
      <c r="E56" s="480"/>
      <c r="F56" s="480"/>
      <c r="G56" s="480"/>
      <c r="H56" s="457">
        <f>G56/$G$69</f>
        <v>0</v>
      </c>
    </row>
    <row r="57" spans="1:8">
      <c r="A57" s="453" t="s">
        <v>409</v>
      </c>
      <c r="B57" s="453" t="s">
        <v>15</v>
      </c>
      <c r="C57" s="172"/>
      <c r="D57" s="480"/>
      <c r="E57" s="480"/>
      <c r="F57" s="480"/>
      <c r="G57" s="480"/>
      <c r="H57" s="457">
        <f>G57/$G$69</f>
        <v>0</v>
      </c>
    </row>
    <row r="58" spans="1:8">
      <c r="A58" s="453" t="s">
        <v>410</v>
      </c>
      <c r="B58" s="453" t="s">
        <v>15</v>
      </c>
      <c r="C58" s="172"/>
      <c r="D58" s="480"/>
      <c r="E58" s="480"/>
      <c r="F58" s="480"/>
      <c r="G58" s="480"/>
      <c r="H58" s="457">
        <f>G58/$G$69</f>
        <v>0</v>
      </c>
    </row>
    <row r="59" spans="1:8">
      <c r="A59" s="458" t="s">
        <v>426</v>
      </c>
      <c r="B59" s="441"/>
      <c r="C59" s="459"/>
      <c r="D59" s="460"/>
      <c r="E59" s="460"/>
      <c r="F59" s="460"/>
      <c r="G59" s="460"/>
      <c r="H59" s="452"/>
    </row>
    <row r="60" spans="1:8" ht="14.25">
      <c r="A60" s="612" t="s">
        <v>967</v>
      </c>
      <c r="B60" s="618" t="s">
        <v>16</v>
      </c>
      <c r="C60" s="466"/>
      <c r="D60" s="467"/>
      <c r="E60" s="467"/>
      <c r="F60" s="467"/>
      <c r="G60" s="467"/>
      <c r="H60" s="457">
        <f t="shared" ref="H60:H62" si="3">G60/$G$69</f>
        <v>0</v>
      </c>
    </row>
    <row r="61" spans="1:8">
      <c r="A61" s="613" t="s">
        <v>428</v>
      </c>
      <c r="B61" s="618" t="s">
        <v>16</v>
      </c>
      <c r="C61" s="172"/>
      <c r="D61" s="480"/>
      <c r="E61" s="480"/>
      <c r="F61" s="480"/>
      <c r="G61" s="480"/>
      <c r="H61" s="457">
        <f t="shared" si="3"/>
        <v>0</v>
      </c>
    </row>
    <row r="62" spans="1:8" ht="14.25">
      <c r="A62" s="613" t="s">
        <v>605</v>
      </c>
      <c r="B62" s="618" t="s">
        <v>16</v>
      </c>
      <c r="C62" s="172"/>
      <c r="D62" s="480"/>
      <c r="E62" s="480"/>
      <c r="F62" s="480"/>
      <c r="G62" s="746">
        <v>17520</v>
      </c>
      <c r="H62" s="457">
        <f t="shared" si="3"/>
        <v>1</v>
      </c>
    </row>
    <row r="63" spans="1:8">
      <c r="A63" s="458" t="s">
        <v>33</v>
      </c>
      <c r="B63" s="441"/>
      <c r="C63" s="459"/>
      <c r="D63" s="460"/>
      <c r="E63" s="460"/>
      <c r="F63" s="460"/>
      <c r="G63" s="460"/>
      <c r="H63" s="452"/>
    </row>
    <row r="64" spans="1:8">
      <c r="A64" s="453"/>
      <c r="B64" s="453"/>
      <c r="C64" s="466"/>
      <c r="D64" s="467"/>
      <c r="E64" s="467"/>
      <c r="F64" s="467"/>
      <c r="G64" s="467"/>
      <c r="H64" s="588"/>
    </row>
    <row r="65" spans="1:12">
      <c r="A65" s="458" t="s">
        <v>88</v>
      </c>
      <c r="B65" s="441"/>
      <c r="C65" s="459"/>
      <c r="D65" s="460"/>
      <c r="E65" s="460"/>
      <c r="F65" s="460"/>
      <c r="G65" s="460"/>
      <c r="H65" s="452"/>
      <c r="L65" s="65"/>
    </row>
    <row r="66" spans="1:12">
      <c r="A66" s="453" t="s">
        <v>89</v>
      </c>
      <c r="B66" s="453" t="s">
        <v>16</v>
      </c>
      <c r="C66" s="482"/>
      <c r="D66" s="460"/>
      <c r="E66" s="460"/>
      <c r="F66" s="460"/>
      <c r="G66" s="456">
        <v>0</v>
      </c>
      <c r="H66" s="457">
        <f t="shared" ref="H66:H67" si="4">G66/$G$69</f>
        <v>0</v>
      </c>
    </row>
    <row r="67" spans="1:12">
      <c r="A67" s="453" t="s">
        <v>90</v>
      </c>
      <c r="B67" s="453" t="s">
        <v>16</v>
      </c>
      <c r="C67" s="150"/>
      <c r="D67" s="451"/>
      <c r="E67" s="460"/>
      <c r="F67" s="451"/>
      <c r="G67" s="456">
        <v>0</v>
      </c>
      <c r="H67" s="457">
        <f t="shared" si="4"/>
        <v>0</v>
      </c>
      <c r="I67" s="313" t="s">
        <v>430</v>
      </c>
    </row>
    <row r="68" spans="1:12">
      <c r="A68" s="441"/>
      <c r="B68" s="441"/>
      <c r="C68" s="81"/>
      <c r="D68" s="480"/>
      <c r="E68" s="480"/>
      <c r="F68" s="480"/>
      <c r="G68" s="480"/>
      <c r="H68" s="451"/>
    </row>
    <row r="69" spans="1:12">
      <c r="A69" s="483" t="s">
        <v>411</v>
      </c>
      <c r="B69" s="453"/>
      <c r="C69" s="81"/>
      <c r="D69" s="480">
        <f>SUM(D10:D68)</f>
        <v>0</v>
      </c>
      <c r="E69" s="480">
        <f>SUM(E10:E68)</f>
        <v>0</v>
      </c>
      <c r="F69" s="480">
        <f>SUM(F10:F68)</f>
        <v>0</v>
      </c>
      <c r="G69" s="746">
        <f>SUM(G10:G68)</f>
        <v>17520</v>
      </c>
      <c r="H69" s="457">
        <f t="shared" ref="H69" si="5">G69/$G$69</f>
        <v>1</v>
      </c>
    </row>
    <row r="70" spans="1:12">
      <c r="A70" s="449"/>
      <c r="B70" s="441"/>
      <c r="C70" s="451"/>
      <c r="D70" s="451"/>
      <c r="E70" s="451"/>
      <c r="F70" s="451"/>
      <c r="G70" s="460"/>
      <c r="H70" s="634"/>
    </row>
    <row r="71" spans="1:12" ht="15" thickBot="1">
      <c r="A71" s="490" t="s">
        <v>969</v>
      </c>
      <c r="B71" s="490"/>
      <c r="C71" s="837"/>
      <c r="D71" s="519"/>
      <c r="E71" s="519"/>
      <c r="F71" s="519"/>
      <c r="G71" s="519"/>
      <c r="H71" s="527"/>
    </row>
    <row r="72" spans="1:12" s="625" customFormat="1" ht="13.5" customHeight="1" thickBot="1">
      <c r="A72" s="635"/>
      <c r="B72" s="838"/>
      <c r="C72" s="838"/>
      <c r="D72" s="838"/>
      <c r="E72" s="838"/>
      <c r="F72" s="838"/>
      <c r="G72" s="838"/>
      <c r="H72" s="839"/>
    </row>
    <row r="73" spans="1:12" s="625" customFormat="1">
      <c r="A73" s="836" t="s">
        <v>433</v>
      </c>
      <c r="B73" s="448" t="s">
        <v>48</v>
      </c>
      <c r="C73" s="514"/>
      <c r="D73" s="505"/>
      <c r="E73" s="636"/>
      <c r="F73" s="636"/>
    </row>
    <row r="74" spans="1:12" s="625" customFormat="1">
      <c r="A74" s="628" t="s">
        <v>432</v>
      </c>
      <c r="B74" s="453"/>
      <c r="C74" s="629"/>
      <c r="D74" s="630"/>
      <c r="E74" s="630"/>
      <c r="F74" s="631"/>
    </row>
    <row r="75" spans="1:12" s="625" customFormat="1" ht="13.5" thickBot="1">
      <c r="A75" s="637"/>
      <c r="B75" s="490"/>
      <c r="C75" s="638"/>
      <c r="D75" s="627"/>
      <c r="E75" s="627"/>
      <c r="F75" s="627"/>
    </row>
    <row r="77" spans="1:12" ht="28.5" customHeight="1">
      <c r="A77" s="1208" t="s">
        <v>957</v>
      </c>
      <c r="B77" s="1208"/>
      <c r="C77" s="1208"/>
      <c r="D77" s="1208"/>
      <c r="E77" s="1208"/>
      <c r="F77" s="1208"/>
      <c r="G77" s="1208"/>
      <c r="H77" s="1210"/>
    </row>
    <row r="78" spans="1:12" ht="14.25">
      <c r="A78" s="1233" t="s">
        <v>959</v>
      </c>
      <c r="B78" s="1233"/>
      <c r="C78" s="1233"/>
      <c r="D78" s="1233"/>
      <c r="E78" s="1233"/>
      <c r="F78" s="1233"/>
      <c r="G78" s="1233"/>
      <c r="H78" s="1233"/>
    </row>
    <row r="79" spans="1:12" ht="14.25" customHeight="1">
      <c r="A79" s="1216" t="s">
        <v>963</v>
      </c>
      <c r="B79" s="1216"/>
      <c r="C79" s="1216"/>
      <c r="D79" s="1216"/>
      <c r="E79" s="1216"/>
      <c r="F79" s="1216"/>
      <c r="G79" s="1216"/>
      <c r="H79" s="1216"/>
    </row>
    <row r="80" spans="1:12" ht="38.25" customHeight="1">
      <c r="A80" s="1215" t="s">
        <v>1001</v>
      </c>
      <c r="B80" s="1215"/>
      <c r="C80" s="1215"/>
      <c r="D80" s="1215"/>
      <c r="E80" s="1215"/>
      <c r="F80" s="1215"/>
      <c r="G80" s="1215"/>
      <c r="H80" s="1215"/>
    </row>
    <row r="81" spans="1:8" ht="12.75" customHeight="1">
      <c r="A81" s="1230" t="s">
        <v>966</v>
      </c>
      <c r="B81" s="1230"/>
      <c r="C81" s="1230"/>
      <c r="D81" s="1230"/>
      <c r="E81" s="1230"/>
      <c r="F81" s="1230"/>
      <c r="G81" s="1230"/>
      <c r="H81" s="1230"/>
    </row>
    <row r="82" spans="1:8" ht="27.75" customHeight="1">
      <c r="A82" s="1235" t="s">
        <v>863</v>
      </c>
      <c r="B82" s="1235"/>
      <c r="C82" s="1235"/>
      <c r="D82" s="1235"/>
      <c r="E82" s="1235"/>
      <c r="F82" s="1235"/>
      <c r="G82" s="1235"/>
      <c r="H82" s="1235"/>
    </row>
    <row r="83" spans="1:8" ht="14.25">
      <c r="A83" s="1233" t="s">
        <v>968</v>
      </c>
      <c r="B83" s="1233"/>
      <c r="C83" s="1233"/>
      <c r="D83" s="1233"/>
      <c r="E83" s="1233"/>
      <c r="F83" s="1233"/>
      <c r="G83" s="1233"/>
      <c r="H83" s="1233"/>
    </row>
    <row r="84" spans="1:8">
      <c r="A84" s="1236"/>
      <c r="B84" s="1236"/>
      <c r="C84" s="1236"/>
      <c r="D84" s="1236"/>
      <c r="E84" s="1236"/>
      <c r="F84" s="1236"/>
      <c r="G84" s="1236"/>
      <c r="H84" s="1236"/>
    </row>
    <row r="85" spans="1:8" ht="14.25" customHeight="1">
      <c r="A85" s="1209" t="s">
        <v>499</v>
      </c>
      <c r="B85" s="1209"/>
      <c r="C85" s="1209"/>
      <c r="D85" s="1209"/>
      <c r="E85" s="1209"/>
      <c r="F85" s="1209"/>
      <c r="G85" s="1209"/>
      <c r="H85" s="1209"/>
    </row>
  </sheetData>
  <mergeCells count="15">
    <mergeCell ref="C7:H7"/>
    <mergeCell ref="A1:H1"/>
    <mergeCell ref="A2:H2"/>
    <mergeCell ref="A3:H3"/>
    <mergeCell ref="A4:H4"/>
    <mergeCell ref="B6:H6"/>
    <mergeCell ref="A82:H82"/>
    <mergeCell ref="A83:H83"/>
    <mergeCell ref="A84:H84"/>
    <mergeCell ref="A85:H85"/>
    <mergeCell ref="A77:H77"/>
    <mergeCell ref="A80:H80"/>
    <mergeCell ref="A78:H78"/>
    <mergeCell ref="A79:H79"/>
    <mergeCell ref="A81:H81"/>
  </mergeCells>
  <printOptions horizontalCentered="1" verticalCentered="1"/>
  <pageMargins left="0.25" right="0.25" top="0.5" bottom="0.5" header="0.5" footer="0.5"/>
  <pageSetup paperSize="5" scale="8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L15"/>
  <sheetViews>
    <sheetView zoomScaleNormal="100" workbookViewId="0">
      <selection sqref="A1:E11"/>
    </sheetView>
  </sheetViews>
  <sheetFormatPr defaultColWidth="9.140625" defaultRowHeight="14.25"/>
  <cols>
    <col min="1" max="1" width="15.7109375" style="1" customWidth="1"/>
    <col min="2" max="3" width="17.7109375" style="9" customWidth="1"/>
    <col min="4" max="4" width="18.140625" style="9" customWidth="1"/>
    <col min="5" max="5" width="19.7109375" style="9" customWidth="1"/>
    <col min="6" max="7" width="15.7109375" style="9" customWidth="1"/>
    <col min="8" max="8" width="25.7109375" style="1" bestFit="1" customWidth="1"/>
    <col min="9" max="16384" width="9.140625" style="1"/>
  </cols>
  <sheetData>
    <row r="1" spans="1:12" s="236" customFormat="1" ht="65.25" customHeight="1">
      <c r="A1" s="1205" t="s">
        <v>589</v>
      </c>
      <c r="B1" s="1205"/>
      <c r="C1" s="1205"/>
      <c r="D1" s="1205"/>
      <c r="E1" s="1205"/>
      <c r="G1" s="371"/>
      <c r="H1" s="326"/>
    </row>
    <row r="2" spans="1:12" ht="27" customHeight="1">
      <c r="A2" s="617"/>
      <c r="B2" s="617" t="s">
        <v>22</v>
      </c>
      <c r="C2" s="617"/>
      <c r="D2" s="1244" t="s">
        <v>346</v>
      </c>
      <c r="E2" s="1245"/>
      <c r="H2" s="236"/>
      <c r="I2" s="236"/>
      <c r="J2" s="236"/>
      <c r="K2" s="236"/>
      <c r="L2" s="236"/>
    </row>
    <row r="3" spans="1:12" ht="26.25" customHeight="1">
      <c r="A3" s="617" t="s">
        <v>347</v>
      </c>
      <c r="B3" s="617" t="s">
        <v>348</v>
      </c>
      <c r="C3" s="617" t="s">
        <v>910</v>
      </c>
      <c r="D3" s="617" t="s">
        <v>348</v>
      </c>
      <c r="E3" s="617" t="s">
        <v>910</v>
      </c>
      <c r="H3" s="236"/>
      <c r="I3" s="236"/>
      <c r="J3" s="236"/>
      <c r="K3" s="236"/>
      <c r="L3" s="236"/>
    </row>
    <row r="4" spans="1:12" ht="37.5" customHeight="1">
      <c r="A4" s="374">
        <v>2017</v>
      </c>
      <c r="B4" s="1164">
        <v>0.75713376412147182</v>
      </c>
      <c r="C4" s="1164">
        <v>0.26095755903440121</v>
      </c>
      <c r="D4" s="1165">
        <v>-17945005.128886819</v>
      </c>
      <c r="E4" s="1165">
        <v>-28471459.73177062</v>
      </c>
      <c r="F4" s="832"/>
      <c r="H4" s="236"/>
      <c r="I4" s="236"/>
      <c r="J4" s="236"/>
      <c r="K4" s="236"/>
      <c r="L4" s="236"/>
    </row>
    <row r="5" spans="1:12">
      <c r="A5" s="236"/>
      <c r="D5" s="375"/>
      <c r="E5" s="375"/>
      <c r="H5" s="236"/>
      <c r="I5" s="236"/>
      <c r="J5" s="236"/>
      <c r="K5" s="236"/>
      <c r="L5" s="236"/>
    </row>
    <row r="6" spans="1:12">
      <c r="A6" s="236" t="s">
        <v>349</v>
      </c>
      <c r="D6" s="298"/>
      <c r="E6" s="298"/>
      <c r="H6" s="236"/>
      <c r="I6" s="236"/>
      <c r="J6" s="236"/>
      <c r="K6" s="236"/>
      <c r="L6" s="236"/>
    </row>
    <row r="7" spans="1:12" ht="27.75" customHeight="1">
      <c r="A7" s="1246" t="s">
        <v>350</v>
      </c>
      <c r="B7" s="1246"/>
      <c r="C7" s="1246"/>
      <c r="D7" s="1246"/>
      <c r="E7" s="1246"/>
      <c r="F7" s="319"/>
      <c r="G7" s="319"/>
      <c r="H7" s="236"/>
      <c r="I7" s="236"/>
      <c r="J7" s="236"/>
      <c r="K7" s="236"/>
      <c r="L7" s="236"/>
    </row>
    <row r="8" spans="1:12" ht="28.5" customHeight="1">
      <c r="A8" s="1243" t="s">
        <v>351</v>
      </c>
      <c r="B8" s="1243"/>
      <c r="C8" s="1243"/>
      <c r="D8" s="1243"/>
      <c r="E8" s="1243"/>
      <c r="H8" s="236"/>
      <c r="I8" s="236"/>
      <c r="J8" s="236"/>
      <c r="K8" s="236"/>
      <c r="L8" s="236"/>
    </row>
    <row r="9" spans="1:12" ht="17.25" customHeight="1">
      <c r="A9" s="320" t="s">
        <v>352</v>
      </c>
      <c r="B9" s="321"/>
      <c r="C9" s="321"/>
      <c r="D9" s="321"/>
      <c r="E9" s="321"/>
      <c r="H9" s="236"/>
      <c r="I9" s="236"/>
      <c r="J9" s="236"/>
      <c r="K9" s="236"/>
      <c r="L9" s="236"/>
    </row>
    <row r="10" spans="1:12" ht="28.5" customHeight="1">
      <c r="A10" s="1243" t="s">
        <v>353</v>
      </c>
      <c r="B10" s="1243"/>
      <c r="C10" s="1243"/>
      <c r="D10" s="1243"/>
      <c r="E10" s="1243"/>
      <c r="F10" s="320"/>
      <c r="G10" s="320"/>
      <c r="H10" s="236"/>
      <c r="I10" s="236"/>
      <c r="J10" s="236"/>
      <c r="K10" s="236"/>
      <c r="L10" s="236"/>
    </row>
    <row r="11" spans="1:12" ht="30.75" customHeight="1">
      <c r="A11" s="1243" t="s">
        <v>372</v>
      </c>
      <c r="B11" s="1243"/>
      <c r="C11" s="1243"/>
      <c r="D11" s="1243"/>
      <c r="E11" s="1243"/>
      <c r="F11" s="320"/>
      <c r="G11" s="320"/>
      <c r="H11" s="236"/>
      <c r="I11" s="236"/>
      <c r="J11" s="236"/>
      <c r="K11" s="236"/>
      <c r="L11" s="236"/>
    </row>
    <row r="12" spans="1:12">
      <c r="A12" s="236"/>
      <c r="H12" s="236"/>
      <c r="I12" s="236"/>
      <c r="J12" s="236"/>
      <c r="K12" s="236"/>
      <c r="L12" s="236"/>
    </row>
    <row r="13" spans="1:12">
      <c r="A13" s="236"/>
      <c r="H13" s="236"/>
      <c r="I13" s="236"/>
      <c r="J13" s="236"/>
      <c r="K13" s="236"/>
      <c r="L13" s="236"/>
    </row>
    <row r="14" spans="1:12">
      <c r="A14" s="236"/>
      <c r="D14" s="376"/>
      <c r="H14" s="236"/>
      <c r="I14" s="236"/>
      <c r="J14" s="236"/>
      <c r="K14" s="236"/>
      <c r="L14" s="236"/>
    </row>
    <row r="15" spans="1:12">
      <c r="A15" s="236"/>
      <c r="H15" s="236"/>
      <c r="I15" s="236"/>
      <c r="J15" s="236"/>
      <c r="K15" s="236"/>
      <c r="L15" s="236"/>
    </row>
  </sheetData>
  <mergeCells count="6">
    <mergeCell ref="A1:E1"/>
    <mergeCell ref="A11:E11"/>
    <mergeCell ref="D2:E2"/>
    <mergeCell ref="A7:E7"/>
    <mergeCell ref="A8:E8"/>
    <mergeCell ref="A10:E10"/>
  </mergeCells>
  <phoneticPr fontId="0" type="noConversion"/>
  <printOptions horizontalCentered="1" verticalCentered="1" headings="1"/>
  <pageMargins left="0.25" right="0.25" top="0.5" bottom="0.5" header="0.5" footer="0.5"/>
  <pageSetup firstPageNumber="65" orientation="landscape" useFirstPageNumber="1" r:id="rId1"/>
  <headerFooter scaleWithDoc="0" alignWithMargins="0">
    <oddFooter xml:space="preserve">&amp;R&amp;12 </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75"/>
  <sheetViews>
    <sheetView showGridLines="0" zoomScale="90" zoomScaleNormal="90" workbookViewId="0">
      <selection sqref="A1:G75"/>
    </sheetView>
  </sheetViews>
  <sheetFormatPr defaultColWidth="9.140625" defaultRowHeight="14.25"/>
  <cols>
    <col min="1" max="1" width="42.28515625" style="3" customWidth="1"/>
    <col min="2" max="2" width="15.7109375" style="3" customWidth="1"/>
    <col min="3" max="7" width="14.7109375" style="3" customWidth="1"/>
    <col min="8" max="16384" width="9.140625" style="3"/>
  </cols>
  <sheetData>
    <row r="1" spans="1:7" ht="15.75" customHeight="1">
      <c r="A1" s="1247" t="s">
        <v>1005</v>
      </c>
      <c r="B1" s="1247"/>
      <c r="C1" s="1247"/>
      <c r="D1" s="1247"/>
      <c r="E1" s="1247"/>
      <c r="F1" s="1247"/>
      <c r="G1" s="1247"/>
    </row>
    <row r="2" spans="1:7" ht="15.75" customHeight="1">
      <c r="A2" s="1247" t="s">
        <v>1006</v>
      </c>
      <c r="B2" s="1247"/>
      <c r="C2" s="1247"/>
      <c r="D2" s="1247"/>
      <c r="E2" s="1247"/>
      <c r="F2" s="1247"/>
      <c r="G2" s="1247"/>
    </row>
    <row r="3" spans="1:7" ht="15.75" customHeight="1">
      <c r="A3" s="1247" t="s">
        <v>1007</v>
      </c>
      <c r="B3" s="1247"/>
      <c r="C3" s="1247"/>
      <c r="D3" s="1247"/>
      <c r="E3" s="1247"/>
      <c r="F3" s="1247"/>
      <c r="G3" s="1247"/>
    </row>
    <row r="4" spans="1:7" s="21" customFormat="1" ht="16.5" customHeight="1" thickBot="1">
      <c r="A4" s="1260" t="s">
        <v>1008</v>
      </c>
      <c r="B4" s="1260"/>
      <c r="C4" s="1260"/>
      <c r="D4" s="1260"/>
      <c r="E4" s="1260"/>
      <c r="F4" s="1260"/>
      <c r="G4" s="1260"/>
    </row>
    <row r="5" spans="1:7" s="29" customFormat="1" ht="15">
      <c r="A5" s="51"/>
      <c r="B5" s="300"/>
      <c r="C5" s="1254" t="s">
        <v>986</v>
      </c>
      <c r="D5" s="1255"/>
      <c r="E5" s="1255"/>
      <c r="F5" s="1256"/>
      <c r="G5" s="301"/>
    </row>
    <row r="6" spans="1:7" ht="30.75" thickBot="1">
      <c r="A6" s="842" t="s">
        <v>64</v>
      </c>
      <c r="B6" s="842" t="s">
        <v>54</v>
      </c>
      <c r="C6" s="842" t="s">
        <v>56</v>
      </c>
      <c r="D6" s="302" t="s">
        <v>204</v>
      </c>
      <c r="E6" s="303" t="s">
        <v>78</v>
      </c>
      <c r="F6" s="304" t="s">
        <v>354</v>
      </c>
      <c r="G6" s="304" t="s">
        <v>462</v>
      </c>
    </row>
    <row r="7" spans="1:7" ht="15.75" thickBot="1">
      <c r="A7" s="840" t="s">
        <v>57</v>
      </c>
      <c r="B7" s="841"/>
      <c r="C7" s="841"/>
      <c r="D7" s="85"/>
      <c r="E7" s="85"/>
      <c r="F7" s="85"/>
      <c r="G7" s="85"/>
    </row>
    <row r="8" spans="1:7" ht="15.75" thickBot="1">
      <c r="A8" s="86" t="s">
        <v>58</v>
      </c>
      <c r="B8" s="87"/>
      <c r="C8" s="170">
        <f>SUM(C9:C11)</f>
        <v>0</v>
      </c>
      <c r="D8" s="170">
        <f t="shared" ref="D8:G8" si="0">SUM(D9:D11)</f>
        <v>0</v>
      </c>
      <c r="E8" s="308">
        <f t="shared" si="0"/>
        <v>0</v>
      </c>
      <c r="F8" s="170">
        <f t="shared" si="0"/>
        <v>0</v>
      </c>
      <c r="G8" s="170">
        <f t="shared" si="0"/>
        <v>0</v>
      </c>
    </row>
    <row r="9" spans="1:7" ht="15">
      <c r="A9" s="88"/>
      <c r="B9" s="89" t="s">
        <v>59</v>
      </c>
      <c r="C9" s="90"/>
      <c r="D9" s="91"/>
      <c r="E9" s="309"/>
      <c r="F9" s="92"/>
      <c r="G9" s="25"/>
    </row>
    <row r="10" spans="1:7" ht="15">
      <c r="A10" s="41"/>
      <c r="B10" s="30" t="s">
        <v>46</v>
      </c>
      <c r="C10" s="31"/>
      <c r="D10" s="25"/>
      <c r="E10" s="310"/>
      <c r="F10" s="93"/>
      <c r="G10" s="25"/>
    </row>
    <row r="11" spans="1:7" ht="15.75" thickBot="1">
      <c r="A11" s="94"/>
      <c r="B11" s="95" t="s">
        <v>60</v>
      </c>
      <c r="C11" s="31"/>
      <c r="D11" s="24"/>
      <c r="E11" s="311"/>
      <c r="F11" s="97"/>
      <c r="G11" s="25"/>
    </row>
    <row r="12" spans="1:7" ht="15.75" thickBot="1">
      <c r="A12" s="86" t="s">
        <v>61</v>
      </c>
      <c r="B12" s="98"/>
      <c r="C12" s="170">
        <f>SUM(C13:C15)</f>
        <v>0</v>
      </c>
      <c r="D12" s="170">
        <f t="shared" ref="D12:G12" si="1">SUM(D13:D15)</f>
        <v>0</v>
      </c>
      <c r="E12" s="308">
        <f t="shared" si="1"/>
        <v>0</v>
      </c>
      <c r="F12" s="170">
        <f t="shared" si="1"/>
        <v>0</v>
      </c>
      <c r="G12" s="170">
        <f t="shared" si="1"/>
        <v>0</v>
      </c>
    </row>
    <row r="13" spans="1:7" ht="15">
      <c r="A13" s="88"/>
      <c r="B13" s="89" t="s">
        <v>34</v>
      </c>
      <c r="C13" s="90"/>
      <c r="D13" s="91"/>
      <c r="E13" s="309"/>
      <c r="F13" s="92"/>
      <c r="G13" s="25"/>
    </row>
    <row r="14" spans="1:7" ht="15">
      <c r="A14" s="41"/>
      <c r="B14" s="30" t="s">
        <v>46</v>
      </c>
      <c r="C14" s="31"/>
      <c r="D14" s="25"/>
      <c r="E14" s="310"/>
      <c r="F14" s="93"/>
      <c r="G14" s="25"/>
    </row>
    <row r="15" spans="1:7" ht="15">
      <c r="A15" s="41"/>
      <c r="B15" s="30" t="s">
        <v>52</v>
      </c>
      <c r="C15" s="31"/>
      <c r="D15" s="25"/>
      <c r="E15" s="310"/>
      <c r="F15" s="93"/>
      <c r="G15" s="25"/>
    </row>
    <row r="16" spans="1:7" ht="15.75" thickBot="1">
      <c r="A16" s="84" t="s">
        <v>62</v>
      </c>
      <c r="B16" s="85"/>
      <c r="C16" s="85"/>
      <c r="D16" s="85"/>
      <c r="E16" s="312"/>
      <c r="F16" s="85"/>
      <c r="G16" s="353"/>
    </row>
    <row r="17" spans="1:7" ht="15.75" thickBot="1">
      <c r="A17" s="86" t="s">
        <v>58</v>
      </c>
      <c r="B17" s="98"/>
      <c r="C17" s="170">
        <f>SUM(C18:C20)</f>
        <v>0</v>
      </c>
      <c r="D17" s="170">
        <f t="shared" ref="D17:F17" si="2">SUM(D18:D20)</f>
        <v>0</v>
      </c>
      <c r="E17" s="308">
        <f t="shared" si="2"/>
        <v>0</v>
      </c>
      <c r="F17" s="170">
        <f t="shared" si="2"/>
        <v>0</v>
      </c>
      <c r="G17" s="170">
        <f t="shared" ref="G17" si="3">SUM(G18:G20)</f>
        <v>0</v>
      </c>
    </row>
    <row r="18" spans="1:7" ht="15">
      <c r="A18" s="88"/>
      <c r="B18" s="89" t="s">
        <v>59</v>
      </c>
      <c r="C18" s="90"/>
      <c r="D18" s="91"/>
      <c r="E18" s="309"/>
      <c r="F18" s="92"/>
      <c r="G18" s="352"/>
    </row>
    <row r="19" spans="1:7" ht="15">
      <c r="A19" s="41"/>
      <c r="B19" s="30" t="s">
        <v>46</v>
      </c>
      <c r="C19" s="31"/>
      <c r="D19" s="25"/>
      <c r="E19" s="310"/>
      <c r="F19" s="93"/>
      <c r="G19" s="352"/>
    </row>
    <row r="20" spans="1:7" ht="15.75" thickBot="1">
      <c r="A20" s="94"/>
      <c r="B20" s="95" t="s">
        <v>60</v>
      </c>
      <c r="C20" s="31"/>
      <c r="D20" s="24"/>
      <c r="E20" s="311"/>
      <c r="F20" s="97"/>
      <c r="G20" s="352"/>
    </row>
    <row r="21" spans="1:7" ht="15.75" thickBot="1">
      <c r="A21" s="86" t="s">
        <v>61</v>
      </c>
      <c r="B21" s="98"/>
      <c r="C21" s="170">
        <f>SUM(C22:C24)</f>
        <v>0</v>
      </c>
      <c r="D21" s="170">
        <f t="shared" ref="D21:F21" si="4">SUM(D22:D24)</f>
        <v>0</v>
      </c>
      <c r="E21" s="308">
        <f t="shared" si="4"/>
        <v>0</v>
      </c>
      <c r="F21" s="170">
        <f t="shared" si="4"/>
        <v>0</v>
      </c>
      <c r="G21" s="170">
        <f t="shared" ref="G21" si="5">SUM(G22:G24)</f>
        <v>0</v>
      </c>
    </row>
    <row r="22" spans="1:7" ht="15">
      <c r="A22" s="88"/>
      <c r="B22" s="89" t="s">
        <v>34</v>
      </c>
      <c r="C22" s="90"/>
      <c r="D22" s="91"/>
      <c r="E22" s="309"/>
      <c r="F22" s="92"/>
      <c r="G22" s="352"/>
    </row>
    <row r="23" spans="1:7" ht="15">
      <c r="A23" s="41"/>
      <c r="B23" s="30" t="s">
        <v>46</v>
      </c>
      <c r="C23" s="31"/>
      <c r="D23" s="25"/>
      <c r="E23" s="310"/>
      <c r="F23" s="93"/>
      <c r="G23" s="352"/>
    </row>
    <row r="24" spans="1:7" ht="15">
      <c r="A24" s="41"/>
      <c r="B24" s="30" t="s">
        <v>52</v>
      </c>
      <c r="C24" s="31"/>
      <c r="D24" s="25"/>
      <c r="E24" s="310"/>
      <c r="F24" s="93"/>
      <c r="G24" s="352"/>
    </row>
    <row r="25" spans="1:7" ht="15.75" thickBot="1">
      <c r="A25" s="84" t="s">
        <v>63</v>
      </c>
      <c r="B25" s="85"/>
      <c r="C25" s="85"/>
      <c r="D25" s="85"/>
      <c r="E25" s="344"/>
      <c r="F25" s="85"/>
      <c r="G25" s="85"/>
    </row>
    <row r="26" spans="1:7" ht="15.75" thickBot="1">
      <c r="A26" s="86" t="s">
        <v>58</v>
      </c>
      <c r="B26" s="98"/>
      <c r="C26" s="170">
        <f>SUM(C27:C29)</f>
        <v>49926</v>
      </c>
      <c r="D26" s="170">
        <f t="shared" ref="D26:G26" si="6">SUM(D27:D29)</f>
        <v>0</v>
      </c>
      <c r="E26" s="308">
        <f t="shared" si="6"/>
        <v>0</v>
      </c>
      <c r="F26" s="170">
        <f t="shared" si="6"/>
        <v>1044902.22</v>
      </c>
      <c r="G26" s="170">
        <f t="shared" si="6"/>
        <v>47091058.530021816</v>
      </c>
    </row>
    <row r="27" spans="1:7" ht="15">
      <c r="A27" s="88"/>
      <c r="B27" s="89" t="s">
        <v>59</v>
      </c>
      <c r="C27" s="90">
        <v>43212</v>
      </c>
      <c r="D27" s="91"/>
      <c r="E27" s="309"/>
      <c r="F27" s="92">
        <v>940281.57</v>
      </c>
      <c r="G27" s="828">
        <v>42407805.660022154</v>
      </c>
    </row>
    <row r="28" spans="1:7" ht="15">
      <c r="A28" s="41"/>
      <c r="B28" s="30" t="s">
        <v>46</v>
      </c>
      <c r="C28" s="31">
        <v>684</v>
      </c>
      <c r="D28" s="25"/>
      <c r="E28" s="310"/>
      <c r="F28" s="93">
        <v>7349.39</v>
      </c>
      <c r="G28" s="828">
        <v>504584.44000000443</v>
      </c>
    </row>
    <row r="29" spans="1:7" ht="15.75" thickBot="1">
      <c r="A29" s="94"/>
      <c r="B29" s="95" t="s">
        <v>60</v>
      </c>
      <c r="C29" s="31">
        <v>6030</v>
      </c>
      <c r="D29" s="24"/>
      <c r="E29" s="311"/>
      <c r="F29" s="97">
        <v>97271.26</v>
      </c>
      <c r="G29" s="828">
        <v>4178668.4299996602</v>
      </c>
    </row>
    <row r="30" spans="1:7" ht="15.75" thickBot="1">
      <c r="A30" s="86" t="s">
        <v>61</v>
      </c>
      <c r="B30" s="98"/>
      <c r="C30" s="170">
        <f>SUM(C31:C33)</f>
        <v>43864</v>
      </c>
      <c r="D30" s="170">
        <f t="shared" ref="D30:G30" si="7">SUM(D31:D33)</f>
        <v>0</v>
      </c>
      <c r="E30" s="308">
        <f t="shared" si="7"/>
        <v>0</v>
      </c>
      <c r="F30" s="170">
        <f t="shared" si="7"/>
        <v>507707.63</v>
      </c>
      <c r="G30" s="170">
        <f t="shared" si="7"/>
        <v>21894174.499992795</v>
      </c>
    </row>
    <row r="31" spans="1:7" ht="15">
      <c r="A31" s="88"/>
      <c r="B31" s="89" t="s">
        <v>34</v>
      </c>
      <c r="C31" s="90">
        <v>17504</v>
      </c>
      <c r="D31" s="91"/>
      <c r="E31" s="309"/>
      <c r="F31" s="92">
        <v>330570.3</v>
      </c>
      <c r="G31" s="828">
        <v>11246115.719997298</v>
      </c>
    </row>
    <row r="32" spans="1:7" ht="15">
      <c r="A32" s="41"/>
      <c r="B32" s="30" t="s">
        <v>46</v>
      </c>
      <c r="C32" s="31">
        <v>25728</v>
      </c>
      <c r="D32" s="25"/>
      <c r="E32" s="310"/>
      <c r="F32" s="93">
        <v>166463.70000000001</v>
      </c>
      <c r="G32" s="828">
        <v>10292447.969995497</v>
      </c>
    </row>
    <row r="33" spans="1:7" ht="15">
      <c r="A33" s="41"/>
      <c r="B33" s="30" t="s">
        <v>52</v>
      </c>
      <c r="C33" s="31">
        <v>632</v>
      </c>
      <c r="D33" s="25"/>
      <c r="E33" s="310"/>
      <c r="F33" s="93">
        <v>10673.63</v>
      </c>
      <c r="G33" s="828">
        <v>355610.81000000203</v>
      </c>
    </row>
    <row r="34" spans="1:7" ht="15">
      <c r="A34" s="94"/>
      <c r="B34" s="95"/>
      <c r="C34" s="96"/>
      <c r="D34" s="24"/>
      <c r="E34" s="311"/>
      <c r="F34" s="102"/>
      <c r="G34" s="102"/>
    </row>
    <row r="35" spans="1:7" ht="15.75" thickBot="1">
      <c r="A35" s="84" t="s">
        <v>498</v>
      </c>
      <c r="B35" s="847"/>
      <c r="C35" s="847"/>
      <c r="D35" s="847"/>
      <c r="E35" s="847"/>
      <c r="F35" s="847"/>
      <c r="G35" s="847"/>
    </row>
    <row r="36" spans="1:7" ht="15.75" thickBot="1">
      <c r="A36" s="86" t="s">
        <v>942</v>
      </c>
      <c r="B36" s="843"/>
      <c r="C36" s="90"/>
      <c r="D36" s="844"/>
      <c r="E36" s="845"/>
      <c r="F36" s="846"/>
      <c r="G36" s="846"/>
    </row>
    <row r="37" spans="1:7" ht="15" thickBot="1">
      <c r="A37" s="99"/>
      <c r="B37" s="100"/>
      <c r="C37" s="101"/>
      <c r="D37" s="24"/>
      <c r="E37" s="311"/>
      <c r="F37" s="102"/>
      <c r="G37" s="102"/>
    </row>
    <row r="38" spans="1:7" ht="15.75" thickBot="1">
      <c r="A38" s="103" t="s">
        <v>205</v>
      </c>
      <c r="B38" s="104"/>
      <c r="C38" s="105">
        <f>C30+C26+C21+C17+C12+C8</f>
        <v>93790</v>
      </c>
      <c r="D38" s="105">
        <f t="shared" ref="D38:G38" si="8">D30+D26+D21+D17+D12+D8</f>
        <v>0</v>
      </c>
      <c r="E38" s="307">
        <f t="shared" si="8"/>
        <v>0</v>
      </c>
      <c r="F38" s="105">
        <f t="shared" si="8"/>
        <v>1552609.85</v>
      </c>
      <c r="G38" s="105">
        <f t="shared" si="8"/>
        <v>68985233.030014604</v>
      </c>
    </row>
    <row r="39" spans="1:7" ht="15">
      <c r="A39" s="26"/>
      <c r="B39" s="774"/>
      <c r="C39" s="775"/>
      <c r="D39" s="775"/>
      <c r="E39" s="776"/>
      <c r="F39" s="775"/>
      <c r="G39" s="775"/>
    </row>
    <row r="40" spans="1:7" ht="15">
      <c r="A40" s="1258" t="s">
        <v>987</v>
      </c>
      <c r="B40" s="1258"/>
      <c r="C40" s="1258"/>
      <c r="D40" s="1258"/>
      <c r="E40" s="1258"/>
      <c r="F40" s="775"/>
      <c r="G40" s="775"/>
    </row>
    <row r="41" spans="1:7" ht="15" customHeight="1">
      <c r="A41" s="1251" t="s">
        <v>860</v>
      </c>
      <c r="B41" s="1251"/>
      <c r="C41" s="1251"/>
      <c r="D41" s="1251"/>
      <c r="E41" s="1251"/>
      <c r="F41" s="1251"/>
      <c r="G41" s="1251"/>
    </row>
    <row r="43" spans="1:7">
      <c r="A43" s="1249" t="s">
        <v>280</v>
      </c>
      <c r="B43" s="1257"/>
      <c r="C43" s="1257"/>
      <c r="D43" s="1257"/>
      <c r="E43" s="1257"/>
    </row>
    <row r="44" spans="1:7" ht="78" customHeight="1">
      <c r="A44" s="106" t="s">
        <v>20</v>
      </c>
      <c r="B44" s="1170" t="s">
        <v>1002</v>
      </c>
      <c r="C44" s="1170" t="s">
        <v>1003</v>
      </c>
      <c r="D44" s="1170" t="s">
        <v>1004</v>
      </c>
      <c r="E44" s="1170" t="s">
        <v>206</v>
      </c>
    </row>
    <row r="45" spans="1:7" ht="15">
      <c r="A45" s="48">
        <v>2002</v>
      </c>
      <c r="B45" s="33">
        <v>49464</v>
      </c>
      <c r="C45" s="35"/>
      <c r="D45" s="35"/>
      <c r="E45" s="615"/>
    </row>
    <row r="46" spans="1:7" ht="15">
      <c r="A46" s="48">
        <v>2003</v>
      </c>
      <c r="B46" s="33">
        <v>57179</v>
      </c>
      <c r="C46" s="35"/>
      <c r="D46" s="36"/>
      <c r="E46" s="615"/>
    </row>
    <row r="47" spans="1:7" ht="15">
      <c r="A47" s="48">
        <v>2004</v>
      </c>
      <c r="B47" s="33">
        <v>54677</v>
      </c>
      <c r="C47" s="35"/>
      <c r="D47" s="36"/>
      <c r="E47" s="615"/>
    </row>
    <row r="48" spans="1:7" ht="15">
      <c r="A48" s="48">
        <v>2005</v>
      </c>
      <c r="B48" s="33">
        <v>40523</v>
      </c>
      <c r="C48" s="35"/>
      <c r="D48" s="36"/>
      <c r="E48" s="615"/>
    </row>
    <row r="49" spans="1:6" ht="15">
      <c r="A49" s="48">
        <v>2006</v>
      </c>
      <c r="B49" s="33">
        <v>36870</v>
      </c>
      <c r="C49" s="35"/>
      <c r="D49" s="35"/>
      <c r="E49" s="615"/>
    </row>
    <row r="50" spans="1:6" ht="15">
      <c r="A50" s="48">
        <v>2007</v>
      </c>
      <c r="B50" s="33">
        <v>44048</v>
      </c>
      <c r="C50" s="35"/>
      <c r="D50" s="35"/>
      <c r="E50" s="615"/>
    </row>
    <row r="51" spans="1:6" ht="15">
      <c r="A51" s="48">
        <v>2008</v>
      </c>
      <c r="B51" s="33">
        <v>58773</v>
      </c>
      <c r="C51" s="35"/>
      <c r="D51" s="35"/>
      <c r="E51" s="615"/>
    </row>
    <row r="52" spans="1:6" ht="15">
      <c r="A52" s="48">
        <v>2009</v>
      </c>
      <c r="B52" s="33">
        <v>83493</v>
      </c>
      <c r="C52" s="25">
        <v>3562</v>
      </c>
      <c r="D52" s="1120"/>
      <c r="E52" s="1121"/>
    </row>
    <row r="53" spans="1:6" ht="15">
      <c r="A53" s="48">
        <v>2010</v>
      </c>
      <c r="B53" s="33">
        <v>120358</v>
      </c>
      <c r="C53" s="25">
        <v>22589</v>
      </c>
      <c r="D53" s="1120"/>
      <c r="E53" s="1121"/>
    </row>
    <row r="54" spans="1:6" ht="15">
      <c r="A54" s="48">
        <v>2011</v>
      </c>
      <c r="B54" s="33">
        <v>161020</v>
      </c>
      <c r="C54" s="25">
        <v>23765</v>
      </c>
      <c r="D54" s="1120"/>
      <c r="E54" s="1121"/>
    </row>
    <row r="55" spans="1:6" ht="15">
      <c r="A55" s="48">
        <v>2012</v>
      </c>
      <c r="B55" s="33">
        <v>96893</v>
      </c>
      <c r="C55" s="25">
        <v>20383</v>
      </c>
      <c r="D55" s="208">
        <v>136836</v>
      </c>
      <c r="E55" s="616">
        <f t="shared" ref="E55" si="9">B55/D55</f>
        <v>0.70809582273670668</v>
      </c>
    </row>
    <row r="56" spans="1:6" ht="15">
      <c r="A56" s="48">
        <v>2013</v>
      </c>
      <c r="B56" s="33">
        <v>106948</v>
      </c>
      <c r="C56" s="25">
        <v>12310</v>
      </c>
      <c r="D56" s="208">
        <v>136836</v>
      </c>
      <c r="E56" s="616">
        <f>B56/D56</f>
        <v>0.7815779473238037</v>
      </c>
    </row>
    <row r="57" spans="1:6" ht="15">
      <c r="A57" s="48">
        <v>2014</v>
      </c>
      <c r="B57" s="33">
        <v>92967</v>
      </c>
      <c r="C57" s="25">
        <v>10029</v>
      </c>
      <c r="D57" s="208">
        <v>136836</v>
      </c>
      <c r="E57" s="616">
        <f>B57/D57</f>
        <v>0.67940454266421113</v>
      </c>
    </row>
    <row r="58" spans="1:6" ht="15">
      <c r="A58" s="48">
        <v>2015</v>
      </c>
      <c r="B58" s="33">
        <v>80316</v>
      </c>
      <c r="C58" s="25">
        <v>8819</v>
      </c>
      <c r="D58" s="208">
        <v>136836</v>
      </c>
      <c r="E58" s="616">
        <f>B58/D58</f>
        <v>0.58695080242041564</v>
      </c>
    </row>
    <row r="59" spans="1:6" ht="15">
      <c r="A59" s="48">
        <v>2016</v>
      </c>
      <c r="B59" s="33">
        <v>69811</v>
      </c>
      <c r="C59" s="25">
        <v>12656</v>
      </c>
      <c r="D59" s="208">
        <v>136836</v>
      </c>
      <c r="E59" s="616">
        <f>B59/D59</f>
        <v>0.51018006957233475</v>
      </c>
    </row>
    <row r="60" spans="1:6" ht="15">
      <c r="A60" s="48">
        <v>2017</v>
      </c>
      <c r="B60" s="33">
        <f>C38</f>
        <v>93790</v>
      </c>
      <c r="C60" s="33">
        <v>10017</v>
      </c>
      <c r="D60" s="208">
        <v>136836</v>
      </c>
      <c r="E60" s="616">
        <f>B60/D60</f>
        <v>0.68541904177263291</v>
      </c>
      <c r="F60" s="317" t="s">
        <v>3</v>
      </c>
    </row>
    <row r="61" spans="1:6" ht="15">
      <c r="A61" s="48">
        <v>2018</v>
      </c>
      <c r="B61" s="33"/>
      <c r="C61" s="25"/>
      <c r="D61" s="107"/>
      <c r="E61" s="616"/>
    </row>
    <row r="62" spans="1:6" ht="15">
      <c r="A62" s="48">
        <v>2019</v>
      </c>
      <c r="B62" s="33"/>
      <c r="C62" s="25"/>
      <c r="D62" s="107"/>
      <c r="E62" s="616"/>
      <c r="F62" s="316"/>
    </row>
    <row r="63" spans="1:6" ht="15">
      <c r="A63" s="48">
        <v>2020</v>
      </c>
      <c r="B63" s="33"/>
      <c r="C63" s="31"/>
      <c r="D63" s="107"/>
      <c r="E63" s="616"/>
    </row>
    <row r="64" spans="1:6" ht="15">
      <c r="A64" s="609" t="s">
        <v>95</v>
      </c>
      <c r="B64" s="848">
        <f>SUM(B45:B63)</f>
        <v>1247130</v>
      </c>
      <c r="C64" s="848">
        <f t="shared" ref="C64" si="10">SUM(C45:C63)</f>
        <v>124130</v>
      </c>
      <c r="D64" s="1122"/>
      <c r="E64" s="615"/>
      <c r="F64" s="317"/>
    </row>
    <row r="65" spans="1:5" ht="15">
      <c r="A65" s="26"/>
      <c r="B65" s="34"/>
      <c r="C65" s="37"/>
      <c r="D65" s="154"/>
      <c r="E65" s="155"/>
    </row>
    <row r="66" spans="1:5" ht="43.5" customHeight="1">
      <c r="A66" s="1259" t="s">
        <v>948</v>
      </c>
      <c r="B66" s="1259"/>
      <c r="C66" s="1259"/>
      <c r="D66" s="1259"/>
      <c r="E66" s="1259"/>
    </row>
    <row r="67" spans="1:5" ht="16.5">
      <c r="A67" s="1253" t="s">
        <v>861</v>
      </c>
      <c r="B67" s="1253"/>
      <c r="C67" s="1253"/>
      <c r="D67" s="1253"/>
      <c r="E67" s="1253"/>
    </row>
    <row r="68" spans="1:5" ht="16.5">
      <c r="A68" s="1252" t="s">
        <v>862</v>
      </c>
      <c r="B68" s="1252"/>
      <c r="C68" s="1252"/>
      <c r="D68" s="1252"/>
      <c r="E68" s="1252"/>
    </row>
    <row r="69" spans="1:5" ht="11.25" customHeight="1">
      <c r="C69" s="4"/>
    </row>
    <row r="70" spans="1:5">
      <c r="A70" s="1248" t="s">
        <v>20</v>
      </c>
      <c r="B70" s="1249" t="s">
        <v>0</v>
      </c>
      <c r="C70" s="1249" t="s">
        <v>1</v>
      </c>
      <c r="D70" s="1249" t="s">
        <v>2</v>
      </c>
    </row>
    <row r="71" spans="1:5">
      <c r="A71" s="1248"/>
      <c r="B71" s="1249"/>
      <c r="C71" s="1250"/>
      <c r="D71" s="1250"/>
    </row>
    <row r="72" spans="1:5" ht="78.75" customHeight="1">
      <c r="A72" s="1248"/>
      <c r="B72" s="1249"/>
      <c r="C72" s="1250"/>
      <c r="D72" s="1250"/>
    </row>
    <row r="73" spans="1:5" ht="25.5" customHeight="1">
      <c r="A73" s="48">
        <v>2017</v>
      </c>
      <c r="B73" s="32" t="s">
        <v>844</v>
      </c>
      <c r="C73" s="215">
        <v>97210</v>
      </c>
      <c r="D73" s="25">
        <v>2706</v>
      </c>
    </row>
    <row r="74" spans="1:5" ht="25.5" customHeight="1">
      <c r="A74" s="48">
        <v>2017</v>
      </c>
      <c r="B74" s="32" t="s">
        <v>845</v>
      </c>
      <c r="C74" s="215">
        <v>1190019</v>
      </c>
      <c r="D74" s="25">
        <v>30240</v>
      </c>
    </row>
    <row r="75" spans="1:5" ht="24" customHeight="1">
      <c r="A75" s="48">
        <v>2017</v>
      </c>
      <c r="B75" s="32" t="s">
        <v>846</v>
      </c>
      <c r="C75" s="215">
        <v>19952</v>
      </c>
      <c r="D75" s="25">
        <v>184</v>
      </c>
    </row>
  </sheetData>
  <mergeCells count="15">
    <mergeCell ref="A1:G1"/>
    <mergeCell ref="A2:G2"/>
    <mergeCell ref="A3:G3"/>
    <mergeCell ref="A70:A72"/>
    <mergeCell ref="B70:B72"/>
    <mergeCell ref="C70:C72"/>
    <mergeCell ref="D70:D72"/>
    <mergeCell ref="A41:G41"/>
    <mergeCell ref="A68:E68"/>
    <mergeCell ref="A67:E67"/>
    <mergeCell ref="C5:F5"/>
    <mergeCell ref="A43:E43"/>
    <mergeCell ref="A40:E40"/>
    <mergeCell ref="A66:E66"/>
    <mergeCell ref="A4:G4"/>
  </mergeCells>
  <printOptions horizontalCentered="1" verticalCentered="1"/>
  <pageMargins left="0.25" right="0.25" top="0.5" bottom="0.5" header="0.5" footer="0.5"/>
  <pageSetup paperSize="5" scale="71"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H90"/>
  <sheetViews>
    <sheetView showGridLines="0" zoomScale="90" zoomScaleNormal="90" workbookViewId="0">
      <selection activeCell="I18" sqref="I18"/>
    </sheetView>
  </sheetViews>
  <sheetFormatPr defaultColWidth="40.5703125" defaultRowHeight="14.25"/>
  <cols>
    <col min="1" max="1" width="46.42578125" style="1" bestFit="1" customWidth="1"/>
    <col min="2" max="2" width="53.42578125" style="1" customWidth="1"/>
    <col min="3" max="3" width="9.7109375" style="43" customWidth="1"/>
    <col min="4" max="4" width="9.140625" style="43" customWidth="1"/>
    <col min="5" max="5" width="11.7109375" style="43" customWidth="1"/>
    <col min="6" max="6" width="11.140625" style="43" customWidth="1"/>
    <col min="7" max="7" width="20.7109375" style="1" customWidth="1"/>
    <col min="8" max="30" width="11.7109375" style="1" customWidth="1"/>
    <col min="31" max="16384" width="40.5703125" style="1"/>
  </cols>
  <sheetData>
    <row r="1" spans="1:8" s="236" customFormat="1" ht="15.75">
      <c r="A1" s="1261" t="s">
        <v>518</v>
      </c>
      <c r="B1" s="1261"/>
      <c r="C1" s="1261"/>
      <c r="D1" s="1261"/>
      <c r="E1" s="1261"/>
      <c r="F1" s="1261"/>
      <c r="G1" s="1261"/>
    </row>
    <row r="2" spans="1:8" s="236" customFormat="1" ht="15.75">
      <c r="A2" s="1261" t="s">
        <v>1009</v>
      </c>
      <c r="B2" s="1261"/>
      <c r="C2" s="1261"/>
      <c r="D2" s="1261"/>
      <c r="E2" s="1261"/>
      <c r="F2" s="1261"/>
      <c r="G2" s="1261"/>
    </row>
    <row r="3" spans="1:8" s="28" customFormat="1" ht="18.75" customHeight="1">
      <c r="A3" s="1264" t="s">
        <v>1010</v>
      </c>
      <c r="B3" s="1264"/>
      <c r="C3" s="1264"/>
      <c r="D3" s="1264"/>
      <c r="E3" s="1264"/>
      <c r="F3" s="1264"/>
      <c r="G3" s="1264"/>
      <c r="H3" s="326"/>
    </row>
    <row r="4" spans="1:8" s="28" customFormat="1" ht="18" customHeight="1">
      <c r="A4" s="1262" t="s">
        <v>506</v>
      </c>
      <c r="B4" s="1262"/>
      <c r="C4" s="1262"/>
      <c r="D4" s="1262"/>
      <c r="E4" s="1262"/>
      <c r="F4" s="1262"/>
      <c r="G4" s="1262"/>
      <c r="H4" s="326"/>
    </row>
    <row r="5" spans="1:8" ht="32.25" customHeight="1">
      <c r="A5" s="1265" t="s">
        <v>28</v>
      </c>
      <c r="B5" s="1248" t="s">
        <v>831</v>
      </c>
      <c r="C5" s="1267" t="s">
        <v>27</v>
      </c>
      <c r="D5" s="1268"/>
      <c r="E5" s="1268"/>
      <c r="F5" s="1268"/>
      <c r="G5" s="1266" t="s">
        <v>832</v>
      </c>
    </row>
    <row r="6" spans="1:8" ht="15.75" customHeight="1">
      <c r="A6" s="1265"/>
      <c r="B6" s="1248"/>
      <c r="C6" s="708" t="s">
        <v>29</v>
      </c>
      <c r="D6" s="708" t="s">
        <v>30</v>
      </c>
      <c r="E6" s="708" t="s">
        <v>31</v>
      </c>
      <c r="F6" s="708" t="s">
        <v>32</v>
      </c>
      <c r="G6" s="1266"/>
    </row>
    <row r="7" spans="1:8">
      <c r="A7" s="50" t="s">
        <v>713</v>
      </c>
      <c r="B7" s="49" t="s">
        <v>714</v>
      </c>
      <c r="C7" s="709" t="s">
        <v>715</v>
      </c>
      <c r="D7" s="709">
        <v>0</v>
      </c>
      <c r="E7" s="709">
        <v>0</v>
      </c>
      <c r="F7" s="710">
        <v>0</v>
      </c>
      <c r="G7" s="13">
        <v>189176.91999999998</v>
      </c>
    </row>
    <row r="8" spans="1:8">
      <c r="A8" s="339" t="s">
        <v>716</v>
      </c>
      <c r="B8" s="49" t="s">
        <v>717</v>
      </c>
      <c r="C8" s="711" t="s">
        <v>715</v>
      </c>
      <c r="D8" s="711">
        <v>0</v>
      </c>
      <c r="E8" s="711" t="s">
        <v>715</v>
      </c>
      <c r="F8" s="712">
        <v>0</v>
      </c>
      <c r="G8" s="13">
        <v>1185413.4599999997</v>
      </c>
    </row>
    <row r="9" spans="1:8">
      <c r="A9" s="50" t="s">
        <v>718</v>
      </c>
      <c r="B9" s="49" t="s">
        <v>719</v>
      </c>
      <c r="C9" s="711" t="s">
        <v>715</v>
      </c>
      <c r="D9" s="711">
        <v>0</v>
      </c>
      <c r="E9" s="711" t="s">
        <v>715</v>
      </c>
      <c r="F9" s="712">
        <v>0</v>
      </c>
      <c r="G9" s="13">
        <v>1117919.49</v>
      </c>
    </row>
    <row r="10" spans="1:8" ht="28.5">
      <c r="A10" s="50" t="s">
        <v>720</v>
      </c>
      <c r="B10" s="49" t="s">
        <v>721</v>
      </c>
      <c r="C10" s="711" t="s">
        <v>715</v>
      </c>
      <c r="D10" s="711">
        <v>0</v>
      </c>
      <c r="E10" s="711">
        <v>0</v>
      </c>
      <c r="F10" s="712">
        <v>0</v>
      </c>
      <c r="G10" s="13">
        <v>6434287.0900000008</v>
      </c>
    </row>
    <row r="11" spans="1:8" s="236" customFormat="1" hidden="1">
      <c r="A11" s="50" t="s">
        <v>722</v>
      </c>
      <c r="B11" s="49">
        <v>0</v>
      </c>
      <c r="C11" s="711">
        <v>0</v>
      </c>
      <c r="D11" s="711">
        <v>0</v>
      </c>
      <c r="E11" s="711">
        <v>0</v>
      </c>
      <c r="F11" s="712">
        <v>0</v>
      </c>
      <c r="G11" s="13">
        <v>0</v>
      </c>
    </row>
    <row r="12" spans="1:8" s="236" customFormat="1">
      <c r="A12" s="50" t="s">
        <v>723</v>
      </c>
      <c r="B12" s="49" t="s">
        <v>724</v>
      </c>
      <c r="C12" s="711">
        <v>0</v>
      </c>
      <c r="D12" s="711" t="s">
        <v>715</v>
      </c>
      <c r="E12" s="711">
        <v>0</v>
      </c>
      <c r="F12" s="712">
        <v>0</v>
      </c>
      <c r="G12" s="13">
        <v>510573.48</v>
      </c>
    </row>
    <row r="13" spans="1:8" s="236" customFormat="1">
      <c r="A13" s="50" t="s">
        <v>725</v>
      </c>
      <c r="B13" s="49" t="s">
        <v>726</v>
      </c>
      <c r="C13" s="711" t="s">
        <v>715</v>
      </c>
      <c r="D13" s="711">
        <v>0</v>
      </c>
      <c r="E13" s="711" t="s">
        <v>715</v>
      </c>
      <c r="F13" s="712">
        <v>0</v>
      </c>
      <c r="G13" s="13">
        <v>1836291.4</v>
      </c>
    </row>
    <row r="14" spans="1:8" s="236" customFormat="1">
      <c r="A14" s="50" t="s">
        <v>727</v>
      </c>
      <c r="B14" s="49" t="s">
        <v>721</v>
      </c>
      <c r="C14" s="711">
        <v>0</v>
      </c>
      <c r="D14" s="711" t="s">
        <v>715</v>
      </c>
      <c r="E14" s="711">
        <v>0</v>
      </c>
      <c r="F14" s="712">
        <v>0</v>
      </c>
      <c r="G14" s="13">
        <v>10144.470000000001</v>
      </c>
    </row>
    <row r="15" spans="1:8" s="236" customFormat="1" ht="28.5" hidden="1">
      <c r="A15" s="50" t="s">
        <v>728</v>
      </c>
      <c r="B15" s="49">
        <v>0</v>
      </c>
      <c r="C15" s="711">
        <v>0</v>
      </c>
      <c r="D15" s="711">
        <v>0</v>
      </c>
      <c r="E15" s="711">
        <v>0</v>
      </c>
      <c r="F15" s="712">
        <v>0</v>
      </c>
      <c r="G15" s="13">
        <v>0</v>
      </c>
    </row>
    <row r="16" spans="1:8" s="236" customFormat="1" hidden="1">
      <c r="A16" s="50" t="s">
        <v>729</v>
      </c>
      <c r="B16" s="49" t="s">
        <v>721</v>
      </c>
      <c r="C16" s="711" t="s">
        <v>715</v>
      </c>
      <c r="D16" s="711">
        <v>0</v>
      </c>
      <c r="E16" s="711">
        <v>0</v>
      </c>
      <c r="F16" s="712">
        <v>0</v>
      </c>
      <c r="G16" s="13">
        <v>0</v>
      </c>
    </row>
    <row r="17" spans="1:7">
      <c r="A17" s="50" t="s">
        <v>730</v>
      </c>
      <c r="B17" s="49" t="s">
        <v>719</v>
      </c>
      <c r="C17" s="711">
        <v>0</v>
      </c>
      <c r="D17" s="711" t="s">
        <v>715</v>
      </c>
      <c r="E17" s="711" t="s">
        <v>715</v>
      </c>
      <c r="F17" s="712" t="s">
        <v>715</v>
      </c>
      <c r="G17" s="13">
        <v>494847.48</v>
      </c>
    </row>
    <row r="18" spans="1:7" s="236" customFormat="1" ht="28.5">
      <c r="A18" s="596" t="s">
        <v>731</v>
      </c>
      <c r="B18" s="49" t="s">
        <v>732</v>
      </c>
      <c r="C18" s="711">
        <v>0</v>
      </c>
      <c r="D18" s="711" t="s">
        <v>715</v>
      </c>
      <c r="E18" s="711">
        <v>0</v>
      </c>
      <c r="F18" s="712" t="s">
        <v>715</v>
      </c>
      <c r="G18" s="13">
        <v>34487.81</v>
      </c>
    </row>
    <row r="19" spans="1:7" s="236" customFormat="1" ht="21" customHeight="1">
      <c r="A19" s="50" t="s">
        <v>733</v>
      </c>
      <c r="B19" s="49" t="s">
        <v>734</v>
      </c>
      <c r="C19" s="713">
        <v>0</v>
      </c>
      <c r="D19" s="711" t="s">
        <v>715</v>
      </c>
      <c r="E19" s="711">
        <v>0</v>
      </c>
      <c r="F19" s="712" t="s">
        <v>715</v>
      </c>
      <c r="G19" s="13">
        <v>29460.17</v>
      </c>
    </row>
    <row r="20" spans="1:7" s="236" customFormat="1" ht="28.5" hidden="1">
      <c r="A20" s="50" t="s">
        <v>735</v>
      </c>
      <c r="B20" s="49" t="s">
        <v>736</v>
      </c>
      <c r="C20" s="713" t="s">
        <v>715</v>
      </c>
      <c r="D20" s="711">
        <v>0</v>
      </c>
      <c r="E20" s="711" t="s">
        <v>715</v>
      </c>
      <c r="F20" s="712" t="s">
        <v>715</v>
      </c>
      <c r="G20" s="13">
        <v>0</v>
      </c>
    </row>
    <row r="21" spans="1:7" s="236" customFormat="1" ht="28.5">
      <c r="A21" s="50" t="s">
        <v>737</v>
      </c>
      <c r="B21" s="49" t="s">
        <v>738</v>
      </c>
      <c r="C21" s="713">
        <v>0</v>
      </c>
      <c r="D21" s="711" t="s">
        <v>715</v>
      </c>
      <c r="E21" s="711" t="s">
        <v>715</v>
      </c>
      <c r="F21" s="712" t="s">
        <v>715</v>
      </c>
      <c r="G21" s="13">
        <v>332986.34000000003</v>
      </c>
    </row>
    <row r="22" spans="1:7" s="236" customFormat="1" hidden="1">
      <c r="A22" s="50" t="s">
        <v>739</v>
      </c>
      <c r="B22" s="49"/>
      <c r="C22" s="713"/>
      <c r="D22" s="711"/>
      <c r="E22" s="711"/>
      <c r="F22" s="712"/>
      <c r="G22" s="13">
        <v>0</v>
      </c>
    </row>
    <row r="23" spans="1:7" s="236" customFormat="1" ht="18" customHeight="1">
      <c r="A23" s="50" t="s">
        <v>740</v>
      </c>
      <c r="B23" s="49" t="s">
        <v>741</v>
      </c>
      <c r="C23" s="713">
        <v>0</v>
      </c>
      <c r="D23" s="711" t="s">
        <v>715</v>
      </c>
      <c r="E23" s="711" t="s">
        <v>715</v>
      </c>
      <c r="F23" s="712" t="s">
        <v>715</v>
      </c>
      <c r="G23" s="13">
        <v>127670.48</v>
      </c>
    </row>
    <row r="24" spans="1:7" s="236" customFormat="1" ht="28.5" hidden="1">
      <c r="A24" s="50" t="s">
        <v>742</v>
      </c>
      <c r="B24" s="49" t="s">
        <v>743</v>
      </c>
      <c r="C24" s="713">
        <v>0</v>
      </c>
      <c r="D24" s="711" t="s">
        <v>715</v>
      </c>
      <c r="E24" s="711">
        <v>0</v>
      </c>
      <c r="F24" s="712" t="s">
        <v>715</v>
      </c>
      <c r="G24" s="13">
        <v>0</v>
      </c>
    </row>
    <row r="25" spans="1:7" s="236" customFormat="1" hidden="1">
      <c r="A25" s="50" t="s">
        <v>744</v>
      </c>
      <c r="B25" s="49" t="s">
        <v>721</v>
      </c>
      <c r="C25" s="713">
        <v>0</v>
      </c>
      <c r="D25" s="711" t="s">
        <v>715</v>
      </c>
      <c r="E25" s="711">
        <v>0</v>
      </c>
      <c r="F25" s="712" t="s">
        <v>715</v>
      </c>
      <c r="G25" s="13">
        <v>0</v>
      </c>
    </row>
    <row r="26" spans="1:7" s="236" customFormat="1">
      <c r="A26" s="50" t="s">
        <v>745</v>
      </c>
      <c r="B26" s="49" t="s">
        <v>746</v>
      </c>
      <c r="C26" s="713" t="s">
        <v>715</v>
      </c>
      <c r="D26" s="711">
        <v>0</v>
      </c>
      <c r="E26" s="711">
        <v>0</v>
      </c>
      <c r="F26" s="712">
        <v>0</v>
      </c>
      <c r="G26" s="13">
        <v>3702117.1699999995</v>
      </c>
    </row>
    <row r="27" spans="1:7" s="236" customFormat="1">
      <c r="A27" s="50" t="s">
        <v>747</v>
      </c>
      <c r="B27" s="49" t="s">
        <v>748</v>
      </c>
      <c r="C27" s="713">
        <v>0</v>
      </c>
      <c r="D27" s="711" t="s">
        <v>715</v>
      </c>
      <c r="E27" s="711" t="s">
        <v>715</v>
      </c>
      <c r="F27" s="712">
        <v>0</v>
      </c>
      <c r="G27" s="13">
        <v>11795293.93</v>
      </c>
    </row>
    <row r="28" spans="1:7" s="236" customFormat="1" hidden="1">
      <c r="A28" s="50" t="s">
        <v>749</v>
      </c>
      <c r="B28" s="49" t="s">
        <v>721</v>
      </c>
      <c r="C28" s="713">
        <v>0</v>
      </c>
      <c r="D28" s="711" t="s">
        <v>715</v>
      </c>
      <c r="E28" s="711">
        <v>0</v>
      </c>
      <c r="F28" s="712">
        <v>0</v>
      </c>
      <c r="G28" s="13">
        <v>0</v>
      </c>
    </row>
    <row r="29" spans="1:7" s="236" customFormat="1" hidden="1">
      <c r="A29" s="50" t="s">
        <v>750</v>
      </c>
      <c r="B29" s="49" t="s">
        <v>751</v>
      </c>
      <c r="C29" s="713" t="s">
        <v>715</v>
      </c>
      <c r="D29" s="711">
        <v>0</v>
      </c>
      <c r="E29" s="711">
        <v>0</v>
      </c>
      <c r="F29" s="712">
        <v>0</v>
      </c>
      <c r="G29" s="13">
        <v>0</v>
      </c>
    </row>
    <row r="30" spans="1:7" s="236" customFormat="1">
      <c r="A30" s="50" t="s">
        <v>752</v>
      </c>
      <c r="B30" s="49" t="s">
        <v>724</v>
      </c>
      <c r="C30" s="713" t="s">
        <v>715</v>
      </c>
      <c r="D30" s="711">
        <v>0</v>
      </c>
      <c r="E30" s="711" t="s">
        <v>715</v>
      </c>
      <c r="F30" s="712">
        <v>0</v>
      </c>
      <c r="G30" s="13">
        <v>729771.5199999999</v>
      </c>
    </row>
    <row r="31" spans="1:7" s="236" customFormat="1" hidden="1">
      <c r="A31" s="50" t="s">
        <v>753</v>
      </c>
      <c r="B31" s="49" t="s">
        <v>754</v>
      </c>
      <c r="C31" s="713" t="s">
        <v>715</v>
      </c>
      <c r="D31" s="711">
        <v>0</v>
      </c>
      <c r="E31" s="711" t="s">
        <v>715</v>
      </c>
      <c r="F31" s="712">
        <v>0</v>
      </c>
      <c r="G31" s="13">
        <v>0</v>
      </c>
    </row>
    <row r="32" spans="1:7" s="236" customFormat="1">
      <c r="A32" s="50" t="s">
        <v>755</v>
      </c>
      <c r="B32" s="49" t="s">
        <v>756</v>
      </c>
      <c r="C32" s="713" t="s">
        <v>715</v>
      </c>
      <c r="D32" s="711">
        <v>0</v>
      </c>
      <c r="E32" s="711" t="s">
        <v>715</v>
      </c>
      <c r="F32" s="712">
        <v>0</v>
      </c>
      <c r="G32" s="13">
        <v>886017</v>
      </c>
    </row>
    <row r="33" spans="1:7" s="236" customFormat="1">
      <c r="A33" s="50" t="s">
        <v>757</v>
      </c>
      <c r="B33" s="49" t="s">
        <v>758</v>
      </c>
      <c r="C33" s="713" t="s">
        <v>715</v>
      </c>
      <c r="D33" s="711">
        <v>0</v>
      </c>
      <c r="E33" s="711" t="s">
        <v>715</v>
      </c>
      <c r="F33" s="712">
        <v>0</v>
      </c>
      <c r="G33" s="13">
        <v>203635.04</v>
      </c>
    </row>
    <row r="34" spans="1:7" s="236" customFormat="1">
      <c r="A34" s="50" t="s">
        <v>759</v>
      </c>
      <c r="B34" s="49" t="s">
        <v>760</v>
      </c>
      <c r="C34" s="713" t="s">
        <v>715</v>
      </c>
      <c r="D34" s="711">
        <v>0</v>
      </c>
      <c r="E34" s="711" t="s">
        <v>715</v>
      </c>
      <c r="F34" s="712">
        <v>0</v>
      </c>
      <c r="G34" s="13">
        <v>432104</v>
      </c>
    </row>
    <row r="35" spans="1:7" s="236" customFormat="1" hidden="1">
      <c r="A35" s="50" t="s">
        <v>761</v>
      </c>
      <c r="B35" s="49" t="s">
        <v>714</v>
      </c>
      <c r="C35" s="713" t="s">
        <v>715</v>
      </c>
      <c r="D35" s="711">
        <v>0</v>
      </c>
      <c r="E35" s="711" t="s">
        <v>715</v>
      </c>
      <c r="F35" s="712">
        <v>0</v>
      </c>
      <c r="G35" s="13">
        <v>0</v>
      </c>
    </row>
    <row r="36" spans="1:7" s="236" customFormat="1" hidden="1">
      <c r="A36" s="50" t="s">
        <v>762</v>
      </c>
      <c r="B36" s="49" t="s">
        <v>763</v>
      </c>
      <c r="C36" s="713">
        <v>0</v>
      </c>
      <c r="D36" s="711">
        <v>0</v>
      </c>
      <c r="E36" s="711" t="s">
        <v>715</v>
      </c>
      <c r="F36" s="712">
        <v>0</v>
      </c>
      <c r="G36" s="13">
        <v>0</v>
      </c>
    </row>
    <row r="37" spans="1:7" s="236" customFormat="1">
      <c r="A37" s="50" t="s">
        <v>764</v>
      </c>
      <c r="B37" s="49" t="s">
        <v>765</v>
      </c>
      <c r="C37" s="713" t="s">
        <v>715</v>
      </c>
      <c r="D37" s="711">
        <v>0</v>
      </c>
      <c r="E37" s="711" t="s">
        <v>715</v>
      </c>
      <c r="F37" s="712">
        <v>0</v>
      </c>
      <c r="G37" s="13">
        <v>864951.71999999986</v>
      </c>
    </row>
    <row r="38" spans="1:7" s="236" customFormat="1">
      <c r="A38" s="50" t="s">
        <v>766</v>
      </c>
      <c r="B38" s="49" t="s">
        <v>767</v>
      </c>
      <c r="C38" s="713" t="s">
        <v>715</v>
      </c>
      <c r="D38" s="711">
        <v>0</v>
      </c>
      <c r="E38" s="711" t="s">
        <v>715</v>
      </c>
      <c r="F38" s="712">
        <v>0</v>
      </c>
      <c r="G38" s="13">
        <v>175937.64000000004</v>
      </c>
    </row>
    <row r="39" spans="1:7" s="236" customFormat="1" hidden="1">
      <c r="A39" s="50" t="s">
        <v>768</v>
      </c>
      <c r="B39" s="49" t="s">
        <v>721</v>
      </c>
      <c r="C39" s="713">
        <v>0</v>
      </c>
      <c r="D39" s="711" t="s">
        <v>715</v>
      </c>
      <c r="E39" s="711" t="s">
        <v>715</v>
      </c>
      <c r="F39" s="712" t="s">
        <v>715</v>
      </c>
      <c r="G39" s="13">
        <v>0</v>
      </c>
    </row>
    <row r="40" spans="1:7" s="236" customFormat="1">
      <c r="A40" s="50" t="s">
        <v>769</v>
      </c>
      <c r="B40" s="49" t="s">
        <v>770</v>
      </c>
      <c r="C40" s="713">
        <v>0</v>
      </c>
      <c r="D40" s="711" t="s">
        <v>715</v>
      </c>
      <c r="E40" s="711" t="s">
        <v>715</v>
      </c>
      <c r="F40" s="712" t="s">
        <v>715</v>
      </c>
      <c r="G40" s="13">
        <v>12074253.800000001</v>
      </c>
    </row>
    <row r="41" spans="1:7" s="236" customFormat="1" hidden="1">
      <c r="A41" s="50" t="s">
        <v>771</v>
      </c>
      <c r="B41" s="49" t="s">
        <v>772</v>
      </c>
      <c r="C41" s="713" t="s">
        <v>715</v>
      </c>
      <c r="D41" s="711">
        <v>0</v>
      </c>
      <c r="E41" s="711">
        <v>0</v>
      </c>
      <c r="F41" s="712" t="s">
        <v>715</v>
      </c>
      <c r="G41" s="13">
        <v>0</v>
      </c>
    </row>
    <row r="42" spans="1:7" s="236" customFormat="1" hidden="1">
      <c r="A42" s="50" t="s">
        <v>773</v>
      </c>
      <c r="B42" s="49" t="s">
        <v>714</v>
      </c>
      <c r="C42" s="713" t="s">
        <v>715</v>
      </c>
      <c r="D42" s="711">
        <v>0</v>
      </c>
      <c r="E42" s="711">
        <v>0</v>
      </c>
      <c r="F42" s="712">
        <v>0</v>
      </c>
      <c r="G42" s="13">
        <v>0</v>
      </c>
    </row>
    <row r="43" spans="1:7" s="236" customFormat="1">
      <c r="A43" s="50" t="s">
        <v>774</v>
      </c>
      <c r="B43" s="49" t="s">
        <v>775</v>
      </c>
      <c r="C43" s="713">
        <v>0</v>
      </c>
      <c r="D43" s="711" t="s">
        <v>715</v>
      </c>
      <c r="E43" s="711" t="s">
        <v>715</v>
      </c>
      <c r="F43" s="712" t="s">
        <v>715</v>
      </c>
      <c r="G43" s="13">
        <v>509355.79</v>
      </c>
    </row>
    <row r="44" spans="1:7" s="236" customFormat="1" hidden="1">
      <c r="A44" s="50" t="s">
        <v>776</v>
      </c>
      <c r="B44" s="49" t="s">
        <v>714</v>
      </c>
      <c r="C44" s="713" t="s">
        <v>715</v>
      </c>
      <c r="D44" s="711">
        <v>0</v>
      </c>
      <c r="E44" s="711">
        <v>0</v>
      </c>
      <c r="F44" s="712">
        <v>0</v>
      </c>
      <c r="G44" s="13">
        <v>0</v>
      </c>
    </row>
    <row r="45" spans="1:7" s="236" customFormat="1" ht="17.25" customHeight="1">
      <c r="A45" s="50" t="s">
        <v>777</v>
      </c>
      <c r="B45" s="49" t="s">
        <v>778</v>
      </c>
      <c r="C45" s="713">
        <v>0</v>
      </c>
      <c r="D45" s="711" t="s">
        <v>715</v>
      </c>
      <c r="E45" s="711">
        <v>0</v>
      </c>
      <c r="F45" s="712">
        <v>0</v>
      </c>
      <c r="G45" s="13">
        <v>3490703.9200000004</v>
      </c>
    </row>
    <row r="46" spans="1:7" s="236" customFormat="1">
      <c r="A46" s="50" t="s">
        <v>779</v>
      </c>
      <c r="B46" s="49" t="s">
        <v>780</v>
      </c>
      <c r="C46" s="713" t="s">
        <v>715</v>
      </c>
      <c r="D46" s="711">
        <v>0</v>
      </c>
      <c r="E46" s="711">
        <v>0</v>
      </c>
      <c r="F46" s="712">
        <v>0</v>
      </c>
      <c r="G46" s="13">
        <v>2632780.7000000002</v>
      </c>
    </row>
    <row r="47" spans="1:7" s="236" customFormat="1">
      <c r="A47" s="50" t="s">
        <v>781</v>
      </c>
      <c r="B47" s="49" t="s">
        <v>782</v>
      </c>
      <c r="C47" s="713" t="s">
        <v>715</v>
      </c>
      <c r="D47" s="711">
        <v>0</v>
      </c>
      <c r="E47" s="711" t="s">
        <v>715</v>
      </c>
      <c r="F47" s="712">
        <v>0</v>
      </c>
      <c r="G47" s="13">
        <v>7037227.4500000002</v>
      </c>
    </row>
    <row r="48" spans="1:7" s="236" customFormat="1">
      <c r="A48" s="50" t="s">
        <v>783</v>
      </c>
      <c r="B48" s="49" t="s">
        <v>784</v>
      </c>
      <c r="C48" s="713" t="s">
        <v>715</v>
      </c>
      <c r="D48" s="711">
        <v>0</v>
      </c>
      <c r="E48" s="711" t="s">
        <v>715</v>
      </c>
      <c r="F48" s="712">
        <v>0</v>
      </c>
      <c r="G48" s="13">
        <v>921407.54</v>
      </c>
    </row>
    <row r="49" spans="1:7" s="236" customFormat="1">
      <c r="A49" s="50" t="s">
        <v>785</v>
      </c>
      <c r="B49" s="49" t="s">
        <v>786</v>
      </c>
      <c r="C49" s="713" t="s">
        <v>715</v>
      </c>
      <c r="D49" s="711">
        <v>0</v>
      </c>
      <c r="E49" s="711">
        <v>0</v>
      </c>
      <c r="F49" s="712">
        <v>0</v>
      </c>
      <c r="G49" s="13">
        <v>5784611.0600000005</v>
      </c>
    </row>
    <row r="50" spans="1:7" s="236" customFormat="1">
      <c r="A50" s="50" t="s">
        <v>787</v>
      </c>
      <c r="B50" s="49" t="s">
        <v>788</v>
      </c>
      <c r="C50" s="713" t="s">
        <v>715</v>
      </c>
      <c r="D50" s="711">
        <v>0</v>
      </c>
      <c r="E50" s="711" t="s">
        <v>715</v>
      </c>
      <c r="F50" s="712">
        <v>0</v>
      </c>
      <c r="G50" s="13">
        <v>1323259.0500000003</v>
      </c>
    </row>
    <row r="51" spans="1:7" s="236" customFormat="1">
      <c r="A51" s="50" t="s">
        <v>789</v>
      </c>
      <c r="B51" s="49" t="s">
        <v>754</v>
      </c>
      <c r="C51" s="713" t="s">
        <v>715</v>
      </c>
      <c r="D51" s="711">
        <v>0</v>
      </c>
      <c r="E51" s="711">
        <v>0</v>
      </c>
      <c r="F51" s="712">
        <v>0</v>
      </c>
      <c r="G51" s="13">
        <v>243463.65000000002</v>
      </c>
    </row>
    <row r="52" spans="1:7" s="236" customFormat="1" hidden="1">
      <c r="A52" s="50" t="s">
        <v>790</v>
      </c>
      <c r="B52" s="49" t="s">
        <v>791</v>
      </c>
      <c r="C52" s="713" t="s">
        <v>715</v>
      </c>
      <c r="D52" s="711">
        <v>0</v>
      </c>
      <c r="E52" s="711">
        <v>0</v>
      </c>
      <c r="F52" s="712">
        <v>0</v>
      </c>
      <c r="G52" s="13">
        <v>0</v>
      </c>
    </row>
    <row r="53" spans="1:7" s="236" customFormat="1">
      <c r="A53" s="50" t="s">
        <v>792</v>
      </c>
      <c r="B53" s="49" t="s">
        <v>793</v>
      </c>
      <c r="C53" s="713" t="s">
        <v>715</v>
      </c>
      <c r="D53" s="711">
        <v>0</v>
      </c>
      <c r="E53" s="711" t="s">
        <v>715</v>
      </c>
      <c r="F53" s="712">
        <v>0</v>
      </c>
      <c r="G53" s="13">
        <v>824207.59000000008</v>
      </c>
    </row>
    <row r="54" spans="1:7" s="236" customFormat="1">
      <c r="A54" s="50" t="s">
        <v>794</v>
      </c>
      <c r="B54" s="49" t="s">
        <v>795</v>
      </c>
      <c r="C54" s="713" t="s">
        <v>715</v>
      </c>
      <c r="D54" s="711">
        <v>0</v>
      </c>
      <c r="E54" s="711">
        <v>0</v>
      </c>
      <c r="F54" s="712">
        <v>0</v>
      </c>
      <c r="G54" s="13">
        <v>601985.14999999991</v>
      </c>
    </row>
    <row r="55" spans="1:7" s="236" customFormat="1" hidden="1">
      <c r="A55" s="50" t="s">
        <v>796</v>
      </c>
      <c r="B55" s="49">
        <v>0</v>
      </c>
      <c r="C55" s="713">
        <v>0</v>
      </c>
      <c r="D55" s="711">
        <v>0</v>
      </c>
      <c r="E55" s="711">
        <v>0</v>
      </c>
      <c r="F55" s="712">
        <v>0</v>
      </c>
      <c r="G55" s="13">
        <v>0</v>
      </c>
    </row>
    <row r="56" spans="1:7" s="236" customFormat="1" hidden="1">
      <c r="A56" s="50" t="s">
        <v>797</v>
      </c>
      <c r="B56" s="49" t="s">
        <v>798</v>
      </c>
      <c r="C56" s="713">
        <v>0</v>
      </c>
      <c r="D56" s="711">
        <v>0</v>
      </c>
      <c r="E56" s="711" t="s">
        <v>715</v>
      </c>
      <c r="F56" s="712">
        <v>0</v>
      </c>
      <c r="G56" s="13">
        <v>0</v>
      </c>
    </row>
    <row r="57" spans="1:7" s="236" customFormat="1">
      <c r="A57" s="50" t="s">
        <v>799</v>
      </c>
      <c r="B57" s="49" t="s">
        <v>800</v>
      </c>
      <c r="C57" s="713" t="s">
        <v>715</v>
      </c>
      <c r="D57" s="711">
        <v>0</v>
      </c>
      <c r="E57" s="711" t="s">
        <v>715</v>
      </c>
      <c r="F57" s="712" t="s">
        <v>715</v>
      </c>
      <c r="G57" s="13">
        <v>362969.1700000001</v>
      </c>
    </row>
    <row r="58" spans="1:7" s="236" customFormat="1">
      <c r="A58" s="50" t="s">
        <v>801</v>
      </c>
      <c r="B58" s="49" t="s">
        <v>743</v>
      </c>
      <c r="C58" s="713" t="s">
        <v>715</v>
      </c>
      <c r="D58" s="711">
        <v>0</v>
      </c>
      <c r="E58" s="711" t="s">
        <v>715</v>
      </c>
      <c r="F58" s="712">
        <v>0</v>
      </c>
      <c r="G58" s="13">
        <v>193072</v>
      </c>
    </row>
    <row r="59" spans="1:7" s="236" customFormat="1">
      <c r="A59" s="50" t="s">
        <v>802</v>
      </c>
      <c r="B59" s="49" t="s">
        <v>803</v>
      </c>
      <c r="C59" s="713" t="s">
        <v>715</v>
      </c>
      <c r="D59" s="711">
        <v>0</v>
      </c>
      <c r="E59" s="711">
        <v>0</v>
      </c>
      <c r="F59" s="712" t="s">
        <v>715</v>
      </c>
      <c r="G59" s="13">
        <v>4417141.42</v>
      </c>
    </row>
    <row r="60" spans="1:7" s="236" customFormat="1">
      <c r="A60" s="50" t="s">
        <v>804</v>
      </c>
      <c r="B60" s="49" t="s">
        <v>721</v>
      </c>
      <c r="C60" s="713">
        <v>0</v>
      </c>
      <c r="D60" s="711" t="s">
        <v>715</v>
      </c>
      <c r="E60" s="711" t="s">
        <v>715</v>
      </c>
      <c r="F60" s="712">
        <v>0</v>
      </c>
      <c r="G60" s="13">
        <v>933069.37000000023</v>
      </c>
    </row>
    <row r="61" spans="1:7" s="236" customFormat="1">
      <c r="A61" s="50" t="s">
        <v>805</v>
      </c>
      <c r="B61" s="49" t="s">
        <v>721</v>
      </c>
      <c r="C61" s="713">
        <v>0</v>
      </c>
      <c r="D61" s="711" t="s">
        <v>715</v>
      </c>
      <c r="E61" s="711" t="s">
        <v>715</v>
      </c>
      <c r="F61" s="712">
        <v>0</v>
      </c>
      <c r="G61" s="13">
        <v>170349.04000000004</v>
      </c>
    </row>
    <row r="62" spans="1:7" s="236" customFormat="1">
      <c r="A62" s="50" t="s">
        <v>806</v>
      </c>
      <c r="B62" s="49" t="s">
        <v>772</v>
      </c>
      <c r="C62" s="713" t="s">
        <v>715</v>
      </c>
      <c r="D62" s="711">
        <v>0</v>
      </c>
      <c r="E62" s="711">
        <v>0</v>
      </c>
      <c r="F62" s="712" t="s">
        <v>715</v>
      </c>
      <c r="G62" s="13">
        <v>19255.060000000001</v>
      </c>
    </row>
    <row r="63" spans="1:7" s="236" customFormat="1" hidden="1">
      <c r="A63" s="50" t="s">
        <v>807</v>
      </c>
      <c r="B63" s="49"/>
      <c r="C63" s="713"/>
      <c r="D63" s="711"/>
      <c r="E63" s="711"/>
      <c r="F63" s="712"/>
      <c r="G63" s="13">
        <v>0</v>
      </c>
    </row>
    <row r="64" spans="1:7" s="236" customFormat="1" ht="14.25" customHeight="1">
      <c r="A64" s="50"/>
      <c r="B64" s="49"/>
      <c r="C64" s="714"/>
      <c r="D64" s="711"/>
      <c r="E64" s="711"/>
      <c r="F64" s="712"/>
      <c r="G64" s="13"/>
    </row>
    <row r="65" spans="1:7" ht="15">
      <c r="A65" s="169" t="s">
        <v>333</v>
      </c>
      <c r="B65" s="137"/>
      <c r="C65" s="715"/>
      <c r="D65" s="715"/>
      <c r="E65" s="715"/>
      <c r="F65" s="715"/>
      <c r="G65" s="168">
        <f>SUM(G7:G64)</f>
        <v>72632198.37000002</v>
      </c>
    </row>
    <row r="67" spans="1:7">
      <c r="A67" s="1258" t="s">
        <v>987</v>
      </c>
      <c r="B67" s="1258"/>
      <c r="C67" s="1258"/>
      <c r="D67" s="1258"/>
      <c r="E67" s="1258"/>
    </row>
    <row r="68" spans="1:7" ht="17.25">
      <c r="A68" s="716" t="s">
        <v>838</v>
      </c>
      <c r="B68" s="717"/>
    </row>
    <row r="69" spans="1:7">
      <c r="A69" s="717" t="s">
        <v>808</v>
      </c>
      <c r="B69" s="717" t="s">
        <v>809</v>
      </c>
    </row>
    <row r="70" spans="1:7">
      <c r="A70" s="717" t="s">
        <v>528</v>
      </c>
      <c r="B70" s="717" t="s">
        <v>721</v>
      </c>
    </row>
    <row r="71" spans="1:7">
      <c r="A71" s="717" t="s">
        <v>810</v>
      </c>
      <c r="B71" s="717" t="s">
        <v>741</v>
      </c>
    </row>
    <row r="72" spans="1:7">
      <c r="A72" s="717" t="s">
        <v>534</v>
      </c>
      <c r="B72" s="717" t="s">
        <v>811</v>
      </c>
    </row>
    <row r="73" spans="1:7">
      <c r="A73" s="717" t="s">
        <v>812</v>
      </c>
      <c r="B73" s="717" t="s">
        <v>736</v>
      </c>
    </row>
    <row r="74" spans="1:7">
      <c r="A74" s="717" t="s">
        <v>529</v>
      </c>
      <c r="B74" s="717" t="s">
        <v>743</v>
      </c>
    </row>
    <row r="75" spans="1:7">
      <c r="A75" s="717" t="s">
        <v>525</v>
      </c>
      <c r="B75" s="717" t="s">
        <v>813</v>
      </c>
    </row>
    <row r="76" spans="1:7">
      <c r="A76" s="717" t="s">
        <v>533</v>
      </c>
      <c r="B76" s="717" t="s">
        <v>814</v>
      </c>
    </row>
    <row r="77" spans="1:7">
      <c r="A77" s="717" t="s">
        <v>527</v>
      </c>
      <c r="B77" s="717" t="s">
        <v>815</v>
      </c>
    </row>
    <row r="78" spans="1:7">
      <c r="A78" s="717" t="s">
        <v>526</v>
      </c>
      <c r="B78" s="717" t="s">
        <v>714</v>
      </c>
    </row>
    <row r="79" spans="1:7">
      <c r="A79" s="717" t="s">
        <v>532</v>
      </c>
      <c r="B79" s="717" t="s">
        <v>732</v>
      </c>
    </row>
    <row r="80" spans="1:7">
      <c r="A80" s="717" t="s">
        <v>531</v>
      </c>
      <c r="B80" s="717" t="s">
        <v>816</v>
      </c>
    </row>
    <row r="81" spans="1:7">
      <c r="A81" s="717" t="s">
        <v>524</v>
      </c>
      <c r="B81" s="717" t="s">
        <v>817</v>
      </c>
    </row>
    <row r="82" spans="1:7">
      <c r="A82" s="717" t="s">
        <v>818</v>
      </c>
      <c r="B82" s="717" t="s">
        <v>819</v>
      </c>
    </row>
    <row r="83" spans="1:7">
      <c r="A83" s="717" t="s">
        <v>820</v>
      </c>
      <c r="B83" s="717" t="s">
        <v>821</v>
      </c>
    </row>
    <row r="84" spans="1:7">
      <c r="A84" s="717" t="s">
        <v>822</v>
      </c>
      <c r="B84" s="717" t="s">
        <v>823</v>
      </c>
    </row>
    <row r="85" spans="1:7">
      <c r="A85" s="717" t="s">
        <v>824</v>
      </c>
      <c r="B85" s="717" t="s">
        <v>751</v>
      </c>
    </row>
    <row r="86" spans="1:7">
      <c r="A86" s="717" t="s">
        <v>825</v>
      </c>
      <c r="B86" s="717" t="s">
        <v>826</v>
      </c>
    </row>
    <row r="87" spans="1:7">
      <c r="A87" s="717" t="s">
        <v>827</v>
      </c>
      <c r="B87" s="717" t="s">
        <v>828</v>
      </c>
    </row>
    <row r="88" spans="1:7">
      <c r="A88" s="717" t="s">
        <v>829</v>
      </c>
      <c r="B88" s="717" t="s">
        <v>830</v>
      </c>
    </row>
    <row r="89" spans="1:7">
      <c r="A89" s="718"/>
      <c r="B89" s="718"/>
    </row>
    <row r="90" spans="1:7" ht="31.5" customHeight="1">
      <c r="A90" s="1263" t="s">
        <v>1011</v>
      </c>
      <c r="B90" s="1263"/>
      <c r="C90" s="1263"/>
      <c r="D90" s="1263"/>
      <c r="E90" s="1263"/>
      <c r="F90" s="1263"/>
      <c r="G90" s="1263"/>
    </row>
  </sheetData>
  <mergeCells count="10">
    <mergeCell ref="A1:G1"/>
    <mergeCell ref="A2:G2"/>
    <mergeCell ref="A4:G4"/>
    <mergeCell ref="A90:G90"/>
    <mergeCell ref="A67:E67"/>
    <mergeCell ref="A3:G3"/>
    <mergeCell ref="A5:A6"/>
    <mergeCell ref="B5:B6"/>
    <mergeCell ref="G5:G6"/>
    <mergeCell ref="C5:F5"/>
  </mergeCells>
  <phoneticPr fontId="20" type="noConversion"/>
  <printOptions horizontalCentered="1" verticalCentered="1" headings="1"/>
  <pageMargins left="0.25" right="0.25" top="0.5" bottom="0.5" header="0.5" footer="0.5"/>
  <pageSetup scale="61" firstPageNumber="53" fitToHeight="0" orientation="portrait" useFirstPageNumber="1" r:id="rId1"/>
  <headerFooter scaleWithDoc="0"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71"/>
  <sheetViews>
    <sheetView zoomScale="90" zoomScaleNormal="90" zoomScalePageLayoutView="60" workbookViewId="0">
      <selection sqref="A1:S1"/>
    </sheetView>
  </sheetViews>
  <sheetFormatPr defaultColWidth="9.140625" defaultRowHeight="15"/>
  <cols>
    <col min="1" max="1" width="44.42578125" style="720" customWidth="1"/>
    <col min="2" max="2" width="10.5703125" style="720" customWidth="1"/>
    <col min="3" max="3" width="9.7109375" style="729" customWidth="1"/>
    <col min="4" max="4" width="6.85546875" style="729" customWidth="1"/>
    <col min="5" max="5" width="9.7109375" style="729" customWidth="1"/>
    <col min="6" max="6" width="6.85546875" style="729" customWidth="1"/>
    <col min="7" max="7" width="13" style="729" bestFit="1" customWidth="1"/>
    <col min="8" max="8" width="6.85546875" style="728" customWidth="1"/>
    <col min="9" max="9" width="9.5703125" style="729" customWidth="1"/>
    <col min="10" max="10" width="6.85546875" style="729" customWidth="1"/>
    <col min="11" max="11" width="9.7109375" style="729" customWidth="1"/>
    <col min="12" max="12" width="6.7109375" style="729" customWidth="1"/>
    <col min="13" max="13" width="13" style="729" bestFit="1" customWidth="1"/>
    <col min="14" max="14" width="6.7109375" style="728" customWidth="1"/>
    <col min="15" max="15" width="14.7109375" style="729" bestFit="1" customWidth="1"/>
    <col min="16" max="16" width="13" style="729" bestFit="1" customWidth="1"/>
    <col min="17" max="17" width="14.140625" style="728" customWidth="1"/>
    <col min="18" max="18" width="11.7109375" style="730" bestFit="1" customWidth="1"/>
    <col min="19" max="19" width="11.28515625" style="730" bestFit="1" customWidth="1"/>
    <col min="20" max="20" width="9.140625" style="720" customWidth="1"/>
    <col min="21" max="21" width="14" style="720" bestFit="1" customWidth="1"/>
    <col min="22" max="23" width="11.5703125" style="720" bestFit="1" customWidth="1"/>
    <col min="24" max="16384" width="9.140625" style="720"/>
  </cols>
  <sheetData>
    <row r="1" spans="1:31" ht="69.75" customHeight="1">
      <c r="A1" s="1271" t="s">
        <v>988</v>
      </c>
      <c r="B1" s="1271"/>
      <c r="C1" s="1271"/>
      <c r="D1" s="1271"/>
      <c r="E1" s="1271"/>
      <c r="F1" s="1271"/>
      <c r="G1" s="1271"/>
      <c r="H1" s="1271"/>
      <c r="I1" s="1271"/>
      <c r="J1" s="1271"/>
      <c r="K1" s="1271"/>
      <c r="L1" s="1271"/>
      <c r="M1" s="1271"/>
      <c r="N1" s="1271"/>
      <c r="O1" s="1271"/>
      <c r="P1" s="1271"/>
      <c r="Q1" s="1271"/>
      <c r="R1" s="1271"/>
      <c r="S1" s="1271"/>
    </row>
    <row r="2" spans="1:31" ht="30" customHeight="1">
      <c r="A2" s="721"/>
      <c r="B2" s="834" t="s">
        <v>35</v>
      </c>
      <c r="C2" s="1272" t="s">
        <v>36</v>
      </c>
      <c r="D2" s="1273"/>
      <c r="E2" s="1273"/>
      <c r="F2" s="1273"/>
      <c r="G2" s="1273"/>
      <c r="H2" s="1274"/>
      <c r="I2" s="1272" t="s">
        <v>37</v>
      </c>
      <c r="J2" s="1273"/>
      <c r="K2" s="1273"/>
      <c r="L2" s="1273"/>
      <c r="M2" s="1273"/>
      <c r="N2" s="1274"/>
      <c r="O2" s="1275" t="s">
        <v>440</v>
      </c>
      <c r="P2" s="1276"/>
      <c r="Q2" s="1276"/>
      <c r="R2" s="1276"/>
      <c r="S2" s="1277"/>
    </row>
    <row r="3" spans="1:31" ht="15" customHeight="1">
      <c r="A3" s="723"/>
      <c r="B3" s="722"/>
      <c r="C3" s="1278" t="s">
        <v>42</v>
      </c>
      <c r="D3" s="1278"/>
      <c r="E3" s="1278" t="s">
        <v>39</v>
      </c>
      <c r="F3" s="1278"/>
      <c r="G3" s="1278" t="s">
        <v>40</v>
      </c>
      <c r="H3" s="1278"/>
      <c r="I3" s="1278" t="s">
        <v>42</v>
      </c>
      <c r="J3" s="1278"/>
      <c r="K3" s="1278" t="s">
        <v>39</v>
      </c>
      <c r="L3" s="1278"/>
      <c r="M3" s="1278" t="s">
        <v>40</v>
      </c>
      <c r="N3" s="1278"/>
      <c r="O3" s="1278" t="s">
        <v>38</v>
      </c>
      <c r="P3" s="1278" t="s">
        <v>434</v>
      </c>
      <c r="Q3" s="1279" t="s">
        <v>989</v>
      </c>
      <c r="R3" s="1280" t="s">
        <v>41</v>
      </c>
      <c r="S3" s="1280" t="s">
        <v>53</v>
      </c>
    </row>
    <row r="4" spans="1:31">
      <c r="A4" s="724"/>
      <c r="B4" s="722"/>
      <c r="C4" s="1123" t="s">
        <v>14</v>
      </c>
      <c r="D4" s="1123" t="s">
        <v>43</v>
      </c>
      <c r="E4" s="1123" t="s">
        <v>14</v>
      </c>
      <c r="F4" s="1123" t="s">
        <v>43</v>
      </c>
      <c r="G4" s="1123" t="s">
        <v>44</v>
      </c>
      <c r="H4" s="1124" t="s">
        <v>43</v>
      </c>
      <c r="I4" s="1123" t="s">
        <v>14</v>
      </c>
      <c r="J4" s="1123" t="s">
        <v>43</v>
      </c>
      <c r="K4" s="1123" t="s">
        <v>14</v>
      </c>
      <c r="L4" s="1123" t="s">
        <v>43</v>
      </c>
      <c r="M4" s="1123" t="s">
        <v>44</v>
      </c>
      <c r="N4" s="1124" t="s">
        <v>43</v>
      </c>
      <c r="O4" s="1278"/>
      <c r="P4" s="1278"/>
      <c r="Q4" s="1279"/>
      <c r="R4" s="1280"/>
      <c r="S4" s="1280"/>
    </row>
    <row r="5" spans="1:31" s="725" customFormat="1">
      <c r="A5" s="1125" t="s">
        <v>39</v>
      </c>
      <c r="B5" s="697" t="s">
        <v>15</v>
      </c>
      <c r="C5" s="1136">
        <v>74750</v>
      </c>
      <c r="D5" s="1143">
        <f>C5/O5</f>
        <v>0.79699328286597715</v>
      </c>
      <c r="E5" s="1138">
        <v>74750</v>
      </c>
      <c r="F5" s="1137">
        <f>E5/P5</f>
        <v>0.79699328286597715</v>
      </c>
      <c r="G5" s="1139">
        <v>45710448.529996112</v>
      </c>
      <c r="H5" s="1137">
        <f>G5/Q5</f>
        <v>0.66614211115739952</v>
      </c>
      <c r="I5" s="1138">
        <v>19040</v>
      </c>
      <c r="J5" s="1143">
        <f>I5/O5</f>
        <v>0.20300671713402282</v>
      </c>
      <c r="K5" s="1138">
        <v>19040</v>
      </c>
      <c r="L5" s="1137">
        <f>K5/P5</f>
        <v>0.20300671713402282</v>
      </c>
      <c r="M5" s="1139">
        <v>22909216.500001393</v>
      </c>
      <c r="N5" s="1137">
        <f>M5/Q5</f>
        <v>0.33385788884260059</v>
      </c>
      <c r="O5" s="1136">
        <v>93790</v>
      </c>
      <c r="P5" s="1136">
        <v>93790</v>
      </c>
      <c r="Q5" s="1140">
        <v>68619665.029997498</v>
      </c>
      <c r="R5" s="1163">
        <f>Q5/O5</f>
        <v>731.63093112269428</v>
      </c>
      <c r="S5" s="1163">
        <f>Q5/P5</f>
        <v>731.63093112269428</v>
      </c>
      <c r="T5" s="720"/>
      <c r="U5" s="720"/>
      <c r="V5" s="720"/>
      <c r="W5" s="720"/>
      <c r="X5" s="720"/>
      <c r="Y5" s="720"/>
      <c r="Z5" s="720"/>
      <c r="AA5" s="720"/>
      <c r="AB5" s="720"/>
      <c r="AC5" s="720"/>
      <c r="AD5" s="720"/>
      <c r="AE5" s="720"/>
    </row>
    <row r="6" spans="1:31" ht="13.5" customHeight="1">
      <c r="A6" s="1126" t="s">
        <v>236</v>
      </c>
      <c r="B6" s="1127"/>
      <c r="C6" s="1141"/>
      <c r="D6" s="1141"/>
      <c r="E6" s="1141"/>
      <c r="F6" s="1141"/>
      <c r="G6" s="1142"/>
      <c r="H6" s="1141"/>
      <c r="I6" s="1141"/>
      <c r="J6" s="1141"/>
      <c r="K6" s="1141"/>
      <c r="L6" s="1141"/>
      <c r="M6" s="1142"/>
      <c r="N6" s="1141"/>
      <c r="O6" s="1141"/>
      <c r="P6" s="1141"/>
      <c r="Q6" s="1141"/>
      <c r="R6" s="1141"/>
      <c r="S6" s="1141"/>
    </row>
    <row r="7" spans="1:31">
      <c r="A7" s="1128" t="s">
        <v>91</v>
      </c>
      <c r="B7" s="1129" t="s">
        <v>15</v>
      </c>
      <c r="C7" s="1136">
        <v>0</v>
      </c>
      <c r="D7" s="1143">
        <f>C7/O7</f>
        <v>0</v>
      </c>
      <c r="E7" s="1136">
        <v>0</v>
      </c>
      <c r="F7" s="1143">
        <f>E7/P7</f>
        <v>0</v>
      </c>
      <c r="G7" s="1136">
        <v>0</v>
      </c>
      <c r="H7" s="1143">
        <f>G7/Q7</f>
        <v>0</v>
      </c>
      <c r="I7" s="1136">
        <v>7928</v>
      </c>
      <c r="J7" s="1143">
        <f>I7/O7</f>
        <v>1</v>
      </c>
      <c r="K7" s="1136">
        <v>7928</v>
      </c>
      <c r="L7" s="1143">
        <f>K7/P7</f>
        <v>1</v>
      </c>
      <c r="M7" s="1136">
        <v>6285563.4400010891</v>
      </c>
      <c r="N7" s="1143">
        <f>M7/Q7</f>
        <v>1</v>
      </c>
      <c r="O7" s="1136">
        <f>C7+I7</f>
        <v>7928</v>
      </c>
      <c r="P7" s="1136">
        <f>E7+K7</f>
        <v>7928</v>
      </c>
      <c r="Q7" s="1140">
        <f>G7+M7</f>
        <v>6285563.4400010891</v>
      </c>
      <c r="R7" s="1140">
        <f>Q7/O7</f>
        <v>792.83090817369941</v>
      </c>
      <c r="S7" s="1140">
        <f>Q7/P7</f>
        <v>792.83090817369941</v>
      </c>
    </row>
    <row r="8" spans="1:31" ht="13.5" customHeight="1">
      <c r="A8" s="1130" t="s">
        <v>913</v>
      </c>
      <c r="B8" s="1129" t="s">
        <v>15</v>
      </c>
      <c r="C8" s="1144"/>
      <c r="D8" s="1145"/>
      <c r="E8" s="1144"/>
      <c r="F8" s="1145"/>
      <c r="G8" s="693"/>
      <c r="H8" s="1145"/>
      <c r="I8" s="1144"/>
      <c r="J8" s="1145"/>
      <c r="K8" s="1144"/>
      <c r="L8" s="1145"/>
      <c r="M8" s="693"/>
      <c r="N8" s="1145"/>
      <c r="O8" s="1144">
        <v>0</v>
      </c>
      <c r="P8" s="1144">
        <v>0</v>
      </c>
      <c r="Q8" s="693">
        <v>0</v>
      </c>
      <c r="R8" s="693">
        <v>0</v>
      </c>
      <c r="S8" s="693">
        <v>0</v>
      </c>
      <c r="V8" s="740"/>
      <c r="W8" s="740"/>
    </row>
    <row r="9" spans="1:31" ht="13.5" customHeight="1">
      <c r="A9" s="1130" t="s">
        <v>914</v>
      </c>
      <c r="B9" s="1129" t="s">
        <v>15</v>
      </c>
      <c r="C9" s="1144"/>
      <c r="D9" s="1145"/>
      <c r="E9" s="1144"/>
      <c r="F9" s="1145"/>
      <c r="G9" s="693"/>
      <c r="H9" s="1145"/>
      <c r="I9" s="1144"/>
      <c r="J9" s="1145"/>
      <c r="K9" s="1144"/>
      <c r="L9" s="1145"/>
      <c r="M9" s="693"/>
      <c r="N9" s="1145"/>
      <c r="O9" s="1144">
        <v>0</v>
      </c>
      <c r="P9" s="1144">
        <v>0</v>
      </c>
      <c r="Q9" s="693">
        <v>0</v>
      </c>
      <c r="R9" s="693">
        <v>0</v>
      </c>
      <c r="S9" s="693">
        <v>0</v>
      </c>
      <c r="V9" s="740"/>
      <c r="W9" s="740"/>
    </row>
    <row r="10" spans="1:31" ht="13.5" customHeight="1">
      <c r="A10" s="1126" t="s">
        <v>279</v>
      </c>
      <c r="B10" s="1127"/>
      <c r="C10" s="1141"/>
      <c r="D10" s="1141"/>
      <c r="E10" s="1141"/>
      <c r="F10" s="1141"/>
      <c r="G10" s="1142"/>
      <c r="H10" s="1141"/>
      <c r="I10" s="1141"/>
      <c r="J10" s="1141"/>
      <c r="K10" s="1141"/>
      <c r="L10" s="1141"/>
      <c r="M10" s="1142"/>
      <c r="N10" s="1141"/>
      <c r="O10" s="1141"/>
      <c r="P10" s="1141"/>
      <c r="Q10" s="1142"/>
      <c r="R10" s="1142"/>
      <c r="S10" s="1142"/>
      <c r="V10" s="740"/>
      <c r="W10" s="740"/>
    </row>
    <row r="11" spans="1:31">
      <c r="A11" s="1128" t="s">
        <v>278</v>
      </c>
      <c r="B11" s="1129" t="s">
        <v>16</v>
      </c>
      <c r="C11" s="1136">
        <v>946</v>
      </c>
      <c r="D11" s="1143">
        <f>C11/O11</f>
        <v>0.46236559139784944</v>
      </c>
      <c r="E11" s="1136">
        <v>946</v>
      </c>
      <c r="F11" s="1143">
        <f>E11/P11</f>
        <v>0.46236559139784944</v>
      </c>
      <c r="G11" s="1136">
        <v>54026.820000000749</v>
      </c>
      <c r="H11" s="1143">
        <f>G11/Q11</f>
        <v>0.46173505513755403</v>
      </c>
      <c r="I11" s="1136">
        <v>1100</v>
      </c>
      <c r="J11" s="1143">
        <f>I11/O11</f>
        <v>0.5376344086021505</v>
      </c>
      <c r="K11" s="1136">
        <v>1100</v>
      </c>
      <c r="L11" s="1143">
        <f>K11/P11</f>
        <v>0.5376344086021505</v>
      </c>
      <c r="M11" s="1136">
        <v>62981.450000001292</v>
      </c>
      <c r="N11" s="1143">
        <f>M11/Q11</f>
        <v>0.53826494486244603</v>
      </c>
      <c r="O11" s="1136">
        <f t="shared" ref="O11:O16" si="0">C11+I11</f>
        <v>2046</v>
      </c>
      <c r="P11" s="1136">
        <f>E11+K11</f>
        <v>2046</v>
      </c>
      <c r="Q11" s="1140">
        <f>G11+M11</f>
        <v>117008.27000000204</v>
      </c>
      <c r="R11" s="1140">
        <f>Q11/O11</f>
        <v>57.188792766374412</v>
      </c>
      <c r="S11" s="1140">
        <f>Q11/P11</f>
        <v>57.188792766374412</v>
      </c>
      <c r="V11" s="740"/>
      <c r="W11" s="740"/>
    </row>
    <row r="12" spans="1:31">
      <c r="A12" s="1130" t="s">
        <v>277</v>
      </c>
      <c r="B12" s="1129" t="s">
        <v>16</v>
      </c>
      <c r="C12" s="1136">
        <v>88008</v>
      </c>
      <c r="D12" s="1143">
        <f t="shared" ref="D12:D19" si="1">C12/O12</f>
        <v>0.70751099356062741</v>
      </c>
      <c r="E12" s="1136">
        <v>63936</v>
      </c>
      <c r="F12" s="1143">
        <f t="shared" ref="F12:F19" si="2">E12/P12</f>
        <v>0.73116508851379169</v>
      </c>
      <c r="G12" s="1136">
        <v>2733055.5799994017</v>
      </c>
      <c r="H12" s="1143">
        <f t="shared" ref="H12:H19" si="3">G12/Q12</f>
        <v>0.70629423232729915</v>
      </c>
      <c r="I12" s="1136">
        <v>36383</v>
      </c>
      <c r="J12" s="1143">
        <f t="shared" ref="J12:J19" si="4">I12/O12</f>
        <v>0.29248900643937265</v>
      </c>
      <c r="K12" s="1136">
        <v>23508</v>
      </c>
      <c r="L12" s="1143">
        <f t="shared" ref="L12:L19" si="5">K12/P12</f>
        <v>0.26883491148620831</v>
      </c>
      <c r="M12" s="1136">
        <v>1136515.2800000531</v>
      </c>
      <c r="N12" s="1143">
        <f t="shared" ref="N12:N19" si="6">M12/Q12</f>
        <v>0.29370576767270085</v>
      </c>
      <c r="O12" s="1136">
        <f t="shared" si="0"/>
        <v>124391</v>
      </c>
      <c r="P12" s="1136">
        <f t="shared" ref="P12:P16" si="7">E12+K12</f>
        <v>87444</v>
      </c>
      <c r="Q12" s="1140">
        <f t="shared" ref="Q12:Q16" si="8">G12+M12</f>
        <v>3869570.8599994546</v>
      </c>
      <c r="R12" s="1140">
        <f t="shared" ref="R12:R19" si="9">Q12/O12</f>
        <v>31.108125668251358</v>
      </c>
      <c r="S12" s="1140">
        <f t="shared" ref="S12:S19" si="10">Q12/P12</f>
        <v>44.251988243898431</v>
      </c>
      <c r="V12" s="740"/>
      <c r="W12" s="740"/>
    </row>
    <row r="13" spans="1:31">
      <c r="A13" s="1130" t="s">
        <v>276</v>
      </c>
      <c r="B13" s="1129" t="s">
        <v>16</v>
      </c>
      <c r="C13" s="1136">
        <v>1247</v>
      </c>
      <c r="D13" s="1143">
        <f t="shared" si="1"/>
        <v>0.57018747142203929</v>
      </c>
      <c r="E13" s="1136">
        <v>1156</v>
      </c>
      <c r="F13" s="1143">
        <f t="shared" si="2"/>
        <v>0.56694458067680231</v>
      </c>
      <c r="G13" s="1136">
        <v>25588.279999999591</v>
      </c>
      <c r="H13" s="1143">
        <f t="shared" si="3"/>
        <v>0.56684314048220719</v>
      </c>
      <c r="I13" s="1136">
        <v>940</v>
      </c>
      <c r="J13" s="1143">
        <f t="shared" si="4"/>
        <v>0.42981252857796065</v>
      </c>
      <c r="K13" s="1136">
        <v>883</v>
      </c>
      <c r="L13" s="1143">
        <f t="shared" si="5"/>
        <v>0.43305541932319763</v>
      </c>
      <c r="M13" s="1136">
        <v>19553.449999999924</v>
      </c>
      <c r="N13" s="1143">
        <f t="shared" si="6"/>
        <v>0.43315685951779281</v>
      </c>
      <c r="O13" s="1136">
        <f t="shared" si="0"/>
        <v>2187</v>
      </c>
      <c r="P13" s="1136">
        <f t="shared" si="7"/>
        <v>2039</v>
      </c>
      <c r="Q13" s="1140">
        <f t="shared" si="8"/>
        <v>45141.729999999516</v>
      </c>
      <c r="R13" s="1140">
        <f t="shared" si="9"/>
        <v>20.640937357109976</v>
      </c>
      <c r="S13" s="1140">
        <f t="shared" si="10"/>
        <v>22.1391515448747</v>
      </c>
      <c r="V13" s="740"/>
      <c r="W13" s="740"/>
    </row>
    <row r="14" spans="1:31">
      <c r="A14" s="1130" t="s">
        <v>275</v>
      </c>
      <c r="B14" s="1129" t="s">
        <v>16</v>
      </c>
      <c r="C14" s="1136">
        <v>123514</v>
      </c>
      <c r="D14" s="1143">
        <f t="shared" si="1"/>
        <v>0.74389891348864101</v>
      </c>
      <c r="E14" s="1136">
        <v>62805</v>
      </c>
      <c r="F14" s="1143">
        <f t="shared" si="2"/>
        <v>0.74865895815949457</v>
      </c>
      <c r="G14" s="1136">
        <v>903039.5900000392</v>
      </c>
      <c r="H14" s="1143">
        <f t="shared" si="3"/>
        <v>0.74397886526968793</v>
      </c>
      <c r="I14" s="1136">
        <v>42522</v>
      </c>
      <c r="J14" s="1143">
        <f t="shared" si="4"/>
        <v>0.25610108651135899</v>
      </c>
      <c r="K14" s="1136">
        <v>21085</v>
      </c>
      <c r="L14" s="1143">
        <f t="shared" si="5"/>
        <v>0.25134104184050543</v>
      </c>
      <c r="M14" s="1136">
        <v>310757.7800001055</v>
      </c>
      <c r="N14" s="1143">
        <f t="shared" si="6"/>
        <v>0.25602113473031207</v>
      </c>
      <c r="O14" s="1136">
        <f t="shared" si="0"/>
        <v>166036</v>
      </c>
      <c r="P14" s="1136">
        <f t="shared" si="7"/>
        <v>83890</v>
      </c>
      <c r="Q14" s="1140">
        <f t="shared" si="8"/>
        <v>1213797.3700001447</v>
      </c>
      <c r="R14" s="1140">
        <f t="shared" si="9"/>
        <v>7.3104469512644528</v>
      </c>
      <c r="S14" s="1140">
        <f t="shared" si="10"/>
        <v>14.468916080583439</v>
      </c>
      <c r="V14" s="740"/>
      <c r="W14" s="740"/>
    </row>
    <row r="15" spans="1:31">
      <c r="A15" s="1130" t="s">
        <v>274</v>
      </c>
      <c r="B15" s="1129" t="s">
        <v>15</v>
      </c>
      <c r="C15" s="1136">
        <v>1248</v>
      </c>
      <c r="D15" s="1143">
        <f t="shared" si="1"/>
        <v>0.81621975147155001</v>
      </c>
      <c r="E15" s="1136">
        <v>1248</v>
      </c>
      <c r="F15" s="1143">
        <f t="shared" si="2"/>
        <v>0.81675392670157065</v>
      </c>
      <c r="G15" s="1136">
        <v>1860804.5000000009</v>
      </c>
      <c r="H15" s="1143">
        <f t="shared" si="3"/>
        <v>0.81345884869263541</v>
      </c>
      <c r="I15" s="1136">
        <v>281</v>
      </c>
      <c r="J15" s="1143">
        <f t="shared" si="4"/>
        <v>0.18378024852844996</v>
      </c>
      <c r="K15" s="1136">
        <v>280</v>
      </c>
      <c r="L15" s="1143">
        <f t="shared" si="5"/>
        <v>0.18324607329842932</v>
      </c>
      <c r="M15" s="1136">
        <v>426716.87000000023</v>
      </c>
      <c r="N15" s="1143">
        <f t="shared" si="6"/>
        <v>0.18654115130736462</v>
      </c>
      <c r="O15" s="1136">
        <f t="shared" si="0"/>
        <v>1529</v>
      </c>
      <c r="P15" s="1136">
        <f t="shared" si="7"/>
        <v>1528</v>
      </c>
      <c r="Q15" s="1140">
        <f t="shared" si="8"/>
        <v>2287521.370000001</v>
      </c>
      <c r="R15" s="1140">
        <f t="shared" si="9"/>
        <v>1496.0898430346638</v>
      </c>
      <c r="S15" s="1140">
        <f t="shared" si="10"/>
        <v>1497.0689594240844</v>
      </c>
      <c r="V15" s="740"/>
      <c r="W15" s="740"/>
    </row>
    <row r="16" spans="1:31">
      <c r="A16" s="1130" t="s">
        <v>92</v>
      </c>
      <c r="B16" s="1129" t="s">
        <v>15</v>
      </c>
      <c r="C16" s="1136">
        <v>74099</v>
      </c>
      <c r="D16" s="1143">
        <f t="shared" si="1"/>
        <v>0.70234021781371148</v>
      </c>
      <c r="E16" s="1136">
        <v>54351</v>
      </c>
      <c r="F16" s="1143">
        <f t="shared" si="2"/>
        <v>0.72543445182990307</v>
      </c>
      <c r="G16" s="1136">
        <v>3293534.6499975147</v>
      </c>
      <c r="H16" s="1143">
        <f t="shared" si="3"/>
        <v>0.70253367260601751</v>
      </c>
      <c r="I16" s="1136">
        <v>31404</v>
      </c>
      <c r="J16" s="1143">
        <f t="shared" si="4"/>
        <v>0.29765978218628852</v>
      </c>
      <c r="K16" s="1136">
        <v>20571</v>
      </c>
      <c r="L16" s="1143">
        <f t="shared" si="5"/>
        <v>0.27456554817009687</v>
      </c>
      <c r="M16" s="1136">
        <v>1394546.1900002244</v>
      </c>
      <c r="N16" s="1143">
        <f t="shared" si="6"/>
        <v>0.2974663273939826</v>
      </c>
      <c r="O16" s="1136">
        <f t="shared" si="0"/>
        <v>105503</v>
      </c>
      <c r="P16" s="1136">
        <f t="shared" si="7"/>
        <v>74922</v>
      </c>
      <c r="Q16" s="1140">
        <f t="shared" si="8"/>
        <v>4688080.8399977386</v>
      </c>
      <c r="R16" s="1140">
        <f t="shared" si="9"/>
        <v>44.435521643912864</v>
      </c>
      <c r="S16" s="1140">
        <f t="shared" si="10"/>
        <v>62.572820266380219</v>
      </c>
      <c r="V16" s="740"/>
      <c r="W16" s="740"/>
    </row>
    <row r="17" spans="1:23" ht="13.5" customHeight="1">
      <c r="A17" s="1131" t="s">
        <v>940</v>
      </c>
      <c r="B17" s="1132" t="s">
        <v>15</v>
      </c>
      <c r="C17" s="1144"/>
      <c r="D17" s="1143"/>
      <c r="E17" s="1144"/>
      <c r="F17" s="1143"/>
      <c r="G17" s="693"/>
      <c r="H17" s="1143"/>
      <c r="I17" s="1144"/>
      <c r="J17" s="1143"/>
      <c r="K17" s="1144"/>
      <c r="L17" s="1143"/>
      <c r="M17" s="693"/>
      <c r="N17" s="1143"/>
      <c r="O17" s="1144"/>
      <c r="P17" s="1144"/>
      <c r="Q17" s="693"/>
      <c r="R17" s="1140"/>
      <c r="S17" s="1140"/>
      <c r="V17" s="740"/>
      <c r="W17" s="740"/>
    </row>
    <row r="18" spans="1:23">
      <c r="A18" s="1128" t="s">
        <v>941</v>
      </c>
      <c r="B18" s="1129" t="s">
        <v>15</v>
      </c>
      <c r="C18" s="1136"/>
      <c r="D18" s="1143"/>
      <c r="E18" s="1136"/>
      <c r="F18" s="1143"/>
      <c r="G18" s="1136"/>
      <c r="H18" s="1143"/>
      <c r="I18" s="1136"/>
      <c r="J18" s="1143"/>
      <c r="K18" s="1136"/>
      <c r="L18" s="1143"/>
      <c r="M18" s="1136"/>
      <c r="N18" s="1143"/>
      <c r="O18" s="1136"/>
      <c r="P18" s="1136"/>
      <c r="Q18" s="1140"/>
      <c r="R18" s="1140"/>
      <c r="S18" s="1140"/>
      <c r="V18" s="740"/>
      <c r="W18" s="740"/>
    </row>
    <row r="19" spans="1:23">
      <c r="A19" s="1128" t="s">
        <v>390</v>
      </c>
      <c r="B19" s="1129" t="s">
        <v>15</v>
      </c>
      <c r="C19" s="1136">
        <v>2558</v>
      </c>
      <c r="D19" s="1143">
        <f t="shared" si="1"/>
        <v>0.92146974063400577</v>
      </c>
      <c r="E19" s="1136">
        <v>2197</v>
      </c>
      <c r="F19" s="1143">
        <f t="shared" si="2"/>
        <v>0.92739552553820181</v>
      </c>
      <c r="G19" s="1136">
        <v>271486.5</v>
      </c>
      <c r="H19" s="1143">
        <f t="shared" si="3"/>
        <v>0.92189012153255301</v>
      </c>
      <c r="I19" s="1136">
        <v>218</v>
      </c>
      <c r="J19" s="1143">
        <f t="shared" si="4"/>
        <v>7.853025936599424E-2</v>
      </c>
      <c r="K19" s="1136">
        <v>172</v>
      </c>
      <c r="L19" s="1143">
        <f t="shared" si="5"/>
        <v>7.2604474461798227E-2</v>
      </c>
      <c r="M19" s="1136">
        <v>23002.5</v>
      </c>
      <c r="N19" s="1143">
        <f t="shared" si="6"/>
        <v>7.8109878467447005E-2</v>
      </c>
      <c r="O19" s="1136">
        <f t="shared" ref="O19" si="11">C19+I19</f>
        <v>2776</v>
      </c>
      <c r="P19" s="1136">
        <f t="shared" ref="P19" si="12">E19+K19</f>
        <v>2369</v>
      </c>
      <c r="Q19" s="1140">
        <f t="shared" ref="Q19" si="13">G19+M19</f>
        <v>294489</v>
      </c>
      <c r="R19" s="1140">
        <f t="shared" si="9"/>
        <v>106.08393371757926</v>
      </c>
      <c r="S19" s="1140">
        <f t="shared" si="10"/>
        <v>124.30941325453777</v>
      </c>
      <c r="V19" s="740"/>
      <c r="W19" s="740"/>
    </row>
    <row r="20" spans="1:23" ht="13.5" customHeight="1">
      <c r="A20" s="1131" t="s">
        <v>391</v>
      </c>
      <c r="B20" s="1132" t="s">
        <v>15</v>
      </c>
      <c r="C20" s="1144"/>
      <c r="D20" s="1145"/>
      <c r="E20" s="1144"/>
      <c r="F20" s="1145"/>
      <c r="G20" s="693"/>
      <c r="H20" s="1145"/>
      <c r="I20" s="1144"/>
      <c r="J20" s="1145"/>
      <c r="K20" s="1144"/>
      <c r="L20" s="1145"/>
      <c r="M20" s="693"/>
      <c r="N20" s="1145"/>
      <c r="O20" s="1144"/>
      <c r="P20" s="1144"/>
      <c r="Q20" s="693"/>
      <c r="R20" s="693"/>
      <c r="S20" s="693"/>
      <c r="V20" s="740"/>
      <c r="W20" s="740"/>
    </row>
    <row r="21" spans="1:23" ht="13.5" customHeight="1">
      <c r="A21" s="1126" t="s">
        <v>273</v>
      </c>
      <c r="B21" s="1127"/>
      <c r="C21" s="1141"/>
      <c r="D21" s="1141"/>
      <c r="E21" s="1141"/>
      <c r="F21" s="1141"/>
      <c r="G21" s="1142"/>
      <c r="H21" s="1141"/>
      <c r="I21" s="1141"/>
      <c r="J21" s="1141"/>
      <c r="K21" s="1141"/>
      <c r="L21" s="1141"/>
      <c r="M21" s="1142"/>
      <c r="N21" s="1141"/>
      <c r="O21" s="1141"/>
      <c r="P21" s="1141"/>
      <c r="Q21" s="1142"/>
      <c r="R21" s="1142"/>
      <c r="S21" s="1142"/>
      <c r="V21" s="740"/>
      <c r="W21" s="740"/>
    </row>
    <row r="22" spans="1:23">
      <c r="A22" s="1128" t="s">
        <v>272</v>
      </c>
      <c r="B22" s="1129" t="s">
        <v>16</v>
      </c>
      <c r="C22" s="1136">
        <v>52955</v>
      </c>
      <c r="D22" s="1143">
        <f>C22/O22</f>
        <v>0.7175279802715373</v>
      </c>
      <c r="E22" s="1136">
        <v>52955</v>
      </c>
      <c r="F22" s="1143">
        <f>E22/P22</f>
        <v>0.7175279802715373</v>
      </c>
      <c r="G22" s="1136">
        <v>12154122.179999076</v>
      </c>
      <c r="H22" s="1143">
        <f>G22/Q22</f>
        <v>0.701839006265214</v>
      </c>
      <c r="I22" s="1136">
        <v>20847</v>
      </c>
      <c r="J22" s="1143">
        <f>I22/O22</f>
        <v>0.28247201972846264</v>
      </c>
      <c r="K22" s="1136">
        <v>20847</v>
      </c>
      <c r="L22" s="1143">
        <f>K22/P22</f>
        <v>0.28247201972846264</v>
      </c>
      <c r="M22" s="1136">
        <v>5163413.7099999236</v>
      </c>
      <c r="N22" s="1143">
        <f>M22/Q22</f>
        <v>0.29816099373478605</v>
      </c>
      <c r="O22" s="1136">
        <f t="shared" ref="O22:O23" si="14">C22+I22</f>
        <v>73802</v>
      </c>
      <c r="P22" s="1136">
        <f t="shared" ref="P22:P23" si="15">E22+K22</f>
        <v>73802</v>
      </c>
      <c r="Q22" s="1140">
        <f t="shared" ref="Q22:Q23" si="16">G22+M22</f>
        <v>17317535.889998998</v>
      </c>
      <c r="R22" s="1140">
        <f>Q22/O22</f>
        <v>234.64859881844663</v>
      </c>
      <c r="S22" s="1140">
        <f>Q22/P22</f>
        <v>234.64859881844663</v>
      </c>
      <c r="V22" s="740"/>
      <c r="W22" s="740"/>
    </row>
    <row r="23" spans="1:23">
      <c r="A23" s="1128" t="s">
        <v>81</v>
      </c>
      <c r="B23" s="1129" t="s">
        <v>16</v>
      </c>
      <c r="C23" s="1136">
        <v>2656</v>
      </c>
      <c r="D23" s="1143">
        <f>C23/O23</f>
        <v>0.55391032325338896</v>
      </c>
      <c r="E23" s="1136">
        <v>2656</v>
      </c>
      <c r="F23" s="1143">
        <f>E23/P23</f>
        <v>0.55391032325338896</v>
      </c>
      <c r="G23" s="1136">
        <v>3199902.0999999987</v>
      </c>
      <c r="H23" s="1143">
        <v>0.52842882021315851</v>
      </c>
      <c r="I23" s="1136">
        <v>2139</v>
      </c>
      <c r="J23" s="1143">
        <f>I23/O23</f>
        <v>0.44608967674661104</v>
      </c>
      <c r="K23" s="1136">
        <v>2139</v>
      </c>
      <c r="L23" s="1143">
        <f>K23/P23</f>
        <v>0.44608967674661104</v>
      </c>
      <c r="M23" s="1136">
        <v>2855600.5099999956</v>
      </c>
      <c r="N23" s="1143">
        <f>M23/Q23</f>
        <v>0.4715711797868416</v>
      </c>
      <c r="O23" s="1136">
        <f t="shared" si="14"/>
        <v>4795</v>
      </c>
      <c r="P23" s="1136">
        <f t="shared" si="15"/>
        <v>4795</v>
      </c>
      <c r="Q23" s="1140">
        <f t="shared" si="16"/>
        <v>6055502.6099999938</v>
      </c>
      <c r="R23" s="1140">
        <f>Q23/O23</f>
        <v>1262.8785422314897</v>
      </c>
      <c r="S23" s="1140">
        <f>Q23/P23</f>
        <v>1262.8785422314897</v>
      </c>
      <c r="V23" s="740"/>
      <c r="W23" s="740"/>
    </row>
    <row r="24" spans="1:23" ht="13.5" customHeight="1">
      <c r="A24" s="1126" t="s">
        <v>271</v>
      </c>
      <c r="B24" s="1127"/>
      <c r="C24" s="1141"/>
      <c r="D24" s="1141"/>
      <c r="E24" s="1141"/>
      <c r="F24" s="1141"/>
      <c r="G24" s="1142"/>
      <c r="H24" s="1141"/>
      <c r="I24" s="1141"/>
      <c r="J24" s="1141"/>
      <c r="K24" s="1141"/>
      <c r="L24" s="1141"/>
      <c r="M24" s="1142"/>
      <c r="N24" s="1141"/>
      <c r="O24" s="1141"/>
      <c r="P24" s="1141"/>
      <c r="Q24" s="1142"/>
      <c r="R24" s="1142"/>
      <c r="S24" s="1142"/>
      <c r="V24" s="740"/>
      <c r="W24" s="740"/>
    </row>
    <row r="25" spans="1:23">
      <c r="A25" s="1128" t="s">
        <v>270</v>
      </c>
      <c r="B25" s="1129" t="s">
        <v>15</v>
      </c>
      <c r="C25" s="1136">
        <v>10</v>
      </c>
      <c r="D25" s="1143">
        <f>C25/O25</f>
        <v>0.76923076923076927</v>
      </c>
      <c r="E25" s="1136">
        <v>9</v>
      </c>
      <c r="F25" s="1143">
        <f>E25/P25</f>
        <v>0.75</v>
      </c>
      <c r="G25" s="1136">
        <v>3307.34</v>
      </c>
      <c r="H25" s="1143">
        <f>G25/Q25</f>
        <v>0.7822173238477258</v>
      </c>
      <c r="I25" s="1136">
        <v>3</v>
      </c>
      <c r="J25" s="1143">
        <f>I25/O25</f>
        <v>0.23076923076923078</v>
      </c>
      <c r="K25" s="1136">
        <v>3</v>
      </c>
      <c r="L25" s="1143">
        <f>K25/P25</f>
        <v>0.25</v>
      </c>
      <c r="M25" s="1136">
        <v>920.82000000000016</v>
      </c>
      <c r="N25" s="1143">
        <f>M25/Q25</f>
        <v>0.21778267615227431</v>
      </c>
      <c r="O25" s="1136">
        <f t="shared" ref="O25:O26" si="17">C25+I25</f>
        <v>13</v>
      </c>
      <c r="P25" s="1136">
        <f t="shared" ref="P25:P26" si="18">E25+K25</f>
        <v>12</v>
      </c>
      <c r="Q25" s="1140">
        <f t="shared" ref="Q25:Q26" si="19">G25+M25</f>
        <v>4228.16</v>
      </c>
      <c r="R25" s="1140">
        <f>Q25/O25</f>
        <v>325.2430769230769</v>
      </c>
      <c r="S25" s="1140">
        <f>Q25/P25</f>
        <v>352.34666666666664</v>
      </c>
      <c r="V25" s="740"/>
      <c r="W25" s="740"/>
    </row>
    <row r="26" spans="1:23" ht="15.75" customHeight="1">
      <c r="A26" s="1128" t="s">
        <v>269</v>
      </c>
      <c r="B26" s="1129" t="s">
        <v>15</v>
      </c>
      <c r="C26" s="1136">
        <v>5797</v>
      </c>
      <c r="D26" s="1143">
        <f>C26/O26</f>
        <v>0.86807427373465107</v>
      </c>
      <c r="E26" s="1136">
        <v>5622</v>
      </c>
      <c r="F26" s="1143">
        <v>0.86612232321676164</v>
      </c>
      <c r="G26" s="1136">
        <v>7488026.2599999933</v>
      </c>
      <c r="H26" s="1143">
        <f>G26/Q26</f>
        <v>0.84441264335834798</v>
      </c>
      <c r="I26" s="1136">
        <v>881</v>
      </c>
      <c r="J26" s="1143">
        <f>I26/O26</f>
        <v>0.1319257262653489</v>
      </c>
      <c r="K26" s="1136">
        <v>869</v>
      </c>
      <c r="L26" s="1143">
        <f>K26/P26</f>
        <v>0.13387767678323834</v>
      </c>
      <c r="M26" s="1136">
        <v>1379707.210000003</v>
      </c>
      <c r="N26" s="1143">
        <f>M26/Q26</f>
        <v>0.15558735664165191</v>
      </c>
      <c r="O26" s="1136">
        <f t="shared" si="17"/>
        <v>6678</v>
      </c>
      <c r="P26" s="1136">
        <f t="shared" si="18"/>
        <v>6491</v>
      </c>
      <c r="Q26" s="1140">
        <f t="shared" si="19"/>
        <v>8867733.4699999969</v>
      </c>
      <c r="R26" s="1140">
        <f>Q26/O26</f>
        <v>1327.9025861036234</v>
      </c>
      <c r="S26" s="1140">
        <f>Q26/P26</f>
        <v>1366.158291480511</v>
      </c>
      <c r="V26" s="740"/>
      <c r="W26" s="740"/>
    </row>
    <row r="27" spans="1:23" ht="13.5" customHeight="1">
      <c r="A27" s="1130" t="s">
        <v>915</v>
      </c>
      <c r="B27" s="1129" t="s">
        <v>15</v>
      </c>
      <c r="C27" s="1144"/>
      <c r="D27" s="1145"/>
      <c r="E27" s="1144"/>
      <c r="F27" s="1145"/>
      <c r="G27" s="693"/>
      <c r="H27" s="1145"/>
      <c r="I27" s="1144"/>
      <c r="J27" s="1145"/>
      <c r="K27" s="1144"/>
      <c r="L27" s="1145"/>
      <c r="M27" s="693"/>
      <c r="N27" s="1145"/>
      <c r="O27" s="1144"/>
      <c r="P27" s="1144"/>
      <c r="Q27" s="693"/>
      <c r="R27" s="693"/>
      <c r="S27" s="693"/>
      <c r="V27" s="740"/>
      <c r="W27" s="740"/>
    </row>
    <row r="28" spans="1:23" ht="13.5" customHeight="1">
      <c r="A28" s="1130" t="s">
        <v>932</v>
      </c>
      <c r="B28" s="1129" t="s">
        <v>15</v>
      </c>
      <c r="C28" s="1144"/>
      <c r="D28" s="1145"/>
      <c r="E28" s="1144"/>
      <c r="F28" s="1145"/>
      <c r="G28" s="693"/>
      <c r="H28" s="1145"/>
      <c r="I28" s="1144"/>
      <c r="J28" s="1145"/>
      <c r="K28" s="1144"/>
      <c r="L28" s="1145"/>
      <c r="M28" s="693"/>
      <c r="N28" s="1145"/>
      <c r="O28" s="1144"/>
      <c r="P28" s="1144"/>
      <c r="Q28" s="693"/>
      <c r="R28" s="693"/>
      <c r="S28" s="693"/>
      <c r="V28" s="740"/>
      <c r="W28" s="740"/>
    </row>
    <row r="29" spans="1:23" ht="13.5" customHeight="1">
      <c r="A29" s="1130" t="s">
        <v>916</v>
      </c>
      <c r="B29" s="1129" t="s">
        <v>15</v>
      </c>
      <c r="C29" s="1144"/>
      <c r="D29" s="1145"/>
      <c r="E29" s="1144"/>
      <c r="F29" s="1145"/>
      <c r="G29" s="693"/>
      <c r="H29" s="1145"/>
      <c r="I29" s="1144"/>
      <c r="J29" s="1145"/>
      <c r="K29" s="1144"/>
      <c r="L29" s="1145"/>
      <c r="M29" s="693"/>
      <c r="N29" s="1145"/>
      <c r="O29" s="1144"/>
      <c r="P29" s="1144"/>
      <c r="Q29" s="693"/>
      <c r="R29" s="693"/>
      <c r="S29" s="693"/>
      <c r="V29" s="740"/>
      <c r="W29" s="740"/>
    </row>
    <row r="30" spans="1:23" ht="13.5" customHeight="1">
      <c r="A30" s="1130" t="s">
        <v>933</v>
      </c>
      <c r="B30" s="1129" t="s">
        <v>15</v>
      </c>
      <c r="C30" s="1144"/>
      <c r="D30" s="1145"/>
      <c r="E30" s="1144"/>
      <c r="F30" s="1145"/>
      <c r="G30" s="693"/>
      <c r="H30" s="1145"/>
      <c r="I30" s="1144"/>
      <c r="J30" s="1145"/>
      <c r="K30" s="1144"/>
      <c r="L30" s="1145"/>
      <c r="M30" s="693"/>
      <c r="N30" s="1145"/>
      <c r="O30" s="1144"/>
      <c r="P30" s="1144"/>
      <c r="Q30" s="693"/>
      <c r="R30" s="693"/>
      <c r="S30" s="693"/>
      <c r="V30" s="740"/>
      <c r="W30" s="740"/>
    </row>
    <row r="31" spans="1:23" ht="13.5" customHeight="1">
      <c r="A31" s="1128" t="s">
        <v>917</v>
      </c>
      <c r="B31" s="1129" t="s">
        <v>15</v>
      </c>
      <c r="C31" s="1144"/>
      <c r="D31" s="1145"/>
      <c r="E31" s="1144"/>
      <c r="F31" s="1145"/>
      <c r="G31" s="693"/>
      <c r="H31" s="1145"/>
      <c r="I31" s="1144"/>
      <c r="J31" s="1145"/>
      <c r="K31" s="1144"/>
      <c r="L31" s="1145"/>
      <c r="M31" s="693"/>
      <c r="N31" s="1145"/>
      <c r="O31" s="1144"/>
      <c r="P31" s="1144"/>
      <c r="Q31" s="693"/>
      <c r="R31" s="693"/>
      <c r="S31" s="693"/>
      <c r="V31" s="740"/>
      <c r="W31" s="740"/>
    </row>
    <row r="32" spans="1:23" ht="13.5" customHeight="1">
      <c r="A32" s="1128" t="s">
        <v>931</v>
      </c>
      <c r="B32" s="1129" t="s">
        <v>16</v>
      </c>
      <c r="C32" s="1144"/>
      <c r="D32" s="1145"/>
      <c r="E32" s="1144"/>
      <c r="F32" s="1145"/>
      <c r="G32" s="693"/>
      <c r="H32" s="1145"/>
      <c r="I32" s="1144"/>
      <c r="J32" s="1145"/>
      <c r="K32" s="1144"/>
      <c r="L32" s="1145"/>
      <c r="M32" s="693"/>
      <c r="N32" s="1145"/>
      <c r="O32" s="1144"/>
      <c r="P32" s="1144"/>
      <c r="Q32" s="693"/>
      <c r="R32" s="693"/>
      <c r="S32" s="693"/>
      <c r="V32" s="740"/>
      <c r="W32" s="740"/>
    </row>
    <row r="33" spans="1:23" ht="13.5" customHeight="1">
      <c r="A33" s="1131" t="s">
        <v>918</v>
      </c>
      <c r="B33" s="1132" t="s">
        <v>16</v>
      </c>
      <c r="C33" s="1144"/>
      <c r="D33" s="1145"/>
      <c r="E33" s="1144"/>
      <c r="F33" s="1145"/>
      <c r="G33" s="693"/>
      <c r="H33" s="1145"/>
      <c r="I33" s="1144"/>
      <c r="J33" s="1145"/>
      <c r="K33" s="1144"/>
      <c r="L33" s="1145"/>
      <c r="M33" s="693"/>
      <c r="N33" s="1145"/>
      <c r="O33" s="1144"/>
      <c r="P33" s="1144"/>
      <c r="Q33" s="693"/>
      <c r="R33" s="693"/>
      <c r="S33" s="693"/>
      <c r="V33" s="740"/>
      <c r="W33" s="740"/>
    </row>
    <row r="34" spans="1:23" ht="13.5" customHeight="1">
      <c r="A34" s="1131" t="s">
        <v>934</v>
      </c>
      <c r="B34" s="1132" t="s">
        <v>16</v>
      </c>
      <c r="C34" s="1144"/>
      <c r="D34" s="1145"/>
      <c r="E34" s="1144"/>
      <c r="F34" s="1145"/>
      <c r="G34" s="693"/>
      <c r="H34" s="1145"/>
      <c r="I34" s="1144"/>
      <c r="J34" s="1145"/>
      <c r="K34" s="1144"/>
      <c r="L34" s="1145"/>
      <c r="M34" s="693"/>
      <c r="N34" s="1145"/>
      <c r="O34" s="1144"/>
      <c r="P34" s="1144"/>
      <c r="Q34" s="693"/>
      <c r="R34" s="693"/>
      <c r="S34" s="693"/>
      <c r="V34" s="740"/>
      <c r="W34" s="740"/>
    </row>
    <row r="35" spans="1:23" ht="13.5" customHeight="1">
      <c r="A35" s="1131" t="s">
        <v>919</v>
      </c>
      <c r="B35" s="1132" t="s">
        <v>16</v>
      </c>
      <c r="C35" s="1144"/>
      <c r="D35" s="1145"/>
      <c r="E35" s="1144"/>
      <c r="F35" s="1145"/>
      <c r="G35" s="693"/>
      <c r="H35" s="1145"/>
      <c r="I35" s="1144"/>
      <c r="J35" s="1145"/>
      <c r="K35" s="1144"/>
      <c r="L35" s="1145"/>
      <c r="M35" s="693"/>
      <c r="N35" s="1145"/>
      <c r="O35" s="1144"/>
      <c r="P35" s="1144"/>
      <c r="Q35" s="693"/>
      <c r="R35" s="693"/>
      <c r="S35" s="693"/>
      <c r="V35" s="740"/>
      <c r="W35" s="740"/>
    </row>
    <row r="36" spans="1:23" ht="13.5" customHeight="1">
      <c r="A36" s="1131" t="s">
        <v>920</v>
      </c>
      <c r="B36" s="1132" t="s">
        <v>16</v>
      </c>
      <c r="C36" s="1144"/>
      <c r="D36" s="1145"/>
      <c r="E36" s="1144"/>
      <c r="F36" s="1145"/>
      <c r="G36" s="693"/>
      <c r="H36" s="1145"/>
      <c r="I36" s="1144"/>
      <c r="J36" s="1145"/>
      <c r="K36" s="1144"/>
      <c r="L36" s="1145"/>
      <c r="M36" s="693"/>
      <c r="N36" s="1145"/>
      <c r="O36" s="1144"/>
      <c r="P36" s="1144"/>
      <c r="Q36" s="693"/>
      <c r="R36" s="693"/>
      <c r="S36" s="693"/>
      <c r="V36" s="740"/>
      <c r="W36" s="740"/>
    </row>
    <row r="37" spans="1:23" ht="13.5" customHeight="1">
      <c r="A37" s="1126" t="s">
        <v>238</v>
      </c>
      <c r="B37" s="1127"/>
      <c r="C37" s="1141"/>
      <c r="D37" s="1141"/>
      <c r="E37" s="1141"/>
      <c r="F37" s="1141"/>
      <c r="G37" s="1142"/>
      <c r="H37" s="1141"/>
      <c r="I37" s="1141"/>
      <c r="J37" s="1141"/>
      <c r="K37" s="1141"/>
      <c r="L37" s="1141"/>
      <c r="M37" s="1142"/>
      <c r="N37" s="1141"/>
      <c r="O37" s="1141"/>
      <c r="P37" s="1141"/>
      <c r="Q37" s="1142"/>
      <c r="R37" s="1142"/>
      <c r="S37" s="1142"/>
      <c r="V37" s="740"/>
      <c r="W37" s="740"/>
    </row>
    <row r="38" spans="1:23">
      <c r="A38" s="1128" t="s">
        <v>86</v>
      </c>
      <c r="B38" s="1129" t="s">
        <v>16</v>
      </c>
      <c r="C38" s="1136">
        <v>21296</v>
      </c>
      <c r="D38" s="1143">
        <f>C38/O38</f>
        <v>0.73696231442710314</v>
      </c>
      <c r="E38" s="1136">
        <v>20769</v>
      </c>
      <c r="F38" s="1143">
        <f>E38/P38</f>
        <v>0.74201500535905685</v>
      </c>
      <c r="G38" s="1136">
        <v>1136180.4900000887</v>
      </c>
      <c r="H38" s="1143">
        <f>G38/Q38</f>
        <v>0.7298752178453658</v>
      </c>
      <c r="I38" s="1136">
        <v>7601</v>
      </c>
      <c r="J38" s="1143">
        <f>I38/O38</f>
        <v>0.26303768557289686</v>
      </c>
      <c r="K38" s="1136">
        <v>7221</v>
      </c>
      <c r="L38" s="1143">
        <f>K38/P38</f>
        <v>0.25798499464094321</v>
      </c>
      <c r="M38" s="1136">
        <v>420497.22999999527</v>
      </c>
      <c r="N38" s="1143">
        <f>M38/Q38</f>
        <v>0.27012478215463415</v>
      </c>
      <c r="O38" s="1136">
        <f t="shared" ref="O38" si="20">C38+I38</f>
        <v>28897</v>
      </c>
      <c r="P38" s="1136">
        <f t="shared" ref="P38" si="21">E38+K38</f>
        <v>27990</v>
      </c>
      <c r="Q38" s="1140">
        <f t="shared" ref="Q38" si="22">G38+M38</f>
        <v>1556677.720000084</v>
      </c>
      <c r="R38" s="1140">
        <f>Q38/O38</f>
        <v>53.869872997199849</v>
      </c>
      <c r="S38" s="1140">
        <f>Q38/P38</f>
        <v>55.615495534122331</v>
      </c>
      <c r="V38" s="740"/>
      <c r="W38" s="740"/>
    </row>
    <row r="39" spans="1:23" ht="15.75" customHeight="1">
      <c r="A39" s="1128" t="s">
        <v>921</v>
      </c>
      <c r="B39" s="1129" t="s">
        <v>16</v>
      </c>
      <c r="C39" s="1136"/>
      <c r="D39" s="1143"/>
      <c r="E39" s="1136"/>
      <c r="F39" s="1143"/>
      <c r="G39" s="1136"/>
      <c r="H39" s="1143"/>
      <c r="I39" s="1136"/>
      <c r="J39" s="1143"/>
      <c r="K39" s="1136"/>
      <c r="L39" s="1143"/>
      <c r="M39" s="1136"/>
      <c r="N39" s="1143"/>
      <c r="O39" s="1136"/>
      <c r="P39" s="1136"/>
      <c r="Q39" s="1140"/>
      <c r="R39" s="1140"/>
      <c r="S39" s="1140"/>
    </row>
    <row r="40" spans="1:23" ht="13.5" customHeight="1">
      <c r="A40" s="1130" t="s">
        <v>922</v>
      </c>
      <c r="B40" s="1129" t="s">
        <v>16</v>
      </c>
      <c r="C40" s="1144"/>
      <c r="D40" s="1145"/>
      <c r="E40" s="1144"/>
      <c r="F40" s="1145"/>
      <c r="G40" s="693"/>
      <c r="H40" s="1145"/>
      <c r="I40" s="1144"/>
      <c r="J40" s="1145"/>
      <c r="K40" s="1144"/>
      <c r="L40" s="1145"/>
      <c r="M40" s="693"/>
      <c r="N40" s="1145"/>
      <c r="O40" s="1144"/>
      <c r="P40" s="1144"/>
      <c r="Q40" s="693"/>
      <c r="R40" s="693"/>
      <c r="S40" s="693"/>
    </row>
    <row r="41" spans="1:23" ht="13.5" customHeight="1">
      <c r="A41" s="1126" t="s">
        <v>79</v>
      </c>
      <c r="B41" s="1127"/>
      <c r="C41" s="1141"/>
      <c r="D41" s="1141"/>
      <c r="E41" s="1141"/>
      <c r="F41" s="1141"/>
      <c r="G41" s="1142"/>
      <c r="H41" s="1141"/>
      <c r="I41" s="1141"/>
      <c r="J41" s="1141"/>
      <c r="K41" s="1141"/>
      <c r="L41" s="1141"/>
      <c r="M41" s="1142"/>
      <c r="N41" s="1141"/>
      <c r="O41" s="1141"/>
      <c r="P41" s="1141"/>
      <c r="Q41" s="1142"/>
      <c r="R41" s="1142"/>
      <c r="S41" s="1142"/>
    </row>
    <row r="42" spans="1:23" ht="13.5" customHeight="1">
      <c r="A42" s="1130" t="s">
        <v>923</v>
      </c>
      <c r="B42" s="1129" t="s">
        <v>15</v>
      </c>
      <c r="C42" s="1144"/>
      <c r="D42" s="1145"/>
      <c r="E42" s="1144"/>
      <c r="F42" s="1145"/>
      <c r="G42" s="693"/>
      <c r="H42" s="1145"/>
      <c r="I42" s="1144"/>
      <c r="J42" s="1145"/>
      <c r="K42" s="1144"/>
      <c r="L42" s="1145"/>
      <c r="M42" s="693"/>
      <c r="N42" s="1145"/>
      <c r="O42" s="1144"/>
      <c r="P42" s="1144"/>
      <c r="Q42" s="693"/>
      <c r="R42" s="693"/>
      <c r="S42" s="693"/>
    </row>
    <row r="43" spans="1:23" ht="13.5" customHeight="1">
      <c r="A43" s="1130" t="s">
        <v>935</v>
      </c>
      <c r="B43" s="1129" t="s">
        <v>15</v>
      </c>
      <c r="C43" s="1144"/>
      <c r="D43" s="1145"/>
      <c r="E43" s="1144"/>
      <c r="F43" s="1145"/>
      <c r="G43" s="693"/>
      <c r="H43" s="1145"/>
      <c r="I43" s="1144"/>
      <c r="J43" s="1145"/>
      <c r="K43" s="1144"/>
      <c r="L43" s="1145"/>
      <c r="M43" s="693"/>
      <c r="N43" s="1145"/>
      <c r="O43" s="1144"/>
      <c r="P43" s="1144"/>
      <c r="Q43" s="693"/>
      <c r="R43" s="693"/>
      <c r="S43" s="693"/>
    </row>
    <row r="44" spans="1:23" ht="13.5" customHeight="1">
      <c r="A44" s="1130" t="s">
        <v>924</v>
      </c>
      <c r="B44" s="1129" t="s">
        <v>15</v>
      </c>
      <c r="C44" s="1144"/>
      <c r="D44" s="1145"/>
      <c r="E44" s="1144"/>
      <c r="F44" s="1145"/>
      <c r="G44" s="693"/>
      <c r="H44" s="1145"/>
      <c r="I44" s="1144"/>
      <c r="J44" s="1145"/>
      <c r="K44" s="1144"/>
      <c r="L44" s="1145"/>
      <c r="M44" s="693"/>
      <c r="N44" s="1145"/>
      <c r="O44" s="1144"/>
      <c r="P44" s="1144"/>
      <c r="Q44" s="693"/>
      <c r="R44" s="693"/>
      <c r="S44" s="693"/>
    </row>
    <row r="45" spans="1:23" ht="13.5" customHeight="1">
      <c r="A45" s="1130" t="s">
        <v>936</v>
      </c>
      <c r="B45" s="1129" t="s">
        <v>15</v>
      </c>
      <c r="C45" s="1144"/>
      <c r="D45" s="1145"/>
      <c r="E45" s="1144"/>
      <c r="F45" s="1145"/>
      <c r="G45" s="693"/>
      <c r="H45" s="1145"/>
      <c r="I45" s="1144"/>
      <c r="J45" s="1145"/>
      <c r="K45" s="1144"/>
      <c r="L45" s="1145"/>
      <c r="M45" s="693"/>
      <c r="N45" s="1145"/>
      <c r="O45" s="1144"/>
      <c r="P45" s="1144"/>
      <c r="Q45" s="693"/>
      <c r="R45" s="693"/>
      <c r="S45" s="693"/>
    </row>
    <row r="46" spans="1:23" ht="13.5" customHeight="1">
      <c r="A46" s="1130" t="s">
        <v>925</v>
      </c>
      <c r="B46" s="1129" t="s">
        <v>15</v>
      </c>
      <c r="C46" s="1144"/>
      <c r="D46" s="1145"/>
      <c r="E46" s="1144"/>
      <c r="F46" s="1145"/>
      <c r="G46" s="693"/>
      <c r="H46" s="1145"/>
      <c r="I46" s="1144"/>
      <c r="J46" s="1145"/>
      <c r="K46" s="1144"/>
      <c r="L46" s="1145"/>
      <c r="M46" s="693"/>
      <c r="N46" s="1145"/>
      <c r="O46" s="1144"/>
      <c r="P46" s="1144"/>
      <c r="Q46" s="693"/>
      <c r="R46" s="693"/>
      <c r="S46" s="693"/>
    </row>
    <row r="47" spans="1:23" ht="13.5" customHeight="1">
      <c r="A47" s="1130" t="s">
        <v>926</v>
      </c>
      <c r="B47" s="1129" t="s">
        <v>15</v>
      </c>
      <c r="C47" s="1144"/>
      <c r="D47" s="1145"/>
      <c r="E47" s="1144"/>
      <c r="F47" s="1145"/>
      <c r="G47" s="693"/>
      <c r="H47" s="1145"/>
      <c r="I47" s="1144"/>
      <c r="J47" s="1145"/>
      <c r="K47" s="1144"/>
      <c r="L47" s="1145"/>
      <c r="M47" s="693"/>
      <c r="N47" s="1145"/>
      <c r="O47" s="1144"/>
      <c r="P47" s="1144"/>
      <c r="Q47" s="693"/>
      <c r="R47" s="693"/>
      <c r="S47" s="693"/>
    </row>
    <row r="48" spans="1:23" ht="13.5" customHeight="1">
      <c r="A48" s="1131" t="s">
        <v>937</v>
      </c>
      <c r="B48" s="1132" t="s">
        <v>15</v>
      </c>
      <c r="C48" s="1144"/>
      <c r="D48" s="1145"/>
      <c r="E48" s="1144"/>
      <c r="F48" s="1145"/>
      <c r="G48" s="693"/>
      <c r="H48" s="1145"/>
      <c r="I48" s="1144"/>
      <c r="J48" s="1145"/>
      <c r="K48" s="1144"/>
      <c r="L48" s="1145"/>
      <c r="M48" s="693"/>
      <c r="N48" s="1145"/>
      <c r="O48" s="1144"/>
      <c r="P48" s="1144"/>
      <c r="Q48" s="693"/>
      <c r="R48" s="693"/>
      <c r="S48" s="693"/>
    </row>
    <row r="49" spans="1:19" ht="13.5" customHeight="1">
      <c r="A49" s="1131" t="s">
        <v>927</v>
      </c>
      <c r="B49" s="1132" t="s">
        <v>15</v>
      </c>
      <c r="C49" s="1144"/>
      <c r="D49" s="1145"/>
      <c r="E49" s="1144"/>
      <c r="F49" s="1145"/>
      <c r="G49" s="693"/>
      <c r="H49" s="1145"/>
      <c r="I49" s="1144"/>
      <c r="J49" s="1145"/>
      <c r="K49" s="1144"/>
      <c r="L49" s="1145"/>
      <c r="M49" s="693"/>
      <c r="N49" s="1145"/>
      <c r="O49" s="1144"/>
      <c r="P49" s="1144"/>
      <c r="Q49" s="693"/>
      <c r="R49" s="693"/>
      <c r="S49" s="693"/>
    </row>
    <row r="50" spans="1:19" ht="13.5" customHeight="1">
      <c r="A50" s="1131" t="s">
        <v>938</v>
      </c>
      <c r="B50" s="1132" t="s">
        <v>15</v>
      </c>
      <c r="C50" s="1144"/>
      <c r="D50" s="1145"/>
      <c r="E50" s="1144"/>
      <c r="F50" s="1145"/>
      <c r="G50" s="693"/>
      <c r="H50" s="1145"/>
      <c r="I50" s="1144"/>
      <c r="J50" s="1145"/>
      <c r="K50" s="1144"/>
      <c r="L50" s="1145"/>
      <c r="M50" s="693"/>
      <c r="N50" s="1145"/>
      <c r="O50" s="1144"/>
      <c r="P50" s="1144"/>
      <c r="Q50" s="693"/>
      <c r="R50" s="693"/>
      <c r="S50" s="693"/>
    </row>
    <row r="51" spans="1:19" ht="13.5" customHeight="1">
      <c r="A51" s="1131" t="s">
        <v>928</v>
      </c>
      <c r="B51" s="1132" t="s">
        <v>15</v>
      </c>
      <c r="C51" s="1144"/>
      <c r="D51" s="1145"/>
      <c r="E51" s="1144"/>
      <c r="F51" s="1145"/>
      <c r="G51" s="693"/>
      <c r="H51" s="1145"/>
      <c r="I51" s="1144"/>
      <c r="J51" s="1145"/>
      <c r="K51" s="1144"/>
      <c r="L51" s="1145"/>
      <c r="M51" s="693"/>
      <c r="N51" s="1145"/>
      <c r="O51" s="1144"/>
      <c r="P51" s="1144"/>
      <c r="Q51" s="693"/>
      <c r="R51" s="693"/>
      <c r="S51" s="693"/>
    </row>
    <row r="52" spans="1:19" ht="13.5" customHeight="1">
      <c r="A52" s="1126" t="s">
        <v>260</v>
      </c>
      <c r="B52" s="1127"/>
      <c r="C52" s="1141"/>
      <c r="D52" s="1141"/>
      <c r="E52" s="1141"/>
      <c r="F52" s="1141"/>
      <c r="G52" s="1142"/>
      <c r="H52" s="1141"/>
      <c r="I52" s="1141"/>
      <c r="J52" s="1141"/>
      <c r="K52" s="1141"/>
      <c r="L52" s="1141"/>
      <c r="M52" s="1142"/>
      <c r="N52" s="1141"/>
      <c r="O52" s="1141"/>
      <c r="P52" s="1141"/>
      <c r="Q52" s="1142"/>
      <c r="R52" s="1142"/>
      <c r="S52" s="1142"/>
    </row>
    <row r="53" spans="1:19" ht="13.5" customHeight="1">
      <c r="A53" s="1133" t="s">
        <v>929</v>
      </c>
      <c r="B53" s="1129" t="s">
        <v>15</v>
      </c>
      <c r="C53" s="1144"/>
      <c r="D53" s="1145"/>
      <c r="E53" s="1144"/>
      <c r="F53" s="1145"/>
      <c r="G53" s="693"/>
      <c r="H53" s="1145"/>
      <c r="I53" s="1144"/>
      <c r="J53" s="1145"/>
      <c r="K53" s="1144"/>
      <c r="L53" s="1145"/>
      <c r="M53" s="693"/>
      <c r="N53" s="1145"/>
      <c r="O53" s="1144"/>
      <c r="P53" s="1144"/>
      <c r="Q53" s="693"/>
      <c r="R53" s="693"/>
      <c r="S53" s="693"/>
    </row>
    <row r="54" spans="1:19" ht="13.5" customHeight="1">
      <c r="A54" s="1133" t="s">
        <v>939</v>
      </c>
      <c r="B54" s="1129" t="s">
        <v>15</v>
      </c>
      <c r="C54" s="1144"/>
      <c r="D54" s="1145"/>
      <c r="E54" s="1144"/>
      <c r="F54" s="1145"/>
      <c r="G54" s="693"/>
      <c r="H54" s="1145"/>
      <c r="I54" s="1144"/>
      <c r="J54" s="1145"/>
      <c r="K54" s="1144"/>
      <c r="L54" s="1145"/>
      <c r="M54" s="693"/>
      <c r="N54" s="1145"/>
      <c r="O54" s="1144"/>
      <c r="P54" s="1144"/>
      <c r="Q54" s="693"/>
      <c r="R54" s="693"/>
      <c r="S54" s="693"/>
    </row>
    <row r="55" spans="1:19" ht="13.5" customHeight="1">
      <c r="A55" s="1131" t="s">
        <v>930</v>
      </c>
      <c r="B55" s="1132" t="s">
        <v>15</v>
      </c>
      <c r="C55" s="1144"/>
      <c r="D55" s="1145"/>
      <c r="E55" s="1144"/>
      <c r="F55" s="1145"/>
      <c r="G55" s="693"/>
      <c r="H55" s="1145"/>
      <c r="I55" s="1144"/>
      <c r="J55" s="1145"/>
      <c r="K55" s="1144"/>
      <c r="L55" s="1145"/>
      <c r="M55" s="693"/>
      <c r="N55" s="1145"/>
      <c r="O55" s="1144"/>
      <c r="P55" s="1144"/>
      <c r="Q55" s="693"/>
      <c r="R55" s="693"/>
      <c r="S55" s="693"/>
    </row>
    <row r="56" spans="1:19" ht="13.5" customHeight="1">
      <c r="A56" s="1134" t="s">
        <v>426</v>
      </c>
      <c r="B56" s="1127"/>
      <c r="C56" s="1141"/>
      <c r="D56" s="1141"/>
      <c r="E56" s="1141"/>
      <c r="F56" s="1141"/>
      <c r="G56" s="1141"/>
      <c r="H56" s="1127"/>
      <c r="I56" s="1141"/>
      <c r="J56" s="1141"/>
      <c r="K56" s="1127"/>
      <c r="L56" s="1141"/>
      <c r="M56" s="1141"/>
      <c r="N56" s="1127"/>
      <c r="O56" s="1141"/>
      <c r="P56" s="1141"/>
      <c r="Q56" s="1127"/>
      <c r="R56" s="1141"/>
      <c r="S56" s="1141"/>
    </row>
    <row r="57" spans="1:19" ht="13.5" customHeight="1">
      <c r="A57" s="1135" t="s">
        <v>427</v>
      </c>
      <c r="B57" s="56" t="s">
        <v>16</v>
      </c>
      <c r="C57" s="1144"/>
      <c r="D57" s="1145"/>
      <c r="E57" s="1144"/>
      <c r="F57" s="1145"/>
      <c r="G57" s="693"/>
      <c r="H57" s="1145"/>
      <c r="I57" s="1144"/>
      <c r="J57" s="1145"/>
      <c r="K57" s="1144"/>
      <c r="L57" s="1145"/>
      <c r="M57" s="693"/>
      <c r="N57" s="1145"/>
      <c r="O57" s="1144"/>
      <c r="P57" s="1144"/>
      <c r="Q57" s="693"/>
      <c r="R57" s="693"/>
      <c r="S57" s="693"/>
    </row>
    <row r="58" spans="1:19" ht="13.5" customHeight="1">
      <c r="A58" s="1135" t="s">
        <v>428</v>
      </c>
      <c r="B58" s="56" t="s">
        <v>16</v>
      </c>
      <c r="C58" s="1144"/>
      <c r="D58" s="1145"/>
      <c r="E58" s="1144"/>
      <c r="F58" s="1145"/>
      <c r="G58" s="693"/>
      <c r="H58" s="1145"/>
      <c r="I58" s="1144"/>
      <c r="J58" s="1145"/>
      <c r="K58" s="1144"/>
      <c r="L58" s="1145"/>
      <c r="M58" s="693"/>
      <c r="N58" s="1145"/>
      <c r="O58" s="1144"/>
      <c r="P58" s="1144"/>
      <c r="Q58" s="693"/>
      <c r="R58" s="693"/>
      <c r="S58" s="693"/>
    </row>
    <row r="59" spans="1:19" ht="13.5" customHeight="1">
      <c r="A59" s="1135" t="s">
        <v>429</v>
      </c>
      <c r="B59" s="56" t="s">
        <v>16</v>
      </c>
      <c r="C59" s="1144"/>
      <c r="D59" s="1145"/>
      <c r="E59" s="1144"/>
      <c r="F59" s="1145"/>
      <c r="G59" s="693"/>
      <c r="H59" s="1145"/>
      <c r="I59" s="1144"/>
      <c r="J59" s="1145"/>
      <c r="K59" s="1144"/>
      <c r="L59" s="1145"/>
      <c r="M59" s="693"/>
      <c r="N59" s="1145"/>
      <c r="O59" s="1144"/>
      <c r="P59" s="1144"/>
      <c r="Q59" s="693"/>
      <c r="R59" s="693"/>
      <c r="S59" s="693"/>
    </row>
    <row r="60" spans="1:19" ht="13.5" customHeight="1">
      <c r="A60" s="1126" t="s">
        <v>33</v>
      </c>
      <c r="B60" s="1127"/>
      <c r="C60" s="1141"/>
      <c r="D60" s="1141"/>
      <c r="E60" s="1141"/>
      <c r="F60" s="1141"/>
      <c r="G60" s="1141"/>
      <c r="H60" s="1127"/>
      <c r="I60" s="1141"/>
      <c r="J60" s="1141"/>
      <c r="K60" s="1141"/>
      <c r="L60" s="1141"/>
      <c r="M60" s="1141"/>
      <c r="N60" s="1127"/>
      <c r="O60" s="1141"/>
      <c r="P60" s="1141"/>
      <c r="Q60" s="1141"/>
      <c r="R60" s="1141"/>
      <c r="S60" s="1141"/>
    </row>
    <row r="61" spans="1:19" ht="13.5" customHeight="1">
      <c r="A61" s="1130"/>
      <c r="B61" s="1129" t="s">
        <v>15</v>
      </c>
      <c r="C61" s="1144"/>
      <c r="D61" s="1145"/>
      <c r="E61" s="1144"/>
      <c r="F61" s="1146"/>
      <c r="G61" s="693"/>
      <c r="H61" s="1146"/>
      <c r="I61" s="1144"/>
      <c r="J61" s="1145"/>
      <c r="K61" s="1144"/>
      <c r="L61" s="1146"/>
      <c r="M61" s="693"/>
      <c r="N61" s="1146"/>
      <c r="O61" s="1144"/>
      <c r="P61" s="1144"/>
      <c r="Q61" s="693"/>
      <c r="R61" s="693"/>
      <c r="S61" s="693"/>
    </row>
    <row r="62" spans="1:19" ht="13.5" customHeight="1">
      <c r="A62" s="1130"/>
      <c r="B62" s="1129" t="s">
        <v>15</v>
      </c>
      <c r="C62" s="1144"/>
      <c r="D62" s="1145"/>
      <c r="E62" s="1144"/>
      <c r="F62" s="1146"/>
      <c r="G62" s="693"/>
      <c r="H62" s="1146"/>
      <c r="I62" s="1144"/>
      <c r="J62" s="1145"/>
      <c r="K62" s="1144"/>
      <c r="L62" s="1146"/>
      <c r="M62" s="693"/>
      <c r="N62" s="1146"/>
      <c r="O62" s="1144"/>
      <c r="P62" s="1144"/>
      <c r="Q62" s="693"/>
      <c r="R62" s="693"/>
      <c r="S62" s="693"/>
    </row>
    <row r="63" spans="1:19" ht="13.5" customHeight="1">
      <c r="A63" s="1126" t="s">
        <v>88</v>
      </c>
      <c r="B63" s="1127"/>
      <c r="C63" s="1141"/>
      <c r="D63" s="1141"/>
      <c r="E63" s="1141"/>
      <c r="F63" s="1141"/>
      <c r="G63" s="1142"/>
      <c r="H63" s="1141"/>
      <c r="I63" s="1141"/>
      <c r="J63" s="1141"/>
      <c r="K63" s="1141"/>
      <c r="L63" s="1141"/>
      <c r="M63" s="1142"/>
      <c r="N63" s="1141"/>
      <c r="O63" s="1141"/>
      <c r="P63" s="1141"/>
      <c r="Q63" s="1142"/>
      <c r="R63" s="1142"/>
      <c r="S63" s="1142"/>
    </row>
    <row r="64" spans="1:19">
      <c r="A64" s="1128" t="s">
        <v>89</v>
      </c>
      <c r="B64" s="1129" t="s">
        <v>16</v>
      </c>
      <c r="C64" s="1136">
        <v>74750</v>
      </c>
      <c r="D64" s="1143">
        <f>C64/O64</f>
        <v>0.79699328286597715</v>
      </c>
      <c r="E64" s="1136">
        <v>74750</v>
      </c>
      <c r="F64" s="1143">
        <f>E64/P64</f>
        <v>0.79699328286597715</v>
      </c>
      <c r="G64" s="1136">
        <v>11680631.74</v>
      </c>
      <c r="H64" s="1143">
        <f>G64/Q64</f>
        <v>0.78454333732112336</v>
      </c>
      <c r="I64" s="1136">
        <v>19040</v>
      </c>
      <c r="J64" s="1143">
        <f>I64/O64</f>
        <v>0.20300671713402282</v>
      </c>
      <c r="K64" s="1136">
        <v>19040</v>
      </c>
      <c r="L64" s="1143">
        <f>K64/P64</f>
        <v>0.20300671713402282</v>
      </c>
      <c r="M64" s="1136">
        <v>3207815.06</v>
      </c>
      <c r="N64" s="1143">
        <f>M64/Q64</f>
        <v>0.21545666267887661</v>
      </c>
      <c r="O64" s="1136">
        <v>93790</v>
      </c>
      <c r="P64" s="1136">
        <v>93790</v>
      </c>
      <c r="Q64" s="1140">
        <v>14888446.800000001</v>
      </c>
      <c r="R64" s="1140">
        <f>Q64/O64</f>
        <v>158.74236912250774</v>
      </c>
      <c r="S64" s="1140">
        <f>Q64/P64</f>
        <v>158.74236912250774</v>
      </c>
    </row>
    <row r="65" spans="1:19" ht="15.75" customHeight="1">
      <c r="A65" s="1128" t="s">
        <v>90</v>
      </c>
      <c r="B65" s="1129" t="s">
        <v>16</v>
      </c>
      <c r="C65" s="1136">
        <v>60470</v>
      </c>
      <c r="D65" s="1143">
        <f>C65/O65</f>
        <v>0.80348126494817962</v>
      </c>
      <c r="E65" s="1136">
        <v>60470</v>
      </c>
      <c r="F65" s="1143">
        <f>E65/P65</f>
        <v>0.80348126494817962</v>
      </c>
      <c r="G65" s="1136">
        <v>906742.5</v>
      </c>
      <c r="H65" s="1143">
        <f>G65/Q65</f>
        <v>0.80358792680576141</v>
      </c>
      <c r="I65" s="1136">
        <v>14790</v>
      </c>
      <c r="J65" s="1143">
        <f>I65/O65</f>
        <v>0.19651873505182035</v>
      </c>
      <c r="K65" s="1136">
        <v>14790</v>
      </c>
      <c r="L65" s="1143">
        <f>K65/P65</f>
        <v>0.19651873505182035</v>
      </c>
      <c r="M65" s="1136">
        <v>221625</v>
      </c>
      <c r="N65" s="1143">
        <f>M65/Q65</f>
        <v>0.19641207319423859</v>
      </c>
      <c r="O65" s="1136">
        <v>75260</v>
      </c>
      <c r="P65" s="1136">
        <v>75260</v>
      </c>
      <c r="Q65" s="1140">
        <v>1128367.5</v>
      </c>
      <c r="R65" s="1140">
        <f>Q65/O65</f>
        <v>14.992924528301886</v>
      </c>
      <c r="S65" s="1140">
        <f>Q65/P65</f>
        <v>14.992924528301886</v>
      </c>
    </row>
    <row r="66" spans="1:19">
      <c r="C66" s="726"/>
      <c r="D66" s="726"/>
      <c r="E66" s="726"/>
      <c r="F66" s="726"/>
      <c r="G66" s="727"/>
    </row>
    <row r="67" spans="1:19" ht="15" customHeight="1">
      <c r="A67" s="1259" t="s">
        <v>990</v>
      </c>
      <c r="B67" s="1259"/>
      <c r="C67" s="1259"/>
      <c r="D67" s="1259"/>
      <c r="E67" s="1259"/>
      <c r="F67" s="1259"/>
      <c r="G67" s="1259"/>
      <c r="H67" s="1259"/>
      <c r="I67" s="1259"/>
      <c r="J67" s="1259"/>
      <c r="K67" s="1259"/>
      <c r="L67" s="1259"/>
      <c r="M67" s="1259"/>
      <c r="N67" s="1259"/>
    </row>
    <row r="68" spans="1:19" ht="17.25">
      <c r="A68" s="1269" t="s">
        <v>949</v>
      </c>
      <c r="B68" s="1269"/>
      <c r="C68" s="1269"/>
      <c r="D68" s="1269"/>
      <c r="E68" s="1269"/>
      <c r="F68" s="1269"/>
      <c r="G68" s="1269"/>
      <c r="H68" s="1269"/>
      <c r="I68" s="1269"/>
      <c r="J68" s="1269"/>
      <c r="K68" s="1269"/>
      <c r="L68" s="1269"/>
      <c r="M68" s="1269"/>
      <c r="N68" s="1269"/>
      <c r="O68" s="726"/>
      <c r="P68" s="726"/>
      <c r="Q68" s="731"/>
    </row>
    <row r="69" spans="1:19" ht="15" customHeight="1">
      <c r="A69" s="1270" t="s">
        <v>499</v>
      </c>
      <c r="B69" s="1270"/>
      <c r="C69" s="1270"/>
      <c r="D69" s="1270"/>
      <c r="E69" s="1270"/>
      <c r="F69" s="1270"/>
      <c r="G69" s="1270"/>
      <c r="H69" s="1270"/>
      <c r="I69" s="1270"/>
      <c r="J69" s="1270"/>
      <c r="K69" s="1270"/>
      <c r="L69" s="1270"/>
      <c r="M69" s="1270"/>
      <c r="N69" s="1270"/>
      <c r="O69" s="726"/>
      <c r="P69" s="726"/>
      <c r="Q69" s="731"/>
    </row>
    <row r="70" spans="1:19">
      <c r="H70" s="731"/>
    </row>
    <row r="71" spans="1:19" ht="14.25" customHeight="1">
      <c r="A71" s="732"/>
      <c r="B71" s="732"/>
      <c r="C71" s="732"/>
      <c r="D71" s="732"/>
      <c r="E71" s="732"/>
      <c r="F71" s="732"/>
      <c r="G71" s="732"/>
      <c r="H71" s="731"/>
    </row>
  </sheetData>
  <mergeCells count="18">
    <mergeCell ref="R3:R4"/>
    <mergeCell ref="S3:S4"/>
    <mergeCell ref="A67:N67"/>
    <mergeCell ref="A68:N68"/>
    <mergeCell ref="A69:N69"/>
    <mergeCell ref="A1:S1"/>
    <mergeCell ref="C2:H2"/>
    <mergeCell ref="I2:N2"/>
    <mergeCell ref="O2:S2"/>
    <mergeCell ref="C3:D3"/>
    <mergeCell ref="E3:F3"/>
    <mergeCell ref="G3:H3"/>
    <mergeCell ref="I3:J3"/>
    <mergeCell ref="K3:L3"/>
    <mergeCell ref="M3:N3"/>
    <mergeCell ref="O3:O4"/>
    <mergeCell ref="P3:P4"/>
    <mergeCell ref="Q3:Q4"/>
  </mergeCells>
  <printOptions horizontalCentered="1" verticalCentered="1" headings="1"/>
  <pageMargins left="0.25" right="0.25" top="0.5" bottom="0.5" header="0.5" footer="0.5"/>
  <pageSetup scale="52" firstPageNumber="71" orientation="landscape" useFirstPageNumber="1" r:id="rId1"/>
  <headerFooter scaleWithDoc="0"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T33"/>
  <sheetViews>
    <sheetView showGridLines="0" zoomScale="80" zoomScaleNormal="80" zoomScaleSheetLayoutView="75" zoomScalePageLayoutView="75" workbookViewId="0">
      <selection activeCell="E12" sqref="E12"/>
    </sheetView>
  </sheetViews>
  <sheetFormatPr defaultColWidth="34.5703125" defaultRowHeight="14.25"/>
  <cols>
    <col min="1" max="1" width="34.5703125" style="4"/>
    <col min="2" max="2" width="30.140625" style="3" customWidth="1"/>
    <col min="3" max="3" width="32.42578125" style="3" customWidth="1"/>
    <col min="4" max="4" width="29.5703125" style="3" customWidth="1"/>
    <col min="5" max="5" width="31.140625" style="4" customWidth="1"/>
    <col min="6" max="6" width="12" style="3" customWidth="1"/>
    <col min="7" max="7" width="14.5703125" style="7" customWidth="1"/>
    <col min="8" max="8" width="12.5703125" style="3" customWidth="1"/>
    <col min="9" max="9" width="11" style="3" customWidth="1"/>
    <col min="10" max="10" width="14.7109375" style="3" customWidth="1"/>
    <col min="11" max="11" width="16.5703125" style="3" customWidth="1"/>
    <col min="12" max="12" width="16.42578125" style="3" customWidth="1"/>
    <col min="13" max="13" width="15.42578125" style="3" customWidth="1"/>
    <col min="14" max="15" width="14" style="3" customWidth="1"/>
    <col min="16" max="16" width="15.42578125" style="3" customWidth="1"/>
    <col min="17" max="17" width="19.5703125" style="3" customWidth="1"/>
    <col min="18" max="18" width="12.140625" style="3" customWidth="1"/>
    <col min="19" max="19" width="12.5703125" style="3" customWidth="1"/>
    <col min="20" max="20" width="14.5703125" style="3" customWidth="1"/>
    <col min="21" max="16384" width="34.5703125" style="4"/>
  </cols>
  <sheetData>
    <row r="1" spans="1:20" ht="58.5" customHeight="1">
      <c r="A1" s="1281" t="s">
        <v>1013</v>
      </c>
      <c r="B1" s="1282"/>
      <c r="C1" s="1282"/>
      <c r="D1" s="1282"/>
      <c r="E1" s="1283"/>
      <c r="F1" s="4"/>
      <c r="G1" s="4"/>
      <c r="H1" s="4"/>
      <c r="I1" s="4"/>
      <c r="J1" s="4"/>
      <c r="K1" s="4"/>
      <c r="L1" s="4"/>
      <c r="M1" s="4"/>
      <c r="N1" s="4"/>
      <c r="O1" s="4"/>
      <c r="P1" s="4"/>
      <c r="Q1" s="4"/>
      <c r="R1" s="4"/>
      <c r="S1" s="4"/>
      <c r="T1" s="4"/>
    </row>
    <row r="2" spans="1:20" ht="15.75" customHeight="1">
      <c r="A2" s="1287" t="s">
        <v>1012</v>
      </c>
      <c r="B2" s="1262"/>
      <c r="C2" s="1262"/>
      <c r="D2" s="1262"/>
      <c r="E2" s="1288"/>
      <c r="F2" s="4"/>
      <c r="G2" s="4"/>
      <c r="H2" s="4"/>
      <c r="I2" s="4"/>
      <c r="J2" s="4"/>
      <c r="K2" s="4"/>
      <c r="L2" s="4"/>
      <c r="M2" s="4"/>
      <c r="N2" s="4"/>
      <c r="O2" s="4"/>
      <c r="P2" s="4"/>
      <c r="Q2" s="4"/>
      <c r="R2" s="4"/>
      <c r="S2" s="4"/>
      <c r="T2" s="4"/>
    </row>
    <row r="3" spans="1:20" ht="31.5" customHeight="1">
      <c r="A3" s="40" t="s">
        <v>102</v>
      </c>
      <c r="B3" s="1169" t="s">
        <v>833</v>
      </c>
      <c r="C3" s="1169" t="s">
        <v>834</v>
      </c>
      <c r="D3" s="1169" t="s">
        <v>835</v>
      </c>
      <c r="E3" s="1169" t="s">
        <v>48</v>
      </c>
      <c r="F3" s="4"/>
      <c r="G3" s="4"/>
      <c r="H3" s="4"/>
      <c r="I3" s="4"/>
      <c r="J3" s="4"/>
      <c r="K3" s="4"/>
      <c r="L3" s="4"/>
      <c r="M3" s="4"/>
      <c r="N3" s="4"/>
      <c r="O3" s="4"/>
      <c r="P3" s="4"/>
      <c r="Q3" s="4"/>
      <c r="R3" s="4"/>
      <c r="S3" s="4"/>
      <c r="T3" s="4"/>
    </row>
    <row r="4" spans="1:20" ht="17.25" customHeight="1">
      <c r="A4" s="451" t="s">
        <v>5</v>
      </c>
      <c r="B4" s="451"/>
      <c r="C4" s="451"/>
      <c r="D4" s="451"/>
      <c r="E4" s="451"/>
      <c r="F4" s="4"/>
      <c r="G4" s="4"/>
      <c r="H4" s="4"/>
      <c r="I4" s="4"/>
      <c r="J4" s="4"/>
      <c r="K4" s="4"/>
      <c r="L4" s="4"/>
      <c r="M4" s="4"/>
      <c r="N4" s="4"/>
      <c r="O4" s="4"/>
      <c r="P4" s="4"/>
      <c r="Q4" s="4"/>
      <c r="R4" s="4"/>
      <c r="S4" s="4"/>
      <c r="T4" s="4"/>
    </row>
    <row r="5" spans="1:20" ht="17.25" customHeight="1">
      <c r="A5" s="81" t="s">
        <v>236</v>
      </c>
      <c r="B5" s="13">
        <v>0</v>
      </c>
      <c r="C5" s="58">
        <v>0</v>
      </c>
      <c r="D5" s="266">
        <v>5896012.5700000003</v>
      </c>
      <c r="E5" s="58">
        <f>B5+C5+D5</f>
        <v>5896012.5700000003</v>
      </c>
      <c r="F5" s="14"/>
      <c r="G5" s="14"/>
      <c r="H5" s="14"/>
      <c r="I5" s="14"/>
      <c r="J5" s="14"/>
      <c r="K5" s="14"/>
      <c r="L5" s="14"/>
      <c r="M5" s="14"/>
      <c r="N5" s="14"/>
      <c r="O5" s="14"/>
      <c r="P5" s="14"/>
      <c r="Q5" s="14"/>
      <c r="R5" s="14"/>
      <c r="S5" s="4"/>
      <c r="T5" s="4"/>
    </row>
    <row r="6" spans="1:20" ht="17.25" customHeight="1">
      <c r="A6" s="81" t="s">
        <v>237</v>
      </c>
      <c r="B6" s="13">
        <v>0</v>
      </c>
      <c r="C6" s="58">
        <v>0</v>
      </c>
      <c r="D6" s="266">
        <v>12726838.719545059</v>
      </c>
      <c r="E6" s="58">
        <f t="shared" ref="E6:E26" si="0">B6+C6+D6</f>
        <v>12726838.719545059</v>
      </c>
      <c r="F6" s="14"/>
      <c r="G6" s="14"/>
      <c r="H6" s="14"/>
      <c r="I6" s="14"/>
      <c r="J6" s="14"/>
      <c r="K6" s="14"/>
      <c r="L6" s="14"/>
      <c r="M6" s="14"/>
      <c r="N6" s="14"/>
      <c r="O6" s="14"/>
      <c r="P6" s="14"/>
      <c r="Q6" s="14"/>
      <c r="R6" s="14"/>
      <c r="S6" s="4"/>
      <c r="T6" s="4"/>
    </row>
    <row r="7" spans="1:20" ht="17.25" customHeight="1">
      <c r="A7" s="81" t="s">
        <v>241</v>
      </c>
      <c r="B7" s="13">
        <v>0</v>
      </c>
      <c r="C7" s="58">
        <v>0</v>
      </c>
      <c r="D7" s="266">
        <v>24670314.107554935</v>
      </c>
      <c r="E7" s="58">
        <f t="shared" si="0"/>
        <v>24670314.107554935</v>
      </c>
      <c r="F7" s="14"/>
      <c r="G7" s="14"/>
      <c r="H7" s="14"/>
      <c r="I7" s="14"/>
      <c r="J7" s="14"/>
      <c r="K7" s="14"/>
      <c r="L7" s="14"/>
      <c r="M7" s="14"/>
      <c r="N7" s="14"/>
      <c r="O7" s="14"/>
      <c r="P7" s="14"/>
      <c r="Q7" s="14"/>
      <c r="R7" s="14"/>
      <c r="S7" s="4"/>
      <c r="T7" s="4"/>
    </row>
    <row r="8" spans="1:20" ht="17.25" customHeight="1">
      <c r="A8" s="122" t="s">
        <v>242</v>
      </c>
      <c r="B8" s="13">
        <v>0</v>
      </c>
      <c r="C8" s="58">
        <v>594.45000000000005</v>
      </c>
      <c r="D8" s="266">
        <v>9852976.6880499963</v>
      </c>
      <c r="E8" s="58">
        <f t="shared" si="0"/>
        <v>9853571.1380499955</v>
      </c>
      <c r="F8" s="14"/>
      <c r="G8" s="14"/>
      <c r="H8" s="14"/>
      <c r="I8" s="14"/>
      <c r="J8" s="14"/>
      <c r="K8" s="14"/>
      <c r="L8" s="14"/>
      <c r="M8" s="14"/>
      <c r="N8" s="14"/>
      <c r="O8" s="14"/>
      <c r="P8" s="14"/>
      <c r="Q8" s="14"/>
      <c r="R8" s="14"/>
      <c r="S8" s="4"/>
      <c r="T8" s="4"/>
    </row>
    <row r="9" spans="1:20" ht="17.25" customHeight="1">
      <c r="A9" s="81" t="s">
        <v>238</v>
      </c>
      <c r="B9" s="13">
        <v>0</v>
      </c>
      <c r="C9" s="58">
        <v>0</v>
      </c>
      <c r="D9" s="266">
        <v>1562231.4023500015</v>
      </c>
      <c r="E9" s="58">
        <f t="shared" si="0"/>
        <v>1562231.4023500015</v>
      </c>
      <c r="F9" s="14"/>
      <c r="G9" s="14"/>
      <c r="H9" s="14"/>
      <c r="I9" s="14"/>
      <c r="J9" s="14"/>
      <c r="K9" s="14"/>
      <c r="L9" s="14"/>
      <c r="M9" s="14"/>
      <c r="N9" s="14"/>
      <c r="O9" s="14"/>
      <c r="P9" s="14"/>
      <c r="Q9" s="14"/>
      <c r="R9" s="14"/>
      <c r="S9" s="4"/>
      <c r="T9" s="4"/>
    </row>
    <row r="10" spans="1:20" ht="17.25" customHeight="1">
      <c r="A10" s="81" t="s">
        <v>79</v>
      </c>
      <c r="B10" s="13">
        <v>0</v>
      </c>
      <c r="C10" s="58">
        <v>0</v>
      </c>
      <c r="D10" s="266">
        <v>0</v>
      </c>
      <c r="E10" s="58">
        <f t="shared" si="0"/>
        <v>0</v>
      </c>
      <c r="F10" s="14"/>
      <c r="G10" s="14"/>
      <c r="H10" s="14"/>
      <c r="I10" s="14"/>
      <c r="J10" s="14"/>
      <c r="K10" s="14"/>
      <c r="L10" s="14"/>
      <c r="M10" s="14"/>
      <c r="N10" s="14"/>
      <c r="O10" s="14"/>
      <c r="P10" s="14"/>
      <c r="Q10" s="14"/>
      <c r="R10" s="14"/>
      <c r="S10" s="4"/>
      <c r="T10" s="4"/>
    </row>
    <row r="11" spans="1:20" ht="17.25" customHeight="1">
      <c r="A11" s="81" t="s">
        <v>243</v>
      </c>
      <c r="B11" s="13">
        <v>0</v>
      </c>
      <c r="C11" s="58">
        <v>0</v>
      </c>
      <c r="D11" s="266">
        <v>0</v>
      </c>
      <c r="E11" s="58">
        <f t="shared" si="0"/>
        <v>0</v>
      </c>
      <c r="F11" s="14"/>
      <c r="G11" s="14"/>
      <c r="H11" s="14"/>
      <c r="I11" s="14"/>
      <c r="J11" s="14"/>
      <c r="K11" s="14"/>
      <c r="L11" s="14"/>
      <c r="M11" s="14"/>
      <c r="N11" s="14"/>
      <c r="O11" s="14"/>
      <c r="P11" s="14"/>
      <c r="Q11" s="14"/>
      <c r="R11" s="14"/>
      <c r="S11" s="4"/>
      <c r="T11" s="4"/>
    </row>
    <row r="12" spans="1:20" ht="17.25" customHeight="1">
      <c r="A12" s="81" t="s">
        <v>88</v>
      </c>
      <c r="B12" s="13">
        <v>365415.84</v>
      </c>
      <c r="C12" s="58">
        <v>63739.710000000006</v>
      </c>
      <c r="D12" s="266">
        <v>14515523.444999997</v>
      </c>
      <c r="E12" s="58">
        <f t="shared" si="0"/>
        <v>14944678.994999997</v>
      </c>
      <c r="F12" s="14"/>
      <c r="G12" s="14"/>
      <c r="H12" s="14"/>
      <c r="I12" s="14"/>
      <c r="J12" s="14"/>
      <c r="K12" s="14"/>
      <c r="L12" s="14"/>
      <c r="M12" s="14"/>
      <c r="N12" s="14"/>
      <c r="O12" s="14"/>
      <c r="P12" s="14"/>
      <c r="Q12" s="14"/>
      <c r="R12" s="14"/>
      <c r="S12" s="4"/>
      <c r="T12" s="4"/>
    </row>
    <row r="13" spans="1:20" ht="17.25" customHeight="1">
      <c r="A13" s="81" t="s">
        <v>228</v>
      </c>
      <c r="B13" s="13">
        <v>0</v>
      </c>
      <c r="C13" s="58">
        <v>74536.84</v>
      </c>
      <c r="D13" s="266">
        <v>1130917.5</v>
      </c>
      <c r="E13" s="58">
        <f t="shared" si="0"/>
        <v>1205454.3400000001</v>
      </c>
      <c r="F13" s="14"/>
      <c r="G13" s="14"/>
      <c r="H13" s="14"/>
      <c r="I13" s="14"/>
      <c r="J13" s="14"/>
      <c r="K13" s="14"/>
      <c r="L13" s="14"/>
      <c r="M13" s="14"/>
      <c r="N13" s="14"/>
      <c r="O13" s="14"/>
      <c r="P13" s="14"/>
      <c r="Q13" s="14"/>
      <c r="R13" s="14"/>
      <c r="S13" s="4"/>
      <c r="T13" s="4"/>
    </row>
    <row r="14" spans="1:20" ht="17.25" customHeight="1">
      <c r="A14" s="81" t="s">
        <v>229</v>
      </c>
      <c r="B14" s="58">
        <v>0</v>
      </c>
      <c r="C14" s="58">
        <v>0</v>
      </c>
      <c r="D14" s="58">
        <v>0</v>
      </c>
      <c r="E14" s="58">
        <f t="shared" si="0"/>
        <v>0</v>
      </c>
      <c r="F14" s="14"/>
      <c r="G14" s="14"/>
      <c r="H14" s="14"/>
      <c r="I14" s="14"/>
      <c r="J14" s="14"/>
      <c r="K14" s="14"/>
      <c r="L14" s="14"/>
      <c r="M14" s="14"/>
      <c r="N14" s="14"/>
      <c r="O14" s="14"/>
      <c r="P14" s="14"/>
      <c r="Q14" s="14"/>
      <c r="R14" s="14"/>
      <c r="S14" s="4"/>
      <c r="T14" s="4"/>
    </row>
    <row r="15" spans="1:20" s="26" customFormat="1" ht="17.25" customHeight="1">
      <c r="A15" s="83" t="s">
        <v>6</v>
      </c>
      <c r="B15" s="166">
        <f>SUM(B5:B14)</f>
        <v>365415.84</v>
      </c>
      <c r="C15" s="166">
        <f>SUM(C5:C14)</f>
        <v>138871</v>
      </c>
      <c r="D15" s="166">
        <f>SUM(D5:D14)</f>
        <v>70354814.43249999</v>
      </c>
      <c r="E15" s="166">
        <f t="shared" si="0"/>
        <v>70859101.272499993</v>
      </c>
      <c r="F15" s="167"/>
      <c r="G15" s="167"/>
      <c r="H15" s="167"/>
      <c r="I15" s="167"/>
      <c r="J15" s="167"/>
      <c r="K15" s="167"/>
      <c r="L15" s="167"/>
      <c r="M15" s="167"/>
      <c r="N15" s="167"/>
      <c r="O15" s="167"/>
      <c r="P15" s="167"/>
      <c r="Q15" s="167"/>
      <c r="R15" s="167"/>
    </row>
    <row r="16" spans="1:20" ht="17.25" customHeight="1">
      <c r="A16" s="451"/>
      <c r="B16" s="451"/>
      <c r="C16" s="451"/>
      <c r="D16" s="451"/>
      <c r="E16" s="451"/>
      <c r="F16" s="14"/>
      <c r="G16" s="14"/>
      <c r="H16" s="14"/>
      <c r="I16" s="14"/>
      <c r="J16" s="14"/>
      <c r="K16" s="14"/>
      <c r="L16" s="14"/>
      <c r="M16" s="14"/>
      <c r="N16" s="14"/>
      <c r="O16" s="14"/>
      <c r="P16" s="14"/>
      <c r="Q16" s="14"/>
      <c r="R16" s="14"/>
      <c r="S16" s="4"/>
      <c r="T16" s="4"/>
    </row>
    <row r="17" spans="1:20" ht="17.25" customHeight="1">
      <c r="A17" s="81" t="s">
        <v>7</v>
      </c>
      <c r="B17" s="58">
        <v>610409.86</v>
      </c>
      <c r="C17" s="58">
        <v>7919.0300000000007</v>
      </c>
      <c r="D17" s="58">
        <v>0</v>
      </c>
      <c r="E17" s="58">
        <f t="shared" si="0"/>
        <v>618328.89</v>
      </c>
      <c r="F17" s="14"/>
      <c r="G17" s="14"/>
      <c r="H17" s="14"/>
      <c r="I17" s="14"/>
      <c r="J17" s="14"/>
      <c r="K17" s="14"/>
      <c r="L17" s="14"/>
      <c r="M17" s="14"/>
      <c r="N17" s="14"/>
      <c r="O17" s="14"/>
      <c r="P17" s="14"/>
      <c r="Q17" s="14"/>
      <c r="R17" s="14"/>
      <c r="S17" s="4"/>
      <c r="T17" s="4"/>
    </row>
    <row r="18" spans="1:20" ht="17.25" customHeight="1">
      <c r="A18" s="81" t="s">
        <v>8</v>
      </c>
      <c r="B18" s="266">
        <v>0</v>
      </c>
      <c r="C18" s="266">
        <v>0</v>
      </c>
      <c r="D18" s="58">
        <v>1452337.6312999998</v>
      </c>
      <c r="E18" s="58">
        <f t="shared" si="0"/>
        <v>1452337.6312999998</v>
      </c>
      <c r="F18" s="14"/>
      <c r="G18" s="14"/>
      <c r="H18" s="14"/>
      <c r="I18" s="14"/>
      <c r="J18" s="14"/>
      <c r="K18" s="14"/>
      <c r="L18" s="14"/>
      <c r="M18" s="14"/>
      <c r="N18" s="14"/>
      <c r="O18" s="14"/>
      <c r="P18" s="14"/>
      <c r="Q18" s="14"/>
      <c r="R18" s="14"/>
      <c r="S18" s="4"/>
      <c r="T18" s="4"/>
    </row>
    <row r="19" spans="1:20" ht="17.25" customHeight="1">
      <c r="A19" s="81" t="s">
        <v>230</v>
      </c>
      <c r="B19" s="266">
        <v>72921.090000000011</v>
      </c>
      <c r="C19" s="266">
        <v>918350.97</v>
      </c>
      <c r="D19" s="58">
        <v>0</v>
      </c>
      <c r="E19" s="58">
        <f t="shared" si="0"/>
        <v>991272.05999999994</v>
      </c>
      <c r="F19" s="14"/>
      <c r="G19" s="14"/>
      <c r="H19" s="14"/>
      <c r="I19" s="14"/>
      <c r="J19" s="14"/>
      <c r="K19" s="14"/>
      <c r="L19" s="14"/>
      <c r="M19" s="14"/>
      <c r="N19" s="14"/>
      <c r="O19" s="14"/>
      <c r="P19" s="14"/>
      <c r="Q19" s="14"/>
      <c r="R19" s="14"/>
      <c r="S19" s="4"/>
      <c r="T19" s="4"/>
    </row>
    <row r="20" spans="1:20" ht="28.5" customHeight="1">
      <c r="A20" s="126" t="s">
        <v>239</v>
      </c>
      <c r="B20" s="266">
        <v>0</v>
      </c>
      <c r="C20" s="266">
        <v>0</v>
      </c>
      <c r="D20" s="58">
        <v>0</v>
      </c>
      <c r="E20" s="58">
        <f t="shared" si="0"/>
        <v>0</v>
      </c>
      <c r="F20" s="14"/>
      <c r="G20" s="14"/>
      <c r="H20" s="14"/>
      <c r="I20" s="14"/>
      <c r="J20" s="14"/>
      <c r="K20" s="14"/>
      <c r="L20" s="14"/>
      <c r="M20" s="14"/>
      <c r="N20" s="14"/>
      <c r="O20" s="14"/>
      <c r="P20" s="14"/>
      <c r="Q20" s="14"/>
      <c r="R20" s="14"/>
      <c r="S20" s="4"/>
      <c r="T20" s="4"/>
    </row>
    <row r="21" spans="1:20" ht="21" customHeight="1">
      <c r="A21" s="126" t="s">
        <v>240</v>
      </c>
      <c r="B21" s="266">
        <v>0</v>
      </c>
      <c r="C21" s="266">
        <v>192970.13999999998</v>
      </c>
      <c r="D21" s="58">
        <v>0</v>
      </c>
      <c r="E21" s="58">
        <f t="shared" si="0"/>
        <v>192970.13999999998</v>
      </c>
      <c r="F21" s="14"/>
      <c r="G21" s="14"/>
      <c r="H21" s="14"/>
      <c r="I21" s="14"/>
      <c r="J21" s="14"/>
      <c r="K21" s="14"/>
      <c r="L21" s="14"/>
      <c r="M21" s="14"/>
      <c r="N21" s="14"/>
      <c r="O21" s="14"/>
      <c r="P21" s="14"/>
      <c r="Q21" s="14"/>
      <c r="R21" s="14"/>
      <c r="S21" s="4"/>
      <c r="T21" s="4"/>
    </row>
    <row r="22" spans="1:20" ht="21" customHeight="1">
      <c r="A22" s="81" t="s">
        <v>9</v>
      </c>
      <c r="B22" s="266">
        <v>259599.69</v>
      </c>
      <c r="C22" s="266">
        <v>47439.03</v>
      </c>
      <c r="D22" s="58">
        <v>0</v>
      </c>
      <c r="E22" s="58">
        <f t="shared" si="0"/>
        <v>307038.71999999997</v>
      </c>
      <c r="F22" s="14"/>
      <c r="G22" s="14"/>
      <c r="H22" s="14"/>
      <c r="I22" s="14"/>
      <c r="J22" s="14"/>
      <c r="K22" s="14"/>
      <c r="L22" s="14"/>
      <c r="M22" s="14"/>
      <c r="N22" s="14"/>
      <c r="O22" s="14"/>
      <c r="P22" s="14"/>
      <c r="Q22" s="14"/>
      <c r="R22" s="14"/>
      <c r="S22" s="4"/>
      <c r="T22" s="4"/>
    </row>
    <row r="23" spans="1:20" ht="22.5" customHeight="1">
      <c r="A23" s="81" t="s">
        <v>45</v>
      </c>
      <c r="B23" s="266">
        <v>3761788.4000000004</v>
      </c>
      <c r="C23" s="266">
        <v>1129015.3500000001</v>
      </c>
      <c r="D23" s="58">
        <v>0</v>
      </c>
      <c r="E23" s="58">
        <f t="shared" si="0"/>
        <v>4890803.75</v>
      </c>
    </row>
    <row r="24" spans="1:20" ht="22.5" customHeight="1">
      <c r="A24" s="81" t="s">
        <v>10</v>
      </c>
      <c r="B24" s="266">
        <v>0</v>
      </c>
      <c r="C24" s="266">
        <v>52351.83</v>
      </c>
      <c r="D24" s="58">
        <v>0</v>
      </c>
      <c r="E24" s="58">
        <f t="shared" si="0"/>
        <v>52351.83</v>
      </c>
    </row>
    <row r="25" spans="1:20" ht="27" customHeight="1">
      <c r="A25" s="451"/>
      <c r="B25" s="451"/>
      <c r="C25" s="451"/>
      <c r="D25" s="451"/>
      <c r="E25" s="451"/>
    </row>
    <row r="26" spans="1:20" ht="15">
      <c r="A26" s="83" t="s">
        <v>11</v>
      </c>
      <c r="B26" s="166">
        <f>B15+SUM(B17:B24)</f>
        <v>5070134.88</v>
      </c>
      <c r="C26" s="166">
        <f t="shared" ref="C26:D26" si="1">C15+SUM(C17:C24)</f>
        <v>2486917.35</v>
      </c>
      <c r="D26" s="166">
        <f t="shared" si="1"/>
        <v>71807152.063799992</v>
      </c>
      <c r="E26" s="166">
        <f t="shared" si="0"/>
        <v>79364204.293799996</v>
      </c>
    </row>
    <row r="27" spans="1:20">
      <c r="A27" s="1284"/>
      <c r="B27" s="1285"/>
      <c r="C27" s="1285"/>
      <c r="D27" s="1285"/>
      <c r="E27" s="1286"/>
    </row>
    <row r="28" spans="1:20" ht="15.2" customHeight="1">
      <c r="A28" s="1289" t="s">
        <v>587</v>
      </c>
      <c r="B28" s="1290"/>
      <c r="C28" s="1290"/>
      <c r="D28" s="1290"/>
      <c r="E28" s="1291"/>
    </row>
    <row r="29" spans="1:20" ht="16.5">
      <c r="A29" s="1292" t="s">
        <v>857</v>
      </c>
      <c r="B29" s="1252"/>
      <c r="C29" s="1252"/>
      <c r="D29" s="1252"/>
      <c r="E29" s="1293"/>
    </row>
    <row r="30" spans="1:20" ht="16.5">
      <c r="A30" s="1292" t="s">
        <v>858</v>
      </c>
      <c r="B30" s="1252"/>
      <c r="C30" s="1252"/>
      <c r="D30" s="1252"/>
      <c r="E30" s="1293"/>
    </row>
    <row r="31" spans="1:20" ht="28.5" customHeight="1">
      <c r="A31" s="1294" t="s">
        <v>859</v>
      </c>
      <c r="B31" s="1295"/>
      <c r="C31" s="1295"/>
      <c r="D31" s="1295"/>
      <c r="E31" s="1296"/>
    </row>
    <row r="32" spans="1:20">
      <c r="A32" s="3"/>
    </row>
    <row r="33" spans="1:5">
      <c r="A33" s="1258"/>
      <c r="B33" s="1258"/>
      <c r="C33" s="1258"/>
      <c r="D33" s="1258"/>
      <c r="E33" s="1258"/>
    </row>
  </sheetData>
  <mergeCells count="8">
    <mergeCell ref="A1:E1"/>
    <mergeCell ref="A27:E27"/>
    <mergeCell ref="A33:E33"/>
    <mergeCell ref="A2:E2"/>
    <mergeCell ref="A28:E28"/>
    <mergeCell ref="A29:E29"/>
    <mergeCell ref="A30:E30"/>
    <mergeCell ref="A31:E31"/>
  </mergeCells>
  <phoneticPr fontId="14" type="noConversion"/>
  <printOptions horizontalCentered="1" verticalCentered="1" headings="1"/>
  <pageMargins left="0.25" right="0.25" top="0.5" bottom="0.5" header="0.5" footer="0.5"/>
  <pageSetup scale="83" firstPageNumber="72" orientation="landscape" useFirstPageNumber="1" r:id="rId1"/>
  <headerFooter scaleWithDoc="0" alignWithMargins="0">
    <oddFooter xml:space="preserve">&amp;R&amp;12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9"/>
  <sheetViews>
    <sheetView topLeftCell="A19" zoomScaleNormal="100" workbookViewId="0">
      <selection activeCell="H33" sqref="H33"/>
    </sheetView>
  </sheetViews>
  <sheetFormatPr defaultRowHeight="12.75"/>
  <cols>
    <col min="1" max="1" width="16.7109375" customWidth="1"/>
    <col min="2" max="2" width="18.7109375" customWidth="1"/>
    <col min="3" max="3" width="14.5703125" customWidth="1"/>
    <col min="4" max="4" width="17.42578125" customWidth="1"/>
    <col min="5" max="8" width="14.5703125" customWidth="1"/>
  </cols>
  <sheetData>
    <row r="1" spans="1:9" ht="70.5" customHeight="1" thickBot="1">
      <c r="A1" s="1301" t="s">
        <v>991</v>
      </c>
      <c r="B1" s="1302"/>
      <c r="C1" s="1302"/>
      <c r="D1" s="1302"/>
      <c r="E1" s="1302"/>
      <c r="F1" s="1302"/>
      <c r="G1" s="1302"/>
      <c r="H1" s="1303"/>
      <c r="I1" s="377"/>
    </row>
    <row r="2" spans="1:9" ht="27.75" customHeight="1">
      <c r="A2" s="1298" t="s">
        <v>199</v>
      </c>
      <c r="B2" s="1299"/>
      <c r="C2" s="1299"/>
      <c r="D2" s="1299"/>
      <c r="E2" s="1299"/>
      <c r="F2" s="1299"/>
      <c r="G2" s="1299"/>
      <c r="H2" s="1300"/>
      <c r="I2" s="314"/>
    </row>
    <row r="3" spans="1:9" ht="75" customHeight="1">
      <c r="A3" s="854" t="s">
        <v>75</v>
      </c>
      <c r="B3" s="1171" t="s">
        <v>435</v>
      </c>
      <c r="C3" s="1171" t="s">
        <v>200</v>
      </c>
      <c r="D3" s="1171" t="s">
        <v>201</v>
      </c>
      <c r="E3" s="1171" t="s">
        <v>436</v>
      </c>
      <c r="F3" s="1171" t="s">
        <v>202</v>
      </c>
      <c r="G3" s="1171" t="s">
        <v>203</v>
      </c>
      <c r="H3" s="1172" t="s">
        <v>437</v>
      </c>
      <c r="I3" s="314"/>
    </row>
    <row r="4" spans="1:9">
      <c r="A4" s="172" t="s">
        <v>524</v>
      </c>
      <c r="B4" s="719">
        <v>7</v>
      </c>
      <c r="C4" s="719">
        <v>0</v>
      </c>
      <c r="D4" s="719">
        <v>0</v>
      </c>
      <c r="E4" s="719">
        <v>0</v>
      </c>
      <c r="F4" s="719">
        <v>1</v>
      </c>
      <c r="G4" s="719">
        <v>1</v>
      </c>
      <c r="H4" s="855">
        <v>1</v>
      </c>
      <c r="I4" s="314"/>
    </row>
    <row r="5" spans="1:9" s="314" customFormat="1">
      <c r="A5" s="172" t="s">
        <v>525</v>
      </c>
      <c r="B5" s="719">
        <v>899</v>
      </c>
      <c r="C5" s="719">
        <v>0</v>
      </c>
      <c r="D5" s="719">
        <v>0</v>
      </c>
      <c r="E5" s="719">
        <v>0</v>
      </c>
      <c r="F5" s="719">
        <v>118</v>
      </c>
      <c r="G5" s="719">
        <v>6</v>
      </c>
      <c r="H5" s="855">
        <v>37</v>
      </c>
    </row>
    <row r="6" spans="1:9" s="314" customFormat="1">
      <c r="A6" s="172" t="s">
        <v>526</v>
      </c>
      <c r="B6" s="719">
        <v>37</v>
      </c>
      <c r="C6" s="719">
        <v>4</v>
      </c>
      <c r="D6" s="719">
        <v>0</v>
      </c>
      <c r="E6" s="719">
        <v>0</v>
      </c>
      <c r="F6" s="719">
        <v>3</v>
      </c>
      <c r="G6" s="719">
        <v>7</v>
      </c>
      <c r="H6" s="855">
        <v>4</v>
      </c>
    </row>
    <row r="7" spans="1:9" s="314" customFormat="1">
      <c r="A7" s="172" t="s">
        <v>527</v>
      </c>
      <c r="B7" s="719">
        <v>30</v>
      </c>
      <c r="C7" s="719">
        <v>0</v>
      </c>
      <c r="D7" s="719">
        <v>0</v>
      </c>
      <c r="E7" s="719">
        <v>0</v>
      </c>
      <c r="F7" s="719">
        <v>4</v>
      </c>
      <c r="G7" s="719">
        <v>1</v>
      </c>
      <c r="H7" s="855">
        <v>0</v>
      </c>
    </row>
    <row r="8" spans="1:9" s="314" customFormat="1">
      <c r="A8" s="172" t="s">
        <v>528</v>
      </c>
      <c r="B8" s="719">
        <v>1918</v>
      </c>
      <c r="C8" s="719">
        <v>33</v>
      </c>
      <c r="D8" s="719">
        <v>0</v>
      </c>
      <c r="E8" s="719">
        <v>0</v>
      </c>
      <c r="F8" s="719">
        <v>353</v>
      </c>
      <c r="G8" s="719">
        <v>193</v>
      </c>
      <c r="H8" s="855">
        <v>59</v>
      </c>
    </row>
    <row r="9" spans="1:9" s="314" customFormat="1">
      <c r="A9" s="172" t="s">
        <v>334</v>
      </c>
      <c r="B9" s="719">
        <v>317</v>
      </c>
      <c r="C9" s="719">
        <v>22</v>
      </c>
      <c r="D9" s="719">
        <v>0</v>
      </c>
      <c r="E9" s="719">
        <v>0</v>
      </c>
      <c r="F9" s="719">
        <v>62</v>
      </c>
      <c r="G9" s="719">
        <v>45</v>
      </c>
      <c r="H9" s="855">
        <v>14</v>
      </c>
    </row>
    <row r="10" spans="1:9" s="314" customFormat="1">
      <c r="A10" s="172" t="s">
        <v>529</v>
      </c>
      <c r="B10" s="719">
        <v>2888</v>
      </c>
      <c r="C10" s="719">
        <v>10</v>
      </c>
      <c r="D10" s="719">
        <v>0</v>
      </c>
      <c r="E10" s="719">
        <v>0</v>
      </c>
      <c r="F10" s="719">
        <v>534</v>
      </c>
      <c r="G10" s="719">
        <v>208</v>
      </c>
      <c r="H10" s="855">
        <v>71</v>
      </c>
    </row>
    <row r="11" spans="1:9" s="314" customFormat="1">
      <c r="A11" s="172" t="s">
        <v>530</v>
      </c>
      <c r="B11" s="719">
        <v>1428</v>
      </c>
      <c r="C11" s="719">
        <v>10</v>
      </c>
      <c r="D11" s="719">
        <v>0</v>
      </c>
      <c r="E11" s="719">
        <v>0</v>
      </c>
      <c r="F11" s="719">
        <v>98</v>
      </c>
      <c r="G11" s="719">
        <v>119</v>
      </c>
      <c r="H11" s="855">
        <v>20</v>
      </c>
    </row>
    <row r="12" spans="1:9" s="314" customFormat="1">
      <c r="A12" s="172" t="s">
        <v>531</v>
      </c>
      <c r="B12" s="719">
        <v>8</v>
      </c>
      <c r="C12" s="719">
        <v>1</v>
      </c>
      <c r="D12" s="719">
        <v>0</v>
      </c>
      <c r="E12" s="719">
        <v>0</v>
      </c>
      <c r="F12" s="719">
        <v>5</v>
      </c>
      <c r="G12" s="719">
        <v>0</v>
      </c>
      <c r="H12" s="855">
        <v>4</v>
      </c>
    </row>
    <row r="13" spans="1:9" s="314" customFormat="1">
      <c r="A13" s="172" t="s">
        <v>532</v>
      </c>
      <c r="B13" s="719">
        <v>2</v>
      </c>
      <c r="C13" s="719">
        <v>3</v>
      </c>
      <c r="D13" s="719">
        <v>0</v>
      </c>
      <c r="E13" s="719">
        <v>0</v>
      </c>
      <c r="F13" s="719">
        <v>3</v>
      </c>
      <c r="G13" s="719">
        <v>0</v>
      </c>
      <c r="H13" s="855">
        <v>0</v>
      </c>
    </row>
    <row r="14" spans="1:9" s="314" customFormat="1">
      <c r="A14" s="172" t="s">
        <v>533</v>
      </c>
      <c r="B14" s="719">
        <v>294</v>
      </c>
      <c r="C14" s="719">
        <v>0</v>
      </c>
      <c r="D14" s="719">
        <v>0</v>
      </c>
      <c r="E14" s="719">
        <v>0</v>
      </c>
      <c r="F14" s="719">
        <v>10</v>
      </c>
      <c r="G14" s="719">
        <v>4</v>
      </c>
      <c r="H14" s="855">
        <v>2</v>
      </c>
    </row>
    <row r="15" spans="1:9" s="314" customFormat="1" ht="13.5" thickBot="1">
      <c r="A15" s="172" t="s">
        <v>534</v>
      </c>
      <c r="B15" s="719">
        <v>100</v>
      </c>
      <c r="C15" s="719">
        <v>0</v>
      </c>
      <c r="D15" s="719">
        <v>0</v>
      </c>
      <c r="E15" s="719">
        <v>0</v>
      </c>
      <c r="F15" s="719">
        <v>16</v>
      </c>
      <c r="G15" s="719">
        <v>1</v>
      </c>
      <c r="H15" s="855">
        <v>2</v>
      </c>
    </row>
    <row r="16" spans="1:9" ht="13.5" thickBot="1">
      <c r="A16" s="851" t="s">
        <v>48</v>
      </c>
      <c r="B16" s="852">
        <f t="shared" ref="B16:H16" si="0">SUM(B4:B15)</f>
        <v>7928</v>
      </c>
      <c r="C16" s="852">
        <f t="shared" si="0"/>
        <v>83</v>
      </c>
      <c r="D16" s="852">
        <f t="shared" si="0"/>
        <v>0</v>
      </c>
      <c r="E16" s="852">
        <f t="shared" si="0"/>
        <v>0</v>
      </c>
      <c r="F16" s="852">
        <f t="shared" si="0"/>
        <v>1207</v>
      </c>
      <c r="G16" s="852">
        <f t="shared" si="0"/>
        <v>585</v>
      </c>
      <c r="H16" s="853">
        <f t="shared" si="0"/>
        <v>214</v>
      </c>
      <c r="I16" s="314"/>
    </row>
    <row r="17" spans="1:9">
      <c r="A17" s="313"/>
      <c r="B17" s="313"/>
      <c r="C17" s="313"/>
      <c r="D17" s="313"/>
      <c r="E17" s="313"/>
      <c r="F17" s="313"/>
      <c r="G17" s="313"/>
      <c r="H17" s="313"/>
      <c r="I17" s="314"/>
    </row>
    <row r="18" spans="1:9" ht="15" customHeight="1">
      <c r="A18" s="1258" t="s">
        <v>992</v>
      </c>
      <c r="B18" s="1258"/>
      <c r="C18" s="1258"/>
      <c r="D18" s="1258"/>
      <c r="E18" s="1258"/>
      <c r="F18" s="313"/>
      <c r="G18" s="313"/>
      <c r="H18" s="313"/>
    </row>
    <row r="19" spans="1:9" s="314" customFormat="1" ht="12.75" customHeight="1">
      <c r="A19" s="785"/>
      <c r="B19" s="785"/>
      <c r="C19" s="785"/>
      <c r="D19" s="785"/>
      <c r="E19" s="785"/>
      <c r="F19" s="313"/>
      <c r="G19" s="313"/>
      <c r="H19" s="313"/>
    </row>
    <row r="21" spans="1:9" ht="24" thickBot="1">
      <c r="A21" s="781" t="s">
        <v>998</v>
      </c>
      <c r="B21" s="65"/>
      <c r="C21" s="65"/>
      <c r="D21" s="65"/>
      <c r="E21" s="65"/>
      <c r="F21" s="65"/>
    </row>
    <row r="22" spans="1:9" ht="27.75" customHeight="1">
      <c r="A22" s="857"/>
      <c r="B22" s="1304" t="s">
        <v>856</v>
      </c>
      <c r="C22" s="1305"/>
      <c r="D22" s="1305"/>
      <c r="E22" s="1305"/>
      <c r="F22" s="1306"/>
    </row>
    <row r="23" spans="1:9" ht="100.5" customHeight="1">
      <c r="A23" s="734" t="s">
        <v>999</v>
      </c>
      <c r="B23" s="1171" t="s">
        <v>606</v>
      </c>
      <c r="C23" s="1171" t="s">
        <v>607</v>
      </c>
      <c r="D23" s="1171" t="s">
        <v>608</v>
      </c>
      <c r="E23" s="1171" t="s">
        <v>609</v>
      </c>
      <c r="F23" s="1172" t="s">
        <v>610</v>
      </c>
    </row>
    <row r="24" spans="1:9">
      <c r="A24" s="172"/>
      <c r="B24" s="480"/>
      <c r="C24" s="480"/>
      <c r="D24" s="480"/>
      <c r="E24" s="480"/>
      <c r="F24" s="858"/>
    </row>
    <row r="25" spans="1:9" ht="13.5" thickBot="1">
      <c r="A25" s="849"/>
      <c r="B25" s="850"/>
      <c r="C25" s="850"/>
      <c r="D25" s="850"/>
      <c r="E25" s="850"/>
      <c r="F25" s="856"/>
    </row>
    <row r="26" spans="1:9" ht="13.5" thickBot="1">
      <c r="A26" s="1168">
        <v>5479</v>
      </c>
      <c r="B26" s="1166">
        <v>847</v>
      </c>
      <c r="C26" s="1166">
        <v>3218</v>
      </c>
      <c r="D26" s="1166">
        <f>SUM(D24:D25)</f>
        <v>0</v>
      </c>
      <c r="E26" s="1166">
        <v>617</v>
      </c>
      <c r="F26" s="1167">
        <v>743</v>
      </c>
    </row>
    <row r="27" spans="1:9">
      <c r="A27" s="313"/>
      <c r="B27" s="313"/>
      <c r="C27" s="313"/>
      <c r="D27" s="313"/>
      <c r="E27" s="313"/>
      <c r="F27" s="313"/>
    </row>
    <row r="28" spans="1:9" ht="15.6" customHeight="1">
      <c r="A28" s="1258" t="s">
        <v>587</v>
      </c>
      <c r="B28" s="1258"/>
      <c r="C28" s="1258"/>
      <c r="D28" s="1258"/>
      <c r="E28" s="1258"/>
      <c r="F28" s="313"/>
    </row>
    <row r="29" spans="1:9" ht="77.25" customHeight="1">
      <c r="A29" s="1297" t="s">
        <v>1057</v>
      </c>
      <c r="B29" s="1297"/>
      <c r="C29" s="1297"/>
      <c r="D29" s="1297"/>
      <c r="E29" s="1297"/>
      <c r="F29" s="1297"/>
      <c r="G29" s="1297"/>
      <c r="H29" s="1297"/>
    </row>
  </sheetData>
  <mergeCells count="6">
    <mergeCell ref="A29:H29"/>
    <mergeCell ref="A2:H2"/>
    <mergeCell ref="A18:E18"/>
    <mergeCell ref="A1:H1"/>
    <mergeCell ref="B22:F22"/>
    <mergeCell ref="A28:E28"/>
  </mergeCells>
  <printOptions horizontalCentered="1" verticalCentered="1" headings="1"/>
  <pageMargins left="0.25" right="0.25" top="0.5" bottom="0.5" header="0.5" footer="0.5"/>
  <pageSetup scale="7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J72"/>
  <sheetViews>
    <sheetView showGridLines="0" zoomScale="80" zoomScaleNormal="80" zoomScalePageLayoutView="90" workbookViewId="0">
      <selection activeCell="A68" sqref="A68:G68"/>
    </sheetView>
  </sheetViews>
  <sheetFormatPr defaultColWidth="20.5703125" defaultRowHeight="14.25"/>
  <cols>
    <col min="1" max="1" width="38.140625" style="236" customWidth="1"/>
    <col min="2" max="2" width="10.28515625" style="236" customWidth="1"/>
    <col min="3" max="3" width="12.28515625" style="236" customWidth="1"/>
    <col min="4" max="4" width="13.5703125" style="236" customWidth="1"/>
    <col min="5" max="5" width="14.7109375" style="236" customWidth="1"/>
    <col min="6" max="6" width="16.5703125" style="236" customWidth="1"/>
    <col min="7" max="7" width="20.28515625" style="9" customWidth="1"/>
    <col min="8" max="8" width="14.85546875" style="39" customWidth="1"/>
    <col min="9" max="19" width="11.7109375" style="236" customWidth="1"/>
    <col min="20" max="20" width="9.140625" style="236" customWidth="1"/>
    <col min="21" max="21" width="8" style="236" bestFit="1" customWidth="1"/>
    <col min="22" max="22" width="16.5703125" style="236" bestFit="1" customWidth="1"/>
    <col min="23" max="23" width="14.5703125" style="236" bestFit="1" customWidth="1"/>
    <col min="24" max="24" width="10.5703125" style="236" bestFit="1" customWidth="1"/>
    <col min="25" max="25" width="19.42578125" style="236" bestFit="1" customWidth="1"/>
    <col min="26" max="26" width="16.7109375" style="236" bestFit="1" customWidth="1"/>
    <col min="27" max="27" width="17" style="236" bestFit="1" customWidth="1"/>
    <col min="28" max="29" width="19.42578125" style="236" bestFit="1" customWidth="1"/>
    <col min="30" max="31" width="18.42578125" style="236" bestFit="1" customWidth="1"/>
    <col min="32" max="16384" width="20.5703125" style="236"/>
  </cols>
  <sheetData>
    <row r="1" spans="1:9" s="28" customFormat="1" ht="57.75" customHeight="1">
      <c r="A1" s="1281" t="s">
        <v>1014</v>
      </c>
      <c r="B1" s="1282"/>
      <c r="C1" s="1282"/>
      <c r="D1" s="1282"/>
      <c r="E1" s="1282"/>
      <c r="F1" s="1282"/>
      <c r="G1" s="1283"/>
      <c r="H1" s="793"/>
      <c r="I1" s="21"/>
    </row>
    <row r="2" spans="1:9" s="28" customFormat="1" ht="20.25" customHeight="1">
      <c r="A2" s="1287" t="s">
        <v>506</v>
      </c>
      <c r="B2" s="1262"/>
      <c r="C2" s="1262"/>
      <c r="D2" s="1262"/>
      <c r="E2" s="1262"/>
      <c r="F2" s="1262"/>
      <c r="G2" s="1288"/>
      <c r="H2" s="793"/>
      <c r="I2" s="21"/>
    </row>
    <row r="3" spans="1:9" ht="78" customHeight="1">
      <c r="A3" s="792" t="s">
        <v>18</v>
      </c>
      <c r="B3" s="792"/>
      <c r="C3" s="792" t="s">
        <v>438</v>
      </c>
      <c r="D3" s="792" t="s">
        <v>370</v>
      </c>
      <c r="E3" s="792" t="s">
        <v>49</v>
      </c>
      <c r="F3" s="792" t="s">
        <v>50</v>
      </c>
      <c r="G3" s="614" t="s">
        <v>439</v>
      </c>
      <c r="H3" s="5"/>
    </row>
    <row r="4" spans="1:9" ht="14.25" customHeight="1">
      <c r="A4" s="142" t="s">
        <v>236</v>
      </c>
      <c r="B4" s="137"/>
      <c r="C4" s="137"/>
      <c r="D4" s="22"/>
      <c r="E4" s="22"/>
      <c r="F4" s="23"/>
      <c r="G4" s="52"/>
      <c r="H4" s="236"/>
      <c r="I4" s="42"/>
    </row>
    <row r="5" spans="1:9" ht="14.25" customHeight="1">
      <c r="A5" s="140" t="s">
        <v>91</v>
      </c>
      <c r="B5" s="143" t="s">
        <v>15</v>
      </c>
      <c r="C5" s="343">
        <v>7928</v>
      </c>
      <c r="D5" s="380"/>
      <c r="E5" s="825">
        <v>30.880000000001552</v>
      </c>
      <c r="F5" s="766">
        <v>11</v>
      </c>
      <c r="G5" s="267">
        <v>1590168.5696116125</v>
      </c>
      <c r="H5" s="236"/>
      <c r="I5" s="42"/>
    </row>
    <row r="6" spans="1:9" ht="14.25" customHeight="1">
      <c r="A6" s="140" t="s">
        <v>17</v>
      </c>
      <c r="B6" s="139" t="s">
        <v>15</v>
      </c>
      <c r="C6" s="343"/>
      <c r="D6" s="380"/>
      <c r="E6" s="380"/>
      <c r="F6" s="768"/>
      <c r="G6" s="267"/>
      <c r="H6" s="236"/>
      <c r="I6" s="42"/>
    </row>
    <row r="7" spans="1:9" ht="14.25" customHeight="1">
      <c r="A7" s="140" t="s">
        <v>611</v>
      </c>
      <c r="B7" s="139" t="s">
        <v>15</v>
      </c>
      <c r="C7" s="343"/>
      <c r="D7" s="380"/>
      <c r="E7" s="380"/>
      <c r="F7" s="768"/>
      <c r="G7" s="267"/>
      <c r="H7" s="236"/>
      <c r="I7" s="42"/>
    </row>
    <row r="8" spans="1:9" ht="14.25" customHeight="1">
      <c r="A8" s="142" t="s">
        <v>279</v>
      </c>
      <c r="B8" s="137"/>
      <c r="C8" s="137"/>
      <c r="D8" s="137"/>
      <c r="E8" s="137"/>
      <c r="F8" s="769"/>
      <c r="G8" s="782"/>
      <c r="H8" s="236"/>
      <c r="I8" s="42"/>
    </row>
    <row r="9" spans="1:9" ht="14.25" customHeight="1">
      <c r="A9" s="147" t="s">
        <v>278</v>
      </c>
      <c r="B9" s="139" t="s">
        <v>16</v>
      </c>
      <c r="C9" s="343">
        <v>2046</v>
      </c>
      <c r="D9" s="380"/>
      <c r="E9" s="825">
        <v>2.4139296187682762</v>
      </c>
      <c r="F9" s="767">
        <v>3.7</v>
      </c>
      <c r="G9" s="267">
        <v>5091.8468206399639</v>
      </c>
      <c r="H9" s="236"/>
      <c r="I9" s="42"/>
    </row>
    <row r="10" spans="1:9" ht="14.25" customHeight="1">
      <c r="A10" s="140" t="s">
        <v>277</v>
      </c>
      <c r="B10" s="139" t="s">
        <v>16</v>
      </c>
      <c r="C10" s="343">
        <v>87444</v>
      </c>
      <c r="D10" s="380"/>
      <c r="E10" s="825">
        <v>1.4461971090059698</v>
      </c>
      <c r="F10" s="766">
        <v>10</v>
      </c>
      <c r="G10" s="267">
        <v>584896.08948747115</v>
      </c>
      <c r="H10" s="236"/>
      <c r="I10" s="42"/>
    </row>
    <row r="11" spans="1:9" ht="14.25" customHeight="1">
      <c r="A11" s="140" t="s">
        <v>276</v>
      </c>
      <c r="B11" s="139" t="s">
        <v>16</v>
      </c>
      <c r="C11" s="343">
        <v>2039</v>
      </c>
      <c r="D11" s="380"/>
      <c r="E11" s="825">
        <v>1.7735850907307482</v>
      </c>
      <c r="F11" s="766">
        <v>11</v>
      </c>
      <c r="G11" s="267">
        <v>9968.3412128246073</v>
      </c>
      <c r="H11" s="236"/>
      <c r="I11" s="42"/>
    </row>
    <row r="12" spans="1:9" ht="14.25" customHeight="1">
      <c r="A12" s="140" t="s">
        <v>275</v>
      </c>
      <c r="B12" s="139" t="s">
        <v>16</v>
      </c>
      <c r="C12" s="343">
        <v>83890</v>
      </c>
      <c r="D12" s="380"/>
      <c r="E12" s="825">
        <v>3.2923251877465409</v>
      </c>
      <c r="F12" s="766">
        <v>10</v>
      </c>
      <c r="G12" s="267">
        <v>3622338.3755125459</v>
      </c>
      <c r="H12" s="236"/>
      <c r="I12" s="42"/>
    </row>
    <row r="13" spans="1:9" ht="14.25" customHeight="1">
      <c r="A13" s="140" t="s">
        <v>274</v>
      </c>
      <c r="B13" s="139" t="s">
        <v>15</v>
      </c>
      <c r="C13" s="343">
        <v>1529</v>
      </c>
      <c r="D13" s="380"/>
      <c r="E13" s="825">
        <v>3.487769784172646</v>
      </c>
      <c r="F13" s="766">
        <v>11</v>
      </c>
      <c r="G13" s="267">
        <v>22696.294756270159</v>
      </c>
      <c r="H13" s="236"/>
      <c r="I13" s="42"/>
    </row>
    <row r="14" spans="1:9" ht="14.25" customHeight="1">
      <c r="A14" s="140" t="s">
        <v>92</v>
      </c>
      <c r="B14" s="139" t="s">
        <v>15</v>
      </c>
      <c r="C14" s="343">
        <v>105503</v>
      </c>
      <c r="D14" s="380"/>
      <c r="E14" s="825">
        <v>2.3425042889770311</v>
      </c>
      <c r="F14" s="766">
        <v>10</v>
      </c>
      <c r="G14" s="267">
        <v>860401.05642081564</v>
      </c>
      <c r="H14" s="236"/>
      <c r="I14" s="42"/>
    </row>
    <row r="15" spans="1:9" ht="14.25" customHeight="1">
      <c r="A15" s="611" t="s">
        <v>388</v>
      </c>
      <c r="B15" s="561" t="s">
        <v>15</v>
      </c>
      <c r="C15" s="164"/>
      <c r="D15" s="382"/>
      <c r="E15" s="382"/>
      <c r="F15" s="770"/>
      <c r="G15" s="267"/>
      <c r="H15" s="236"/>
      <c r="I15" s="42"/>
    </row>
    <row r="16" spans="1:9" ht="14.25" customHeight="1">
      <c r="A16" s="611" t="s">
        <v>389</v>
      </c>
      <c r="B16" s="561" t="s">
        <v>15</v>
      </c>
      <c r="C16" s="343"/>
      <c r="D16" s="380"/>
      <c r="E16" s="380"/>
      <c r="F16" s="768"/>
      <c r="G16" s="267"/>
      <c r="H16" s="236"/>
      <c r="I16" s="42"/>
    </row>
    <row r="17" spans="1:9" ht="14.25" customHeight="1">
      <c r="A17" s="611" t="s">
        <v>865</v>
      </c>
      <c r="B17" s="561" t="s">
        <v>15</v>
      </c>
      <c r="C17" s="343">
        <v>2776</v>
      </c>
      <c r="D17" s="380"/>
      <c r="E17" s="825">
        <v>8.1213796829971781</v>
      </c>
      <c r="F17" s="766">
        <v>10</v>
      </c>
      <c r="G17" s="267">
        <v>135520.06092892389</v>
      </c>
      <c r="H17" s="313"/>
      <c r="I17" s="42"/>
    </row>
    <row r="18" spans="1:9" ht="14.25" customHeight="1">
      <c r="A18" s="611" t="s">
        <v>391</v>
      </c>
      <c r="B18" s="561" t="s">
        <v>15</v>
      </c>
      <c r="C18" s="149"/>
      <c r="D18" s="382"/>
      <c r="E18" s="382"/>
      <c r="F18" s="770"/>
      <c r="G18" s="267"/>
      <c r="H18" s="236"/>
      <c r="I18" s="42"/>
    </row>
    <row r="19" spans="1:9" ht="14.25" customHeight="1">
      <c r="A19" s="142" t="s">
        <v>273</v>
      </c>
      <c r="B19" s="137"/>
      <c r="C19" s="137"/>
      <c r="D19" s="137"/>
      <c r="E19" s="137"/>
      <c r="F19" s="769"/>
      <c r="G19" s="782"/>
      <c r="H19" s="236"/>
      <c r="I19" s="42"/>
    </row>
    <row r="20" spans="1:9" ht="14.25" customHeight="1">
      <c r="A20" s="141" t="s">
        <v>272</v>
      </c>
      <c r="B20" s="139" t="s">
        <v>16</v>
      </c>
      <c r="C20" s="343">
        <v>73802</v>
      </c>
      <c r="D20" s="380"/>
      <c r="E20" s="825">
        <v>3.7586570824632064</v>
      </c>
      <c r="F20" s="766">
        <v>11</v>
      </c>
      <c r="G20" s="267">
        <v>1801785.4199171118</v>
      </c>
      <c r="H20" s="236"/>
      <c r="I20" s="42"/>
    </row>
    <row r="21" spans="1:9" ht="14.25" customHeight="1">
      <c r="A21" s="141" t="s">
        <v>81</v>
      </c>
      <c r="B21" s="139" t="s">
        <v>16</v>
      </c>
      <c r="C21" s="343">
        <v>4795</v>
      </c>
      <c r="D21" s="380"/>
      <c r="E21" s="825">
        <v>26.883063607924715</v>
      </c>
      <c r="F21" s="766">
        <v>20</v>
      </c>
      <c r="G21" s="267">
        <v>1287685.7502334823</v>
      </c>
      <c r="H21" s="236"/>
      <c r="I21" s="42"/>
    </row>
    <row r="22" spans="1:9" ht="14.25" customHeight="1">
      <c r="A22" s="142" t="s">
        <v>271</v>
      </c>
      <c r="B22" s="137"/>
      <c r="C22" s="137"/>
      <c r="D22" s="137"/>
      <c r="E22" s="137"/>
      <c r="F22" s="769"/>
      <c r="G22" s="782"/>
      <c r="H22" s="236"/>
      <c r="I22" s="42"/>
    </row>
    <row r="23" spans="1:9" ht="14.25" customHeight="1">
      <c r="A23" s="141" t="s">
        <v>270</v>
      </c>
      <c r="B23" s="139" t="s">
        <v>15</v>
      </c>
      <c r="C23" s="343">
        <v>13</v>
      </c>
      <c r="D23" s="380"/>
      <c r="E23" s="825">
        <v>42</v>
      </c>
      <c r="F23" s="767">
        <v>6.7</v>
      </c>
      <c r="G23" s="267">
        <v>2133.5721438611708</v>
      </c>
      <c r="H23" s="236"/>
      <c r="I23" s="42"/>
    </row>
    <row r="24" spans="1:9" ht="14.25" customHeight="1">
      <c r="A24" s="141" t="s">
        <v>269</v>
      </c>
      <c r="B24" s="139" t="s">
        <v>15</v>
      </c>
      <c r="C24" s="343">
        <v>6678</v>
      </c>
      <c r="D24" s="380"/>
      <c r="E24" s="771">
        <v>0</v>
      </c>
      <c r="F24" s="766">
        <v>20</v>
      </c>
      <c r="G24" s="267"/>
      <c r="H24" s="236"/>
      <c r="I24" s="42"/>
    </row>
    <row r="25" spans="1:9" ht="14.25" customHeight="1">
      <c r="A25" s="140" t="s">
        <v>268</v>
      </c>
      <c r="B25" s="139" t="s">
        <v>15</v>
      </c>
      <c r="C25" s="343"/>
      <c r="D25" s="383"/>
      <c r="E25" s="383"/>
      <c r="F25" s="345"/>
      <c r="G25" s="267"/>
      <c r="H25" s="236"/>
      <c r="I25" s="42"/>
    </row>
    <row r="26" spans="1:9" ht="14.25" customHeight="1">
      <c r="A26" s="140" t="s">
        <v>267</v>
      </c>
      <c r="B26" s="139" t="s">
        <v>15</v>
      </c>
      <c r="C26" s="343"/>
      <c r="D26" s="380"/>
      <c r="E26" s="380"/>
      <c r="F26" s="345"/>
      <c r="G26" s="267"/>
      <c r="H26" s="236"/>
      <c r="I26" s="42"/>
    </row>
    <row r="27" spans="1:9" ht="14.25" customHeight="1">
      <c r="A27" s="140" t="s">
        <v>266</v>
      </c>
      <c r="B27" s="139" t="s">
        <v>15</v>
      </c>
      <c r="C27" s="382"/>
      <c r="D27" s="382"/>
      <c r="E27" s="382"/>
      <c r="F27" s="382"/>
      <c r="G27" s="267"/>
      <c r="H27" s="236"/>
      <c r="I27" s="42"/>
    </row>
    <row r="28" spans="1:9" ht="14.25" customHeight="1">
      <c r="A28" s="144" t="s">
        <v>265</v>
      </c>
      <c r="B28" s="139" t="s">
        <v>15</v>
      </c>
      <c r="C28" s="343"/>
      <c r="D28" s="380"/>
      <c r="E28" s="380"/>
      <c r="F28" s="345"/>
      <c r="G28" s="267"/>
      <c r="H28" s="236"/>
      <c r="I28" s="42"/>
    </row>
    <row r="29" spans="1:9" ht="14.25" customHeight="1">
      <c r="A29" s="146" t="s">
        <v>264</v>
      </c>
      <c r="B29" s="139" t="s">
        <v>15</v>
      </c>
      <c r="C29" s="343"/>
      <c r="D29" s="380"/>
      <c r="E29" s="380"/>
      <c r="F29" s="345"/>
      <c r="G29" s="267"/>
      <c r="H29" s="236"/>
      <c r="I29" s="42"/>
    </row>
    <row r="30" spans="1:9" ht="14.25" customHeight="1">
      <c r="A30" s="378" t="s">
        <v>263</v>
      </c>
      <c r="B30" s="139" t="s">
        <v>16</v>
      </c>
      <c r="C30" s="343">
        <v>1273</v>
      </c>
      <c r="D30" s="380"/>
      <c r="E30" s="825">
        <v>15.275420267085687</v>
      </c>
      <c r="F30" s="766">
        <v>18</v>
      </c>
      <c r="G30" s="267">
        <v>181272.63002939618</v>
      </c>
      <c r="H30" s="236"/>
      <c r="I30" s="42"/>
    </row>
    <row r="31" spans="1:9" ht="14.25" customHeight="1">
      <c r="A31" s="611" t="s">
        <v>398</v>
      </c>
      <c r="B31" s="561" t="s">
        <v>16</v>
      </c>
      <c r="C31" s="149"/>
      <c r="D31" s="382"/>
      <c r="E31" s="382"/>
      <c r="F31" s="382"/>
      <c r="G31" s="267"/>
      <c r="H31" s="236"/>
      <c r="I31" s="42"/>
    </row>
    <row r="32" spans="1:9" ht="14.25" customHeight="1">
      <c r="A32" s="611" t="s">
        <v>399</v>
      </c>
      <c r="B32" s="561" t="s">
        <v>16</v>
      </c>
      <c r="C32" s="343"/>
      <c r="D32" s="380"/>
      <c r="E32" s="380"/>
      <c r="F32" s="345"/>
      <c r="G32" s="267"/>
      <c r="H32" s="236"/>
      <c r="I32" s="42"/>
    </row>
    <row r="33" spans="1:9" ht="14.25" customHeight="1">
      <c r="A33" s="611" t="s">
        <v>400</v>
      </c>
      <c r="B33" s="561" t="s">
        <v>16</v>
      </c>
      <c r="C33" s="343"/>
      <c r="D33" s="380"/>
      <c r="E33" s="380"/>
      <c r="F33" s="345"/>
      <c r="G33" s="267"/>
      <c r="H33" s="236"/>
      <c r="I33" s="42"/>
    </row>
    <row r="34" spans="1:9" ht="14.25" customHeight="1">
      <c r="A34" s="611" t="s">
        <v>401</v>
      </c>
      <c r="B34" s="561" t="s">
        <v>16</v>
      </c>
      <c r="C34" s="343"/>
      <c r="D34" s="380"/>
      <c r="E34" s="380"/>
      <c r="F34" s="345"/>
      <c r="G34" s="267"/>
      <c r="H34" s="236"/>
      <c r="I34" s="42"/>
    </row>
    <row r="35" spans="1:9" ht="14.25" customHeight="1">
      <c r="A35" s="142" t="s">
        <v>238</v>
      </c>
      <c r="B35" s="137"/>
      <c r="C35" s="137"/>
      <c r="D35" s="137"/>
      <c r="E35" s="137"/>
      <c r="F35" s="137"/>
      <c r="G35" s="782"/>
      <c r="H35" s="236"/>
      <c r="I35" s="42"/>
    </row>
    <row r="36" spans="1:9" ht="14.25" customHeight="1">
      <c r="A36" s="140" t="s">
        <v>86</v>
      </c>
      <c r="B36" s="139" t="s">
        <v>16</v>
      </c>
      <c r="C36" s="343">
        <v>27990</v>
      </c>
      <c r="D36" s="380"/>
      <c r="E36" s="825">
        <v>6.9765008931761621</v>
      </c>
      <c r="F36" s="766">
        <v>5</v>
      </c>
      <c r="G36" s="267">
        <v>648742.23411431175</v>
      </c>
      <c r="H36" s="236"/>
      <c r="I36" s="42"/>
    </row>
    <row r="37" spans="1:9" ht="14.25" customHeight="1">
      <c r="A37" s="140" t="s">
        <v>262</v>
      </c>
      <c r="B37" s="139" t="s">
        <v>16</v>
      </c>
      <c r="C37" s="343"/>
      <c r="D37" s="380"/>
      <c r="E37" s="380"/>
      <c r="F37" s="345"/>
      <c r="G37" s="367"/>
      <c r="H37" s="236"/>
      <c r="I37" s="42"/>
    </row>
    <row r="38" spans="1:9" ht="14.25" customHeight="1">
      <c r="A38" s="140" t="s">
        <v>80</v>
      </c>
      <c r="B38" s="139" t="s">
        <v>16</v>
      </c>
      <c r="C38" s="343"/>
      <c r="D38" s="380"/>
      <c r="E38" s="343"/>
      <c r="F38" s="382"/>
      <c r="G38" s="367"/>
      <c r="H38" s="236"/>
      <c r="I38" s="42"/>
    </row>
    <row r="39" spans="1:9" ht="14.25" customHeight="1">
      <c r="A39" s="142" t="s">
        <v>79</v>
      </c>
      <c r="B39" s="137"/>
      <c r="C39" s="137"/>
      <c r="D39" s="137"/>
      <c r="E39" s="137"/>
      <c r="F39" s="137"/>
      <c r="G39" s="348"/>
      <c r="H39" s="236"/>
      <c r="I39" s="42"/>
    </row>
    <row r="40" spans="1:9" ht="14.25" customHeight="1">
      <c r="A40" s="140" t="s">
        <v>261</v>
      </c>
      <c r="B40" s="139" t="s">
        <v>15</v>
      </c>
      <c r="C40" s="343"/>
      <c r="D40" s="380"/>
      <c r="E40" s="380"/>
      <c r="F40" s="345"/>
      <c r="G40" s="367"/>
      <c r="H40" s="55"/>
      <c r="I40" s="42"/>
    </row>
    <row r="41" spans="1:9" ht="14.25" customHeight="1">
      <c r="A41" s="140" t="s">
        <v>82</v>
      </c>
      <c r="B41" s="139" t="s">
        <v>15</v>
      </c>
      <c r="C41" s="384"/>
      <c r="D41" s="139"/>
      <c r="E41" s="139"/>
      <c r="F41" s="139"/>
      <c r="G41" s="367"/>
      <c r="H41" s="236"/>
      <c r="I41" s="42"/>
    </row>
    <row r="42" spans="1:9" ht="14.25" customHeight="1">
      <c r="A42" s="140" t="s">
        <v>83</v>
      </c>
      <c r="B42" s="139" t="s">
        <v>15</v>
      </c>
      <c r="C42" s="384"/>
      <c r="D42" s="139"/>
      <c r="E42" s="139"/>
      <c r="F42" s="139"/>
      <c r="G42" s="367"/>
      <c r="H42" s="236"/>
      <c r="I42" s="42"/>
    </row>
    <row r="43" spans="1:9" ht="14.25" customHeight="1">
      <c r="A43" s="140" t="s">
        <v>84</v>
      </c>
      <c r="B43" s="139" t="s">
        <v>15</v>
      </c>
      <c r="C43" s="384"/>
      <c r="D43" s="139"/>
      <c r="E43" s="139"/>
      <c r="F43" s="139"/>
      <c r="G43" s="367"/>
      <c r="H43" s="236"/>
      <c r="I43" s="42"/>
    </row>
    <row r="44" spans="1:9" ht="14.25" customHeight="1">
      <c r="A44" s="140" t="s">
        <v>93</v>
      </c>
      <c r="B44" s="139" t="s">
        <v>15</v>
      </c>
      <c r="C44" s="384"/>
      <c r="D44" s="139"/>
      <c r="E44" s="139"/>
      <c r="F44" s="139"/>
      <c r="G44" s="367"/>
      <c r="H44" s="236"/>
      <c r="I44" s="42"/>
    </row>
    <row r="45" spans="1:9" ht="14.25" customHeight="1">
      <c r="A45" s="140" t="s">
        <v>87</v>
      </c>
      <c r="B45" s="139" t="s">
        <v>15</v>
      </c>
      <c r="C45" s="384"/>
      <c r="D45" s="139"/>
      <c r="E45" s="139"/>
      <c r="F45" s="139"/>
      <c r="G45" s="367"/>
      <c r="H45" s="236"/>
      <c r="I45" s="42"/>
    </row>
    <row r="46" spans="1:9" ht="14.25" customHeight="1">
      <c r="A46" s="611" t="s">
        <v>405</v>
      </c>
      <c r="B46" s="561" t="s">
        <v>15</v>
      </c>
      <c r="C46" s="384"/>
      <c r="D46" s="139"/>
      <c r="E46" s="139"/>
      <c r="F46" s="139"/>
      <c r="G46" s="367"/>
      <c r="H46" s="236"/>
      <c r="I46" s="42"/>
    </row>
    <row r="47" spans="1:9" ht="14.25" customHeight="1">
      <c r="A47" s="611" t="s">
        <v>406</v>
      </c>
      <c r="B47" s="561" t="s">
        <v>15</v>
      </c>
      <c r="C47" s="384"/>
      <c r="D47" s="139"/>
      <c r="E47" s="139"/>
      <c r="F47" s="139"/>
      <c r="G47" s="367"/>
      <c r="H47" s="236"/>
      <c r="I47" s="42"/>
    </row>
    <row r="48" spans="1:9" ht="14.25" customHeight="1">
      <c r="A48" s="611" t="s">
        <v>407</v>
      </c>
      <c r="B48" s="561" t="s">
        <v>15</v>
      </c>
      <c r="C48" s="384"/>
      <c r="D48" s="139"/>
      <c r="E48" s="139"/>
      <c r="F48" s="139"/>
      <c r="G48" s="367"/>
      <c r="H48" s="236"/>
      <c r="I48" s="42"/>
    </row>
    <row r="49" spans="1:9" ht="14.25" customHeight="1">
      <c r="A49" s="611" t="s">
        <v>408</v>
      </c>
      <c r="B49" s="561" t="s">
        <v>15</v>
      </c>
      <c r="C49" s="384"/>
      <c r="D49" s="139"/>
      <c r="E49" s="139"/>
      <c r="F49" s="139"/>
      <c r="G49" s="367"/>
      <c r="H49" s="236"/>
      <c r="I49" s="42"/>
    </row>
    <row r="50" spans="1:9" ht="14.25" customHeight="1">
      <c r="A50" s="142" t="s">
        <v>260</v>
      </c>
      <c r="B50" s="137"/>
      <c r="C50" s="137"/>
      <c r="D50" s="137"/>
      <c r="E50" s="137"/>
      <c r="F50" s="137"/>
      <c r="G50" s="348"/>
      <c r="H50" s="236"/>
      <c r="I50" s="42"/>
    </row>
    <row r="51" spans="1:9" ht="14.25" customHeight="1">
      <c r="A51" s="145" t="s">
        <v>85</v>
      </c>
      <c r="B51" s="139" t="s">
        <v>15</v>
      </c>
      <c r="C51" s="384"/>
      <c r="D51" s="139"/>
      <c r="E51" s="139"/>
      <c r="F51" s="139"/>
      <c r="G51" s="367"/>
      <c r="H51" s="236"/>
      <c r="I51" s="42"/>
    </row>
    <row r="52" spans="1:9" ht="14.25" customHeight="1">
      <c r="A52" s="145" t="s">
        <v>259</v>
      </c>
      <c r="B52" s="139" t="s">
        <v>15</v>
      </c>
      <c r="C52" s="384"/>
      <c r="D52" s="139"/>
      <c r="E52" s="139"/>
      <c r="F52" s="139"/>
      <c r="G52" s="367"/>
      <c r="H52" s="236"/>
      <c r="I52" s="42"/>
    </row>
    <row r="53" spans="1:9" ht="14.25" customHeight="1">
      <c r="A53" s="611" t="s">
        <v>410</v>
      </c>
      <c r="B53" s="561" t="s">
        <v>15</v>
      </c>
      <c r="C53" s="384"/>
      <c r="D53" s="139"/>
      <c r="E53" s="139"/>
      <c r="F53" s="139"/>
      <c r="G53" s="367"/>
      <c r="H53" s="236"/>
      <c r="I53" s="42"/>
    </row>
    <row r="54" spans="1:9" ht="14.25" customHeight="1">
      <c r="A54" s="503" t="s">
        <v>426</v>
      </c>
      <c r="B54" s="379"/>
      <c r="C54" s="379"/>
      <c r="D54" s="379"/>
      <c r="E54" s="379"/>
      <c r="F54" s="379"/>
      <c r="G54" s="773"/>
      <c r="H54" s="236"/>
      <c r="I54" s="42"/>
    </row>
    <row r="55" spans="1:9" ht="14.25" customHeight="1">
      <c r="A55" s="612" t="s">
        <v>427</v>
      </c>
      <c r="B55" s="350" t="s">
        <v>16</v>
      </c>
      <c r="C55" s="384"/>
      <c r="D55" s="139"/>
      <c r="E55" s="139"/>
      <c r="F55" s="139"/>
      <c r="G55" s="367"/>
      <c r="H55" s="236"/>
      <c r="I55" s="42"/>
    </row>
    <row r="56" spans="1:9" ht="14.25" customHeight="1">
      <c r="A56" s="613" t="s">
        <v>428</v>
      </c>
      <c r="B56" s="350" t="s">
        <v>16</v>
      </c>
      <c r="C56" s="384"/>
      <c r="D56" s="139"/>
      <c r="E56" s="139"/>
      <c r="F56" s="139"/>
      <c r="G56" s="367"/>
      <c r="H56" s="236"/>
      <c r="I56" s="42"/>
    </row>
    <row r="57" spans="1:9" ht="14.25" customHeight="1">
      <c r="A57" s="613" t="s">
        <v>429</v>
      </c>
      <c r="B57" s="350" t="s">
        <v>16</v>
      </c>
      <c r="C57" s="384"/>
      <c r="D57" s="139"/>
      <c r="E57" s="139"/>
      <c r="F57" s="139"/>
      <c r="G57" s="367"/>
      <c r="H57" s="236"/>
      <c r="I57" s="42"/>
    </row>
    <row r="58" spans="1:9" ht="14.25" customHeight="1">
      <c r="A58" s="165" t="s">
        <v>33</v>
      </c>
      <c r="B58" s="379"/>
      <c r="C58" s="280"/>
      <c r="D58" s="348"/>
      <c r="E58" s="348"/>
      <c r="F58" s="348"/>
      <c r="G58" s="346"/>
      <c r="H58" s="236"/>
      <c r="I58" s="42"/>
    </row>
    <row r="59" spans="1:9" ht="14.25" customHeight="1">
      <c r="A59" s="382"/>
      <c r="B59" s="385"/>
      <c r="C59" s="384"/>
      <c r="D59" s="139"/>
      <c r="E59" s="139"/>
      <c r="F59" s="139"/>
      <c r="G59" s="367"/>
      <c r="H59" s="236"/>
      <c r="I59" s="42"/>
    </row>
    <row r="60" spans="1:9" ht="14.25" customHeight="1">
      <c r="A60" s="382"/>
      <c r="B60" s="385"/>
      <c r="C60" s="384"/>
      <c r="D60" s="139"/>
      <c r="E60" s="139"/>
      <c r="F60" s="139"/>
      <c r="G60" s="381"/>
      <c r="H60" s="236"/>
      <c r="I60" s="42"/>
    </row>
    <row r="61" spans="1:9" ht="14.25" customHeight="1">
      <c r="A61" s="138" t="s">
        <v>48</v>
      </c>
      <c r="B61" s="143"/>
      <c r="C61" s="859">
        <v>407706</v>
      </c>
      <c r="D61" s="349"/>
      <c r="E61" s="349"/>
      <c r="F61" s="349"/>
      <c r="G61" s="860">
        <f>SUM(G5:G57)</f>
        <v>10752700.241189269</v>
      </c>
      <c r="H61" s="236"/>
      <c r="I61" s="42"/>
    </row>
    <row r="62" spans="1:9" ht="14.25" customHeight="1">
      <c r="A62" s="142"/>
      <c r="B62" s="137"/>
      <c r="C62" s="137"/>
      <c r="D62" s="137"/>
      <c r="E62" s="137"/>
      <c r="F62" s="137"/>
      <c r="G62" s="346"/>
      <c r="H62" s="285"/>
      <c r="I62" s="42"/>
    </row>
    <row r="63" spans="1:9" ht="14.25" customHeight="1">
      <c r="A63" s="53" t="s">
        <v>51</v>
      </c>
      <c r="B63" s="349"/>
      <c r="C63" s="861">
        <v>93790</v>
      </c>
      <c r="D63" s="349"/>
      <c r="E63" s="349"/>
      <c r="F63" s="349"/>
      <c r="G63" s="347"/>
      <c r="H63" s="285"/>
      <c r="I63" s="42"/>
    </row>
    <row r="64" spans="1:9" ht="14.25" customHeight="1">
      <c r="A64" s="30" t="s">
        <v>19</v>
      </c>
      <c r="B64" s="349">
        <v>0</v>
      </c>
      <c r="C64" s="139"/>
      <c r="D64" s="349"/>
      <c r="E64" s="349"/>
      <c r="F64" s="349"/>
      <c r="G64" s="862">
        <f>G61/C63</f>
        <v>114.6465533765782</v>
      </c>
      <c r="H64" s="236"/>
      <c r="I64" s="42"/>
    </row>
    <row r="65" spans="1:10" ht="15">
      <c r="C65" s="27"/>
      <c r="D65" s="27"/>
      <c r="E65" s="27"/>
      <c r="F65" s="27"/>
      <c r="G65" s="791"/>
      <c r="H65" s="54"/>
      <c r="I65" s="27"/>
      <c r="J65" s="27"/>
    </row>
    <row r="66" spans="1:10">
      <c r="A66" s="1258" t="s">
        <v>993</v>
      </c>
      <c r="B66" s="1258"/>
      <c r="C66" s="1258"/>
      <c r="D66" s="1258"/>
      <c r="E66" s="1258"/>
      <c r="F66" s="790"/>
      <c r="G66" s="790"/>
      <c r="H66" s="790"/>
      <c r="I66" s="286"/>
    </row>
    <row r="67" spans="1:10" ht="25.5" customHeight="1">
      <c r="A67" s="1307" t="s">
        <v>994</v>
      </c>
      <c r="B67" s="1307"/>
      <c r="C67" s="1307"/>
      <c r="D67" s="1307"/>
      <c r="E67" s="1307"/>
      <c r="F67" s="1307"/>
      <c r="G67" s="1307"/>
      <c r="H67" s="299"/>
      <c r="I67" s="286"/>
    </row>
    <row r="68" spans="1:10" ht="15" customHeight="1">
      <c r="A68" s="1307" t="s">
        <v>950</v>
      </c>
      <c r="B68" s="1307"/>
      <c r="C68" s="1307"/>
      <c r="D68" s="1307"/>
      <c r="E68" s="1307"/>
      <c r="F68" s="1307"/>
      <c r="G68" s="1307"/>
      <c r="H68" s="790"/>
    </row>
    <row r="69" spans="1:10" ht="15" customHeight="1">
      <c r="A69" s="790"/>
      <c r="B69" s="790"/>
      <c r="C69" s="790"/>
      <c r="D69" s="790"/>
      <c r="E69" s="790"/>
      <c r="F69" s="790"/>
      <c r="G69" s="790"/>
      <c r="H69" s="790"/>
    </row>
    <row r="70" spans="1:10">
      <c r="A70" s="77" t="s">
        <v>499</v>
      </c>
    </row>
    <row r="72" spans="1:10">
      <c r="C72" s="55"/>
    </row>
  </sheetData>
  <mergeCells count="5">
    <mergeCell ref="A67:G67"/>
    <mergeCell ref="A66:E66"/>
    <mergeCell ref="A1:G1"/>
    <mergeCell ref="A68:G68"/>
    <mergeCell ref="A2:G2"/>
  </mergeCells>
  <phoneticPr fontId="0" type="noConversion"/>
  <printOptions horizontalCentered="1" verticalCentered="1" headings="1"/>
  <pageMargins left="0.25" right="0.25" top="0.5" bottom="0.5" header="0.5" footer="0.5"/>
  <pageSetup paperSize="5" scale="80" firstPageNumber="74" orientation="portrait" useFirstPageNumber="1" r:id="rId1"/>
  <headerFooter scaleWithDoc="0" alignWithMargins="0">
    <oddFooter>&amp;L&amp;A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F55"/>
  <sheetViews>
    <sheetView zoomScale="90" zoomScaleNormal="90" workbookViewId="0">
      <selection activeCell="A30" sqref="A1:C30"/>
    </sheetView>
  </sheetViews>
  <sheetFormatPr defaultColWidth="9.140625" defaultRowHeight="14.25"/>
  <cols>
    <col min="1" max="1" width="26.5703125" style="9" customWidth="1"/>
    <col min="2" max="2" width="30.140625" style="43" customWidth="1"/>
    <col min="3" max="3" width="28" style="1" customWidth="1"/>
    <col min="4" max="4" width="25.7109375" style="1" bestFit="1" customWidth="1"/>
    <col min="5" max="5" width="11.5703125" style="1" bestFit="1" customWidth="1"/>
    <col min="6" max="6" width="25.42578125" style="1" bestFit="1" customWidth="1"/>
    <col min="7" max="7" width="20.140625" style="1" bestFit="1" customWidth="1"/>
    <col min="8" max="8" width="12" style="1" bestFit="1" customWidth="1"/>
    <col min="9" max="16384" width="9.140625" style="1"/>
  </cols>
  <sheetData>
    <row r="1" spans="1:6" s="28" customFormat="1" ht="70.5" customHeight="1">
      <c r="A1" s="1308" t="s">
        <v>588</v>
      </c>
      <c r="B1" s="1309"/>
      <c r="C1" s="1310"/>
      <c r="D1" s="326"/>
    </row>
    <row r="2" spans="1:6" ht="15">
      <c r="A2" s="833" t="s">
        <v>20</v>
      </c>
      <c r="B2" s="863" t="s">
        <v>247</v>
      </c>
      <c r="C2" s="833" t="s">
        <v>21</v>
      </c>
    </row>
    <row r="3" spans="1:6">
      <c r="A3" s="56">
        <v>2017</v>
      </c>
      <c r="B3" s="173">
        <v>0</v>
      </c>
      <c r="C3" s="173">
        <v>0.72091000000000005</v>
      </c>
    </row>
    <row r="4" spans="1:6">
      <c r="A4" s="56">
        <v>2018</v>
      </c>
      <c r="B4" s="173">
        <f t="shared" ref="B4:C18" si="0">B3*1.03</f>
        <v>0</v>
      </c>
      <c r="C4" s="173">
        <f t="shared" si="0"/>
        <v>0.74253730000000007</v>
      </c>
    </row>
    <row r="5" spans="1:6">
      <c r="A5" s="56">
        <v>2019</v>
      </c>
      <c r="B5" s="173">
        <f t="shared" si="0"/>
        <v>0</v>
      </c>
      <c r="C5" s="173">
        <f t="shared" si="0"/>
        <v>0.76481341900000011</v>
      </c>
    </row>
    <row r="6" spans="1:6">
      <c r="A6" s="56">
        <v>2020</v>
      </c>
      <c r="B6" s="173">
        <f t="shared" si="0"/>
        <v>0</v>
      </c>
      <c r="C6" s="173">
        <f t="shared" si="0"/>
        <v>0.78775782157000018</v>
      </c>
    </row>
    <row r="7" spans="1:6">
      <c r="A7" s="56">
        <v>2021</v>
      </c>
      <c r="B7" s="173">
        <f t="shared" si="0"/>
        <v>0</v>
      </c>
      <c r="C7" s="173">
        <f t="shared" si="0"/>
        <v>0.81139055621710021</v>
      </c>
    </row>
    <row r="8" spans="1:6">
      <c r="A8" s="56">
        <v>2022</v>
      </c>
      <c r="B8" s="173">
        <f t="shared" si="0"/>
        <v>0</v>
      </c>
      <c r="C8" s="173">
        <f t="shared" si="0"/>
        <v>0.83573227290361329</v>
      </c>
    </row>
    <row r="9" spans="1:6">
      <c r="A9" s="56">
        <v>2023</v>
      </c>
      <c r="B9" s="173">
        <f t="shared" si="0"/>
        <v>0</v>
      </c>
      <c r="C9" s="173">
        <f t="shared" si="0"/>
        <v>0.86080424109072173</v>
      </c>
    </row>
    <row r="10" spans="1:6">
      <c r="A10" s="56">
        <v>2024</v>
      </c>
      <c r="B10" s="173">
        <f t="shared" si="0"/>
        <v>0</v>
      </c>
      <c r="C10" s="173">
        <f t="shared" si="0"/>
        <v>0.88662836832344338</v>
      </c>
    </row>
    <row r="11" spans="1:6">
      <c r="A11" s="56">
        <v>2025</v>
      </c>
      <c r="B11" s="173">
        <f t="shared" si="0"/>
        <v>0</v>
      </c>
      <c r="C11" s="173">
        <f t="shared" si="0"/>
        <v>0.91322721937314666</v>
      </c>
    </row>
    <row r="12" spans="1:6">
      <c r="A12" s="56">
        <v>2026</v>
      </c>
      <c r="B12" s="173">
        <f t="shared" si="0"/>
        <v>0</v>
      </c>
      <c r="C12" s="173">
        <f t="shared" si="0"/>
        <v>0.94062403595434108</v>
      </c>
    </row>
    <row r="13" spans="1:6">
      <c r="A13" s="56">
        <v>2027</v>
      </c>
      <c r="B13" s="173">
        <f t="shared" si="0"/>
        <v>0</v>
      </c>
      <c r="C13" s="173">
        <f t="shared" si="0"/>
        <v>0.96884275703297129</v>
      </c>
      <c r="E13" s="3"/>
      <c r="F13" s="3"/>
    </row>
    <row r="14" spans="1:6">
      <c r="A14" s="56">
        <v>2028</v>
      </c>
      <c r="B14" s="173">
        <f t="shared" si="0"/>
        <v>0</v>
      </c>
      <c r="C14" s="173">
        <f t="shared" si="0"/>
        <v>0.99790803974396047</v>
      </c>
      <c r="E14" s="3"/>
      <c r="F14" s="3"/>
    </row>
    <row r="15" spans="1:6">
      <c r="A15" s="56">
        <v>2029</v>
      </c>
      <c r="B15" s="173">
        <f t="shared" si="0"/>
        <v>0</v>
      </c>
      <c r="C15" s="173">
        <f t="shared" si="0"/>
        <v>1.0278452809362792</v>
      </c>
      <c r="E15" s="3"/>
      <c r="F15" s="3"/>
    </row>
    <row r="16" spans="1:6">
      <c r="A16" s="56">
        <v>2030</v>
      </c>
      <c r="B16" s="173">
        <f t="shared" si="0"/>
        <v>0</v>
      </c>
      <c r="C16" s="173">
        <f t="shared" si="0"/>
        <v>1.0586806393643677</v>
      </c>
      <c r="E16" s="3"/>
      <c r="F16" s="3"/>
    </row>
    <row r="17" spans="1:6">
      <c r="A17" s="56">
        <v>2031</v>
      </c>
      <c r="B17" s="173">
        <f t="shared" si="0"/>
        <v>0</v>
      </c>
      <c r="C17" s="173">
        <f t="shared" si="0"/>
        <v>1.0904410585452988</v>
      </c>
      <c r="E17" s="3"/>
      <c r="F17" s="3"/>
    </row>
    <row r="18" spans="1:6">
      <c r="A18" s="56">
        <v>2032</v>
      </c>
      <c r="B18" s="173">
        <f t="shared" si="0"/>
        <v>0</v>
      </c>
      <c r="C18" s="173">
        <f t="shared" si="0"/>
        <v>1.1231542903016578</v>
      </c>
      <c r="E18" s="3"/>
      <c r="F18" s="3"/>
    </row>
    <row r="19" spans="1:6">
      <c r="A19" s="56">
        <v>2033</v>
      </c>
      <c r="B19" s="173">
        <f t="shared" ref="B19:C21" si="1">B18*1.03</f>
        <v>0</v>
      </c>
      <c r="C19" s="173">
        <f t="shared" si="1"/>
        <v>1.1568489190107076</v>
      </c>
      <c r="E19" s="3"/>
      <c r="F19" s="3"/>
    </row>
    <row r="20" spans="1:6">
      <c r="A20" s="56">
        <v>2034</v>
      </c>
      <c r="B20" s="173">
        <f t="shared" si="1"/>
        <v>0</v>
      </c>
      <c r="C20" s="173">
        <f t="shared" si="1"/>
        <v>1.191554386581029</v>
      </c>
      <c r="E20" s="3"/>
      <c r="F20" s="3"/>
    </row>
    <row r="21" spans="1:6">
      <c r="A21" s="56">
        <v>2035</v>
      </c>
      <c r="B21" s="173">
        <f t="shared" si="1"/>
        <v>0</v>
      </c>
      <c r="C21" s="173">
        <f t="shared" si="1"/>
        <v>1.2273010181784598</v>
      </c>
      <c r="E21" s="3"/>
      <c r="F21" s="3"/>
    </row>
    <row r="22" spans="1:6" s="236" customFormat="1">
      <c r="A22" s="56">
        <v>2036</v>
      </c>
      <c r="B22" s="173">
        <f t="shared" ref="B22:C22" si="2">B21*1.03</f>
        <v>0</v>
      </c>
      <c r="C22" s="173">
        <f t="shared" si="2"/>
        <v>1.2641200487238136</v>
      </c>
      <c r="E22" s="3"/>
      <c r="F22" s="3"/>
    </row>
    <row r="23" spans="1:6" s="236" customFormat="1">
      <c r="A23" s="56">
        <v>2037</v>
      </c>
      <c r="B23" s="173">
        <f t="shared" ref="B23:C23" si="3">B22*1.03</f>
        <v>0</v>
      </c>
      <c r="C23" s="173">
        <f t="shared" si="3"/>
        <v>1.3020436501855279</v>
      </c>
      <c r="E23" s="3"/>
      <c r="F23" s="3"/>
    </row>
    <row r="24" spans="1:6" s="236" customFormat="1">
      <c r="A24" s="56">
        <v>2038</v>
      </c>
      <c r="B24" s="173">
        <f t="shared" ref="B24:C24" si="4">B23*1.03</f>
        <v>0</v>
      </c>
      <c r="C24" s="173">
        <f t="shared" si="4"/>
        <v>1.3411049596910938</v>
      </c>
      <c r="E24" s="3"/>
      <c r="F24" s="3"/>
    </row>
    <row r="25" spans="1:6" s="236" customFormat="1">
      <c r="A25" s="56">
        <v>2039</v>
      </c>
      <c r="B25" s="173">
        <f t="shared" ref="B25:C25" si="5">B24*1.03</f>
        <v>0</v>
      </c>
      <c r="C25" s="173">
        <f t="shared" si="5"/>
        <v>1.3813381084818266</v>
      </c>
      <c r="E25" s="3"/>
      <c r="F25" s="3"/>
    </row>
    <row r="26" spans="1:6" s="236" customFormat="1">
      <c r="A26" s="56">
        <v>2040</v>
      </c>
      <c r="B26" s="173">
        <f t="shared" ref="B26:C26" si="6">B25*1.03</f>
        <v>0</v>
      </c>
      <c r="C26" s="173">
        <f t="shared" si="6"/>
        <v>1.4227782517362815</v>
      </c>
      <c r="E26" s="3"/>
      <c r="F26" s="3"/>
    </row>
    <row r="27" spans="1:6" s="236" customFormat="1">
      <c r="A27" s="56">
        <v>2041</v>
      </c>
      <c r="B27" s="173">
        <f t="shared" ref="B27:C27" si="7">B26*1.03</f>
        <v>0</v>
      </c>
      <c r="C27" s="173">
        <f t="shared" si="7"/>
        <v>1.4654615992883699</v>
      </c>
      <c r="E27" s="3"/>
      <c r="F27" s="3"/>
    </row>
    <row r="28" spans="1:6" s="236" customFormat="1">
      <c r="A28" s="386"/>
      <c r="B28" s="387"/>
      <c r="C28" s="387"/>
      <c r="E28" s="3"/>
      <c r="F28" s="3"/>
    </row>
    <row r="29" spans="1:6" ht="17.100000000000001" customHeight="1">
      <c r="A29" s="1251" t="s">
        <v>587</v>
      </c>
      <c r="B29" s="1251"/>
      <c r="C29" s="1251"/>
      <c r="D29" s="827"/>
      <c r="E29" s="827"/>
    </row>
    <row r="30" spans="1:6" ht="29.25" customHeight="1">
      <c r="A30" s="1313" t="s">
        <v>951</v>
      </c>
      <c r="B30" s="1313"/>
      <c r="C30" s="1313"/>
      <c r="D30" s="429"/>
      <c r="E30" s="236"/>
    </row>
    <row r="31" spans="1:6">
      <c r="A31" s="1311"/>
      <c r="B31" s="1312"/>
      <c r="C31" s="1312"/>
    </row>
    <row r="32" spans="1:6">
      <c r="C32" s="44"/>
    </row>
    <row r="33" spans="3:3">
      <c r="C33" s="44"/>
    </row>
    <row r="34" spans="3:3">
      <c r="C34" s="44"/>
    </row>
    <row r="35" spans="3:3">
      <c r="C35" s="44"/>
    </row>
    <row r="36" spans="3:3">
      <c r="C36" s="44"/>
    </row>
    <row r="37" spans="3:3">
      <c r="C37" s="44"/>
    </row>
    <row r="38" spans="3:3">
      <c r="C38" s="44"/>
    </row>
    <row r="39" spans="3:3">
      <c r="C39" s="44"/>
    </row>
    <row r="40" spans="3:3">
      <c r="C40" s="44"/>
    </row>
    <row r="41" spans="3:3">
      <c r="C41" s="44"/>
    </row>
    <row r="42" spans="3:3">
      <c r="C42" s="44"/>
    </row>
    <row r="43" spans="3:3">
      <c r="C43" s="44"/>
    </row>
    <row r="44" spans="3:3">
      <c r="C44" s="44"/>
    </row>
    <row r="45" spans="3:3">
      <c r="C45" s="44"/>
    </row>
    <row r="46" spans="3:3">
      <c r="C46" s="44"/>
    </row>
    <row r="47" spans="3:3">
      <c r="C47" s="44"/>
    </row>
    <row r="48" spans="3:3">
      <c r="C48" s="44"/>
    </row>
    <row r="49" spans="3:3">
      <c r="C49" s="44"/>
    </row>
    <row r="50" spans="3:3">
      <c r="C50" s="44"/>
    </row>
    <row r="51" spans="3:3">
      <c r="C51" s="44"/>
    </row>
    <row r="52" spans="3:3">
      <c r="C52" s="44"/>
    </row>
    <row r="53" spans="3:3">
      <c r="C53" s="44"/>
    </row>
    <row r="54" spans="3:3">
      <c r="C54" s="44"/>
    </row>
    <row r="55" spans="3:3">
      <c r="C55" s="44"/>
    </row>
  </sheetData>
  <mergeCells count="4">
    <mergeCell ref="A1:C1"/>
    <mergeCell ref="A31:C31"/>
    <mergeCell ref="A30:C30"/>
    <mergeCell ref="A29:C29"/>
  </mergeCells>
  <phoneticPr fontId="0" type="noConversion"/>
  <printOptions horizontalCentered="1" verticalCentered="1" headings="1"/>
  <pageMargins left="0.25" right="0.25" top="0.5" bottom="0.5" header="0.5" footer="0.5"/>
  <pageSetup firstPageNumber="75" orientation="portrait" useFirstPageNumber="1" r:id="rId1"/>
  <headerFooter scaleWithDoc="0"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G10"/>
  <sheetViews>
    <sheetView showGridLines="0" zoomScaleNormal="100" workbookViewId="0">
      <selection sqref="A1:E10"/>
    </sheetView>
  </sheetViews>
  <sheetFormatPr defaultColWidth="15.42578125" defaultRowHeight="14.25"/>
  <cols>
    <col min="1" max="1" width="20" style="1" customWidth="1"/>
    <col min="2" max="2" width="21.140625" style="1" customWidth="1"/>
    <col min="3" max="5" width="25.7109375" style="1" customWidth="1"/>
    <col min="6" max="6" width="25.7109375" style="1" bestFit="1" customWidth="1"/>
    <col min="7" max="7" width="30.42578125" style="1" hidden="1" customWidth="1"/>
    <col min="8" max="16384" width="15.42578125" style="1"/>
  </cols>
  <sheetData>
    <row r="1" spans="1:7" s="28" customFormat="1" ht="53.25" customHeight="1">
      <c r="A1" s="1314" t="s">
        <v>1015</v>
      </c>
      <c r="B1" s="1315"/>
      <c r="C1" s="1315"/>
      <c r="D1" s="1315"/>
      <c r="E1" s="1316"/>
      <c r="F1" s="326"/>
    </row>
    <row r="2" spans="1:7" s="28" customFormat="1" ht="15" customHeight="1">
      <c r="A2" s="1317" t="s">
        <v>506</v>
      </c>
      <c r="B2" s="1318"/>
      <c r="C2" s="1318"/>
      <c r="D2" s="1318"/>
      <c r="E2" s="1319"/>
      <c r="F2" s="326"/>
    </row>
    <row r="3" spans="1:7" ht="63.75" customHeight="1">
      <c r="A3" s="389" t="s">
        <v>23</v>
      </c>
      <c r="B3" s="305" t="s">
        <v>24</v>
      </c>
      <c r="C3" s="305" t="s">
        <v>25</v>
      </c>
      <c r="D3" s="305" t="s">
        <v>355</v>
      </c>
      <c r="E3" s="305" t="s">
        <v>26</v>
      </c>
      <c r="F3" s="45"/>
      <c r="G3" s="864" t="s">
        <v>848</v>
      </c>
    </row>
    <row r="4" spans="1:7">
      <c r="A4" s="388">
        <v>2013</v>
      </c>
      <c r="B4" s="59">
        <v>97554614</v>
      </c>
      <c r="C4" s="59">
        <v>14434223.362604471</v>
      </c>
      <c r="D4" s="306">
        <f t="shared" ref="D4:D8" si="0">C4/B4</f>
        <v>0.14796043744896034</v>
      </c>
      <c r="E4" s="764">
        <f t="shared" ref="E4:E8" si="1">C4/G4</f>
        <v>135</v>
      </c>
      <c r="G4" s="865">
        <v>106920.17305632941</v>
      </c>
    </row>
    <row r="5" spans="1:7">
      <c r="A5" s="388">
        <v>2014</v>
      </c>
      <c r="B5" s="59">
        <v>93781355.189999953</v>
      </c>
      <c r="C5" s="59">
        <v>13802052</v>
      </c>
      <c r="D5" s="306">
        <f t="shared" si="0"/>
        <v>0.14717266531324058</v>
      </c>
      <c r="E5" s="764">
        <f t="shared" si="1"/>
        <v>147</v>
      </c>
      <c r="G5" s="865">
        <v>93891.510204081627</v>
      </c>
    </row>
    <row r="6" spans="1:7">
      <c r="A6" s="8">
        <v>2015</v>
      </c>
      <c r="B6" s="59">
        <v>74817588</v>
      </c>
      <c r="C6" s="59">
        <v>9458585</v>
      </c>
      <c r="D6" s="306">
        <f t="shared" si="0"/>
        <v>0.12642194506457494</v>
      </c>
      <c r="E6" s="764">
        <f t="shared" si="1"/>
        <v>118</v>
      </c>
      <c r="G6" s="865">
        <v>80157.5</v>
      </c>
    </row>
    <row r="7" spans="1:7">
      <c r="A7" s="8">
        <v>2016</v>
      </c>
      <c r="B7" s="59">
        <v>58777189.749999985</v>
      </c>
      <c r="C7" s="59">
        <v>10005458</v>
      </c>
      <c r="D7" s="306">
        <f t="shared" si="0"/>
        <v>0.17022688635773034</v>
      </c>
      <c r="E7" s="764">
        <f t="shared" si="1"/>
        <v>143.32208391227744</v>
      </c>
      <c r="G7" s="865">
        <v>69811</v>
      </c>
    </row>
    <row r="8" spans="1:7">
      <c r="A8" s="8">
        <v>2017</v>
      </c>
      <c r="B8" s="59">
        <f>'ESA-Table 1'!G26</f>
        <v>79364204.293799996</v>
      </c>
      <c r="C8" s="59">
        <f>'ESA-Table 9'!G61</f>
        <v>10752700.241189269</v>
      </c>
      <c r="D8" s="306">
        <f t="shared" si="0"/>
        <v>0.13548551688849075</v>
      </c>
      <c r="E8" s="764">
        <f t="shared" si="1"/>
        <v>114.6465533765782</v>
      </c>
      <c r="G8" s="865">
        <v>93790</v>
      </c>
    </row>
    <row r="10" spans="1:7" ht="16.5" customHeight="1">
      <c r="A10" s="1258" t="s">
        <v>587</v>
      </c>
      <c r="B10" s="1258"/>
      <c r="C10" s="1258"/>
      <c r="D10" s="1258"/>
      <c r="E10" s="1258"/>
    </row>
  </sheetData>
  <mergeCells count="3">
    <mergeCell ref="A1:E1"/>
    <mergeCell ref="A10:E10"/>
    <mergeCell ref="A2:E2"/>
  </mergeCells>
  <phoneticPr fontId="0" type="noConversion"/>
  <printOptions horizontalCentered="1" verticalCentered="1" headings="1"/>
  <pageMargins left="0.25" right="0.25" top="0.5" bottom="0.5" header="0.5" footer="0.5"/>
  <pageSetup firstPageNumber="76" orientation="landscape" useFirstPageNumber="1" r:id="rId1"/>
  <headerFooter scaleWithDoc="0"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A41"/>
  <sheetViews>
    <sheetView showGridLines="0" topLeftCell="A28" zoomScale="85" zoomScaleNormal="85" workbookViewId="0">
      <selection activeCell="A38" sqref="A1:Z38"/>
    </sheetView>
  </sheetViews>
  <sheetFormatPr defaultColWidth="31.5703125" defaultRowHeight="12"/>
  <cols>
    <col min="1" max="1" width="6.5703125" style="111" customWidth="1"/>
    <col min="2" max="2" width="33.7109375" style="111" customWidth="1"/>
    <col min="3" max="3" width="10.7109375" style="111" customWidth="1"/>
    <col min="4" max="5" width="15.7109375" style="111" bestFit="1" customWidth="1"/>
    <col min="6" max="6" width="10.7109375" style="111" customWidth="1"/>
    <col min="7" max="8" width="15" style="111" bestFit="1" customWidth="1"/>
    <col min="9" max="9" width="10.7109375" style="111" customWidth="1"/>
    <col min="10" max="11" width="15" style="111" bestFit="1" customWidth="1"/>
    <col min="12" max="13" width="8.7109375" style="240" customWidth="1"/>
    <col min="14" max="14" width="8.7109375" style="111" customWidth="1"/>
    <col min="15" max="16" width="9.7109375" style="240" customWidth="1"/>
    <col min="17" max="17" width="9.7109375" style="111" customWidth="1"/>
    <col min="18" max="19" width="10.7109375" style="240" customWidth="1"/>
    <col min="20" max="20" width="10.7109375" style="111" customWidth="1"/>
    <col min="21" max="21" width="13.7109375" style="111" customWidth="1"/>
    <col min="22" max="22" width="11.5703125" style="240" customWidth="1"/>
    <col min="23" max="23" width="18.140625" style="111" customWidth="1"/>
    <col min="24" max="24" width="9.7109375" style="111" customWidth="1"/>
    <col min="25" max="25" width="12.42578125" style="111" customWidth="1"/>
    <col min="26" max="26" width="17.7109375" style="111" customWidth="1"/>
    <col min="27" max="27" width="12" style="111" customWidth="1"/>
    <col min="28" max="16384" width="31.5703125" style="111"/>
  </cols>
  <sheetData>
    <row r="1" spans="1:27" s="240" customFormat="1" ht="66" customHeight="1">
      <c r="A1" s="1320" t="s">
        <v>1016</v>
      </c>
      <c r="B1" s="1320"/>
      <c r="C1" s="1320"/>
      <c r="D1" s="1320"/>
      <c r="E1" s="1320"/>
      <c r="F1" s="1320"/>
      <c r="G1" s="1320"/>
      <c r="H1" s="1320"/>
      <c r="I1" s="1320"/>
      <c r="J1" s="1320"/>
      <c r="K1" s="1320"/>
      <c r="L1" s="1320"/>
      <c r="M1" s="1320"/>
      <c r="N1" s="1320"/>
      <c r="O1" s="1320"/>
      <c r="P1" s="1320"/>
      <c r="Q1" s="1320"/>
      <c r="R1" s="1320"/>
      <c r="S1" s="1320"/>
      <c r="T1" s="1320"/>
      <c r="U1" s="1320"/>
      <c r="V1" s="1320"/>
      <c r="W1" s="1320"/>
      <c r="X1" s="1320"/>
      <c r="Y1" s="1320"/>
      <c r="Z1" s="1320"/>
    </row>
    <row r="2" spans="1:27" s="240" customFormat="1" ht="22.5" customHeight="1" thickBot="1">
      <c r="A2" s="1320" t="s">
        <v>506</v>
      </c>
      <c r="B2" s="1320"/>
      <c r="C2" s="1320"/>
      <c r="D2" s="1320"/>
      <c r="E2" s="1320"/>
      <c r="F2" s="1320"/>
      <c r="G2" s="1320"/>
      <c r="H2" s="1320"/>
      <c r="I2" s="1320"/>
      <c r="J2" s="1320"/>
      <c r="K2" s="1320"/>
      <c r="L2" s="1320"/>
      <c r="M2" s="1320"/>
      <c r="N2" s="1320"/>
      <c r="O2" s="1320"/>
      <c r="P2" s="1320"/>
      <c r="Q2" s="1320"/>
      <c r="R2" s="1320"/>
      <c r="S2" s="1320"/>
      <c r="T2" s="1320"/>
      <c r="U2" s="1320"/>
      <c r="V2" s="1320"/>
      <c r="W2" s="1320"/>
      <c r="X2" s="1320"/>
      <c r="Y2" s="1320"/>
      <c r="Z2" s="1320"/>
    </row>
    <row r="3" spans="1:27" s="109" customFormat="1" ht="16.5" customHeight="1" thickBot="1">
      <c r="B3" s="174"/>
      <c r="C3" s="174"/>
      <c r="D3" s="174"/>
      <c r="E3" s="174"/>
      <c r="F3" s="174"/>
      <c r="G3" s="174"/>
      <c r="H3" s="174"/>
      <c r="I3" s="174"/>
      <c r="J3" s="174"/>
      <c r="K3" s="174"/>
      <c r="L3" s="1327" t="s">
        <v>232</v>
      </c>
      <c r="M3" s="1328"/>
      <c r="N3" s="1328"/>
      <c r="O3" s="1328"/>
      <c r="P3" s="1328"/>
      <c r="Q3" s="1328"/>
      <c r="R3" s="1328"/>
      <c r="S3" s="1328"/>
      <c r="T3" s="1329"/>
      <c r="U3" s="174"/>
      <c r="V3" s="238"/>
      <c r="W3" s="174"/>
      <c r="X3" s="174"/>
      <c r="Y3" s="174"/>
      <c r="Z3" s="174"/>
      <c r="AA3" s="108"/>
    </row>
    <row r="4" spans="1:27" s="109" customFormat="1" ht="30.75" customHeight="1" thickBot="1">
      <c r="B4" s="239"/>
      <c r="C4" s="1330" t="s">
        <v>356</v>
      </c>
      <c r="D4" s="1331"/>
      <c r="E4" s="1332"/>
      <c r="F4" s="1330" t="s">
        <v>209</v>
      </c>
      <c r="G4" s="1331"/>
      <c r="H4" s="1332"/>
      <c r="I4" s="1330" t="s">
        <v>210</v>
      </c>
      <c r="J4" s="1331"/>
      <c r="K4" s="1331"/>
      <c r="L4" s="1333" t="s">
        <v>233</v>
      </c>
      <c r="M4" s="1334"/>
      <c r="N4" s="1335"/>
      <c r="O4" s="1333" t="s">
        <v>501</v>
      </c>
      <c r="P4" s="1334"/>
      <c r="Q4" s="1335"/>
      <c r="R4" s="1333" t="s">
        <v>502</v>
      </c>
      <c r="S4" s="1334"/>
      <c r="T4" s="1335"/>
      <c r="U4" s="239"/>
      <c r="V4" s="239"/>
      <c r="W4" s="239"/>
      <c r="X4" s="239"/>
      <c r="Y4" s="239"/>
      <c r="Z4" s="239"/>
      <c r="AA4" s="110"/>
    </row>
    <row r="5" spans="1:27" s="109" customFormat="1" ht="54" customHeight="1" thickBot="1">
      <c r="A5" s="175" t="s">
        <v>836</v>
      </c>
      <c r="B5" s="175" t="s">
        <v>500</v>
      </c>
      <c r="C5" s="176" t="s">
        <v>4</v>
      </c>
      <c r="D5" s="131" t="s">
        <v>112</v>
      </c>
      <c r="E5" s="177" t="s">
        <v>178</v>
      </c>
      <c r="F5" s="178" t="s">
        <v>4</v>
      </c>
      <c r="G5" s="131" t="s">
        <v>112</v>
      </c>
      <c r="H5" s="177" t="s">
        <v>373</v>
      </c>
      <c r="I5" s="1336" t="s">
        <v>256</v>
      </c>
      <c r="J5" s="1337"/>
      <c r="K5" s="1337"/>
      <c r="L5" s="1324" t="s">
        <v>211</v>
      </c>
      <c r="M5" s="1325"/>
      <c r="N5" s="1326"/>
      <c r="O5" s="1324" t="s">
        <v>212</v>
      </c>
      <c r="P5" s="1325"/>
      <c r="Q5" s="1326"/>
      <c r="R5" s="1324" t="s">
        <v>213</v>
      </c>
      <c r="S5" s="1325"/>
      <c r="T5" s="1326"/>
      <c r="U5" s="866" t="s">
        <v>1019</v>
      </c>
      <c r="V5" s="235" t="s">
        <v>339</v>
      </c>
      <c r="W5" s="245" t="s">
        <v>214</v>
      </c>
      <c r="X5" s="244" t="s">
        <v>73</v>
      </c>
      <c r="Y5" s="244" t="s">
        <v>215</v>
      </c>
      <c r="Z5" s="246" t="s">
        <v>216</v>
      </c>
      <c r="AA5" s="110"/>
    </row>
    <row r="6" spans="1:27" s="109" customFormat="1" ht="19.5" customHeight="1">
      <c r="A6" s="179"/>
      <c r="B6" s="179"/>
      <c r="C6" s="264"/>
      <c r="D6" s="242"/>
      <c r="E6" s="243"/>
      <c r="F6" s="128"/>
      <c r="G6" s="129"/>
      <c r="H6" s="243"/>
      <c r="I6" s="130" t="s">
        <v>4</v>
      </c>
      <c r="J6" s="131" t="s">
        <v>112</v>
      </c>
      <c r="K6" s="263" t="s">
        <v>181</v>
      </c>
      <c r="L6" s="241" t="s">
        <v>4</v>
      </c>
      <c r="M6" s="242" t="s">
        <v>112</v>
      </c>
      <c r="N6" s="243" t="s">
        <v>48</v>
      </c>
      <c r="O6" s="241" t="s">
        <v>4</v>
      </c>
      <c r="P6" s="242" t="s">
        <v>112</v>
      </c>
      <c r="Q6" s="243" t="s">
        <v>48</v>
      </c>
      <c r="R6" s="241" t="s">
        <v>4</v>
      </c>
      <c r="S6" s="242" t="s">
        <v>112</v>
      </c>
      <c r="T6" s="243" t="s">
        <v>48</v>
      </c>
      <c r="U6" s="873"/>
      <c r="V6" s="248"/>
      <c r="W6" s="248"/>
      <c r="X6" s="248"/>
      <c r="Y6" s="249"/>
      <c r="Z6" s="250"/>
      <c r="AA6" s="110"/>
    </row>
    <row r="7" spans="1:27" s="109" customFormat="1" ht="12.75" customHeight="1">
      <c r="A7" s="180"/>
      <c r="B7" s="181"/>
      <c r="C7" s="182"/>
      <c r="D7" s="112"/>
      <c r="E7" s="113"/>
      <c r="F7" s="183"/>
      <c r="G7" s="184"/>
      <c r="H7" s="113"/>
      <c r="I7" s="112"/>
      <c r="J7" s="112"/>
      <c r="K7" s="867"/>
      <c r="L7" s="230"/>
      <c r="M7" s="231"/>
      <c r="N7" s="247"/>
      <c r="O7" s="230"/>
      <c r="P7" s="231"/>
      <c r="Q7" s="247"/>
      <c r="R7" s="230"/>
      <c r="S7" s="231"/>
      <c r="T7" s="247"/>
      <c r="U7" s="873"/>
      <c r="V7" s="227"/>
      <c r="W7" s="248"/>
      <c r="X7" s="248"/>
      <c r="Y7" s="249"/>
      <c r="Z7" s="250"/>
      <c r="AA7" s="110"/>
    </row>
    <row r="8" spans="1:27" ht="12.75" customHeight="1">
      <c r="A8" s="185"/>
      <c r="B8" s="186" t="s">
        <v>102</v>
      </c>
      <c r="C8" s="187" t="s">
        <v>217</v>
      </c>
      <c r="D8" s="188" t="s">
        <v>217</v>
      </c>
      <c r="E8" s="189" t="s">
        <v>218</v>
      </c>
      <c r="F8" s="190" t="s">
        <v>217</v>
      </c>
      <c r="G8" s="188" t="s">
        <v>217</v>
      </c>
      <c r="H8" s="189" t="s">
        <v>218</v>
      </c>
      <c r="I8" s="188" t="s">
        <v>217</v>
      </c>
      <c r="J8" s="188" t="s">
        <v>217</v>
      </c>
      <c r="K8" s="228" t="s">
        <v>218</v>
      </c>
      <c r="L8" s="190" t="s">
        <v>217</v>
      </c>
      <c r="M8" s="188" t="s">
        <v>217</v>
      </c>
      <c r="N8" s="189" t="s">
        <v>218</v>
      </c>
      <c r="O8" s="190" t="s">
        <v>217</v>
      </c>
      <c r="P8" s="188" t="s">
        <v>217</v>
      </c>
      <c r="Q8" s="189" t="s">
        <v>218</v>
      </c>
      <c r="R8" s="190" t="s">
        <v>217</v>
      </c>
      <c r="S8" s="188" t="s">
        <v>217</v>
      </c>
      <c r="T8" s="189" t="s">
        <v>218</v>
      </c>
      <c r="U8" s="874" t="s">
        <v>219</v>
      </c>
      <c r="V8" s="234" t="s">
        <v>220</v>
      </c>
      <c r="W8" s="251"/>
      <c r="X8" s="251"/>
      <c r="Y8" s="252"/>
      <c r="Z8" s="253" t="s">
        <v>245</v>
      </c>
      <c r="AA8" s="110"/>
    </row>
    <row r="9" spans="1:27">
      <c r="A9" s="185"/>
      <c r="B9" s="191" t="s">
        <v>5</v>
      </c>
      <c r="C9" s="192"/>
      <c r="D9" s="114"/>
      <c r="E9" s="189"/>
      <c r="F9" s="193"/>
      <c r="G9" s="194"/>
      <c r="H9" s="189"/>
      <c r="I9" s="188"/>
      <c r="J9" s="188"/>
      <c r="K9" s="228"/>
      <c r="L9" s="193"/>
      <c r="M9" s="194"/>
      <c r="N9" s="195"/>
      <c r="O9" s="193"/>
      <c r="P9" s="194"/>
      <c r="Q9" s="195"/>
      <c r="R9" s="193"/>
      <c r="S9" s="194"/>
      <c r="T9" s="195"/>
      <c r="U9" s="875"/>
      <c r="V9" s="233"/>
      <c r="W9" s="254"/>
      <c r="X9" s="254"/>
      <c r="Y9" s="254"/>
      <c r="Z9" s="255"/>
    </row>
    <row r="10" spans="1:27" ht="36">
      <c r="A10" s="196"/>
      <c r="B10" s="197" t="s">
        <v>221</v>
      </c>
      <c r="C10" s="190">
        <v>0</v>
      </c>
      <c r="D10" s="188">
        <v>16450663.626125263</v>
      </c>
      <c r="E10" s="198">
        <f>SUM(C10:D10)</f>
        <v>16450663.626125263</v>
      </c>
      <c r="F10" s="190">
        <v>0</v>
      </c>
      <c r="G10" s="188">
        <v>5896012.5700000003</v>
      </c>
      <c r="H10" s="198">
        <f>SUM(F10:G10)</f>
        <v>5896012.5700000003</v>
      </c>
      <c r="I10" s="190">
        <f>C10-F10</f>
        <v>0</v>
      </c>
      <c r="J10" s="188">
        <f>D10-G10</f>
        <v>10554651.056125263</v>
      </c>
      <c r="K10" s="868">
        <f>SUM(I10:J10)</f>
        <v>10554651.056125263</v>
      </c>
      <c r="L10" s="190">
        <v>0</v>
      </c>
      <c r="M10" s="188">
        <v>0</v>
      </c>
      <c r="N10" s="198">
        <f>SUM(L10:M10)</f>
        <v>0</v>
      </c>
      <c r="O10" s="190">
        <v>0</v>
      </c>
      <c r="P10" s="188">
        <v>0</v>
      </c>
      <c r="Q10" s="198">
        <f>SUM(O10:P10)</f>
        <v>0</v>
      </c>
      <c r="R10" s="190">
        <v>0</v>
      </c>
      <c r="S10" s="188">
        <v>0</v>
      </c>
      <c r="T10" s="198">
        <f>SUM(R10:S10)</f>
        <v>0</v>
      </c>
      <c r="U10" s="876">
        <f>N10+Q10+T10</f>
        <v>0</v>
      </c>
      <c r="V10" s="232">
        <f t="shared" ref="V10:V21" si="0">-U10/$E$32</f>
        <v>0</v>
      </c>
      <c r="W10" s="256" t="s">
        <v>335</v>
      </c>
      <c r="X10" s="256" t="s">
        <v>335</v>
      </c>
      <c r="Y10" s="265" t="s">
        <v>225</v>
      </c>
      <c r="Z10" s="222" t="s">
        <v>225</v>
      </c>
    </row>
    <row r="11" spans="1:27" ht="36">
      <c r="A11" s="196"/>
      <c r="B11" s="197" t="s">
        <v>222</v>
      </c>
      <c r="C11" s="190">
        <v>0</v>
      </c>
      <c r="D11" s="188">
        <v>25541416.537318841</v>
      </c>
      <c r="E11" s="198">
        <f t="shared" ref="E11:E20" si="1">SUM(C11:D11)</f>
        <v>25541416.537318841</v>
      </c>
      <c r="F11" s="190">
        <v>0</v>
      </c>
      <c r="G11" s="188">
        <v>12726838.719545059</v>
      </c>
      <c r="H11" s="198">
        <f t="shared" ref="H11:H20" si="2">SUM(F11:G11)</f>
        <v>12726838.719545059</v>
      </c>
      <c r="I11" s="190">
        <f t="shared" ref="I11:J20" si="3">C11-F11</f>
        <v>0</v>
      </c>
      <c r="J11" s="188">
        <f t="shared" si="3"/>
        <v>12814577.817773782</v>
      </c>
      <c r="K11" s="868">
        <f t="shared" ref="K11:K20" si="4">SUM(I11:J11)</f>
        <v>12814577.817773782</v>
      </c>
      <c r="L11" s="190">
        <v>0</v>
      </c>
      <c r="M11" s="188">
        <v>0</v>
      </c>
      <c r="N11" s="198">
        <f t="shared" ref="N11:N20" si="5">SUM(L11:M11)</f>
        <v>0</v>
      </c>
      <c r="O11" s="190">
        <v>0</v>
      </c>
      <c r="P11" s="188">
        <v>0</v>
      </c>
      <c r="Q11" s="198">
        <f t="shared" ref="Q11:Q20" si="6">SUM(O11:P11)</f>
        <v>0</v>
      </c>
      <c r="R11" s="190">
        <v>0</v>
      </c>
      <c r="S11" s="188">
        <v>0</v>
      </c>
      <c r="T11" s="198">
        <f t="shared" ref="T11:T20" si="7">SUM(R11:S11)</f>
        <v>0</v>
      </c>
      <c r="U11" s="876">
        <f t="shared" ref="U11:U20" si="8">N11+Q11+T11</f>
        <v>0</v>
      </c>
      <c r="V11" s="232">
        <f t="shared" si="0"/>
        <v>0</v>
      </c>
      <c r="W11" s="256" t="s">
        <v>335</v>
      </c>
      <c r="X11" s="256" t="s">
        <v>335</v>
      </c>
      <c r="Y11" s="265" t="s">
        <v>225</v>
      </c>
      <c r="Z11" s="222" t="s">
        <v>225</v>
      </c>
    </row>
    <row r="12" spans="1:27" ht="36">
      <c r="A12" s="229"/>
      <c r="B12" s="197" t="s">
        <v>223</v>
      </c>
      <c r="C12" s="190">
        <v>0</v>
      </c>
      <c r="D12" s="188">
        <v>31356733.387942627</v>
      </c>
      <c r="E12" s="198">
        <f t="shared" si="1"/>
        <v>31356733.387942627</v>
      </c>
      <c r="F12" s="190">
        <v>0</v>
      </c>
      <c r="G12" s="188">
        <v>24670314.107554935</v>
      </c>
      <c r="H12" s="198">
        <f t="shared" si="2"/>
        <v>24670314.107554935</v>
      </c>
      <c r="I12" s="190">
        <f t="shared" si="3"/>
        <v>0</v>
      </c>
      <c r="J12" s="188">
        <f t="shared" si="3"/>
        <v>6686419.2803876922</v>
      </c>
      <c r="K12" s="868">
        <f t="shared" si="4"/>
        <v>6686419.2803876922</v>
      </c>
      <c r="L12" s="190">
        <v>0</v>
      </c>
      <c r="M12" s="188">
        <v>0</v>
      </c>
      <c r="N12" s="198">
        <f t="shared" si="5"/>
        <v>0</v>
      </c>
      <c r="O12" s="190">
        <v>0</v>
      </c>
      <c r="P12" s="188">
        <v>0</v>
      </c>
      <c r="Q12" s="198">
        <f t="shared" si="6"/>
        <v>0</v>
      </c>
      <c r="R12" s="190">
        <v>0</v>
      </c>
      <c r="S12" s="188">
        <v>0</v>
      </c>
      <c r="T12" s="198">
        <f t="shared" si="7"/>
        <v>0</v>
      </c>
      <c r="U12" s="876">
        <f>N12+Q12+T12</f>
        <v>0</v>
      </c>
      <c r="V12" s="232">
        <f t="shared" si="0"/>
        <v>0</v>
      </c>
      <c r="W12" s="265" t="s">
        <v>335</v>
      </c>
      <c r="X12" s="265" t="s">
        <v>335</v>
      </c>
      <c r="Y12" s="265" t="s">
        <v>225</v>
      </c>
      <c r="Z12" s="222" t="s">
        <v>335</v>
      </c>
    </row>
    <row r="13" spans="1:27" ht="36">
      <c r="A13" s="229"/>
      <c r="B13" s="197" t="s">
        <v>224</v>
      </c>
      <c r="C13" s="190">
        <v>0</v>
      </c>
      <c r="D13" s="188">
        <v>23190539.821940936</v>
      </c>
      <c r="E13" s="198">
        <f t="shared" si="1"/>
        <v>23190539.821940936</v>
      </c>
      <c r="F13" s="190">
        <v>0</v>
      </c>
      <c r="G13" s="188">
        <v>9853571.1380499955</v>
      </c>
      <c r="H13" s="198">
        <f t="shared" si="2"/>
        <v>9853571.1380499955</v>
      </c>
      <c r="I13" s="190">
        <f t="shared" si="3"/>
        <v>0</v>
      </c>
      <c r="J13" s="188">
        <f t="shared" si="3"/>
        <v>13336968.683890941</v>
      </c>
      <c r="K13" s="868">
        <f t="shared" si="4"/>
        <v>13336968.683890941</v>
      </c>
      <c r="L13" s="190">
        <v>0</v>
      </c>
      <c r="M13" s="188">
        <v>0</v>
      </c>
      <c r="N13" s="198">
        <f t="shared" si="5"/>
        <v>0</v>
      </c>
      <c r="O13" s="190">
        <v>0</v>
      </c>
      <c r="P13" s="188">
        <v>0</v>
      </c>
      <c r="Q13" s="198">
        <f t="shared" si="6"/>
        <v>0</v>
      </c>
      <c r="R13" s="190">
        <v>0</v>
      </c>
      <c r="S13" s="188">
        <v>0</v>
      </c>
      <c r="T13" s="198">
        <f t="shared" si="7"/>
        <v>0</v>
      </c>
      <c r="U13" s="876">
        <f t="shared" si="8"/>
        <v>0</v>
      </c>
      <c r="V13" s="232">
        <f t="shared" si="0"/>
        <v>0</v>
      </c>
      <c r="W13" s="265" t="s">
        <v>335</v>
      </c>
      <c r="X13" s="265" t="s">
        <v>335</v>
      </c>
      <c r="Y13" s="265" t="s">
        <v>335</v>
      </c>
      <c r="Z13" s="222" t="s">
        <v>335</v>
      </c>
    </row>
    <row r="14" spans="1:27" s="151" customFormat="1" ht="36">
      <c r="A14" s="196"/>
      <c r="B14" s="197" t="s">
        <v>226</v>
      </c>
      <c r="C14" s="190">
        <v>0</v>
      </c>
      <c r="D14" s="188">
        <v>1922439.1655958958</v>
      </c>
      <c r="E14" s="198">
        <f t="shared" si="1"/>
        <v>1922439.1655958958</v>
      </c>
      <c r="F14" s="190">
        <v>0</v>
      </c>
      <c r="G14" s="188">
        <v>1562231.4023500015</v>
      </c>
      <c r="H14" s="198">
        <f t="shared" si="2"/>
        <v>1562231.4023500015</v>
      </c>
      <c r="I14" s="190">
        <f t="shared" si="3"/>
        <v>0</v>
      </c>
      <c r="J14" s="188">
        <f t="shared" si="3"/>
        <v>360207.76324589434</v>
      </c>
      <c r="K14" s="868">
        <f t="shared" si="4"/>
        <v>360207.76324589434</v>
      </c>
      <c r="L14" s="190">
        <v>0</v>
      </c>
      <c r="M14" s="188">
        <v>0</v>
      </c>
      <c r="N14" s="198">
        <f t="shared" si="5"/>
        <v>0</v>
      </c>
      <c r="O14" s="190">
        <v>0</v>
      </c>
      <c r="P14" s="188">
        <v>0</v>
      </c>
      <c r="Q14" s="198">
        <f t="shared" si="6"/>
        <v>0</v>
      </c>
      <c r="R14" s="190">
        <v>0</v>
      </c>
      <c r="S14" s="188">
        <v>0</v>
      </c>
      <c r="T14" s="198">
        <f t="shared" si="7"/>
        <v>0</v>
      </c>
      <c r="U14" s="876">
        <f t="shared" si="8"/>
        <v>0</v>
      </c>
      <c r="V14" s="232">
        <f t="shared" si="0"/>
        <v>0</v>
      </c>
      <c r="W14" s="256" t="s">
        <v>335</v>
      </c>
      <c r="X14" s="256" t="s">
        <v>335</v>
      </c>
      <c r="Y14" s="265" t="s">
        <v>225</v>
      </c>
      <c r="Z14" s="222" t="s">
        <v>225</v>
      </c>
    </row>
    <row r="15" spans="1:27" s="151" customFormat="1" ht="36">
      <c r="A15" s="196"/>
      <c r="B15" s="197" t="s">
        <v>227</v>
      </c>
      <c r="C15" s="190">
        <v>0</v>
      </c>
      <c r="D15" s="188">
        <v>0</v>
      </c>
      <c r="E15" s="198">
        <f t="shared" si="1"/>
        <v>0</v>
      </c>
      <c r="F15" s="190">
        <v>0</v>
      </c>
      <c r="G15" s="188">
        <v>0</v>
      </c>
      <c r="H15" s="198">
        <f t="shared" si="2"/>
        <v>0</v>
      </c>
      <c r="I15" s="190">
        <f t="shared" si="3"/>
        <v>0</v>
      </c>
      <c r="J15" s="188">
        <f t="shared" si="3"/>
        <v>0</v>
      </c>
      <c r="K15" s="868">
        <f t="shared" si="4"/>
        <v>0</v>
      </c>
      <c r="L15" s="190">
        <v>0</v>
      </c>
      <c r="M15" s="188">
        <v>0</v>
      </c>
      <c r="N15" s="198">
        <f t="shared" si="5"/>
        <v>0</v>
      </c>
      <c r="O15" s="190">
        <v>0</v>
      </c>
      <c r="P15" s="188">
        <v>0</v>
      </c>
      <c r="Q15" s="198">
        <f t="shared" si="6"/>
        <v>0</v>
      </c>
      <c r="R15" s="190">
        <v>0</v>
      </c>
      <c r="S15" s="188">
        <v>0</v>
      </c>
      <c r="T15" s="198">
        <f t="shared" si="7"/>
        <v>0</v>
      </c>
      <c r="U15" s="876">
        <f t="shared" si="8"/>
        <v>0</v>
      </c>
      <c r="V15" s="232">
        <f t="shared" si="0"/>
        <v>0</v>
      </c>
      <c r="W15" s="256" t="s">
        <v>335</v>
      </c>
      <c r="X15" s="256" t="s">
        <v>335</v>
      </c>
      <c r="Y15" s="265" t="s">
        <v>225</v>
      </c>
      <c r="Z15" s="222" t="s">
        <v>225</v>
      </c>
    </row>
    <row r="16" spans="1:27" s="151" customFormat="1" ht="36">
      <c r="A16" s="292"/>
      <c r="B16" s="197" t="s">
        <v>243</v>
      </c>
      <c r="C16" s="190">
        <v>0</v>
      </c>
      <c r="D16" s="188">
        <v>0</v>
      </c>
      <c r="E16" s="198">
        <f t="shared" si="1"/>
        <v>0</v>
      </c>
      <c r="F16" s="190">
        <v>0</v>
      </c>
      <c r="G16" s="188">
        <v>0</v>
      </c>
      <c r="H16" s="198">
        <f t="shared" si="2"/>
        <v>0</v>
      </c>
      <c r="I16" s="190">
        <f t="shared" si="3"/>
        <v>0</v>
      </c>
      <c r="J16" s="188">
        <f t="shared" si="3"/>
        <v>0</v>
      </c>
      <c r="K16" s="868">
        <f t="shared" si="4"/>
        <v>0</v>
      </c>
      <c r="L16" s="190">
        <v>0</v>
      </c>
      <c r="M16" s="188">
        <v>0</v>
      </c>
      <c r="N16" s="198">
        <f t="shared" si="5"/>
        <v>0</v>
      </c>
      <c r="O16" s="190">
        <v>0</v>
      </c>
      <c r="P16" s="188">
        <v>0</v>
      </c>
      <c r="Q16" s="198">
        <f t="shared" si="6"/>
        <v>0</v>
      </c>
      <c r="R16" s="190">
        <v>0</v>
      </c>
      <c r="S16" s="188">
        <v>0</v>
      </c>
      <c r="T16" s="198">
        <f t="shared" si="7"/>
        <v>0</v>
      </c>
      <c r="U16" s="876">
        <f t="shared" si="8"/>
        <v>0</v>
      </c>
      <c r="V16" s="295">
        <f t="shared" si="0"/>
        <v>0</v>
      </c>
      <c r="W16" s="256" t="s">
        <v>335</v>
      </c>
      <c r="X16" s="256" t="s">
        <v>335</v>
      </c>
      <c r="Y16" s="265" t="s">
        <v>225</v>
      </c>
      <c r="Z16" s="222" t="s">
        <v>225</v>
      </c>
    </row>
    <row r="17" spans="1:26" s="151" customFormat="1" ht="36">
      <c r="A17" s="278"/>
      <c r="B17" s="197" t="s">
        <v>88</v>
      </c>
      <c r="C17" s="190">
        <v>0</v>
      </c>
      <c r="D17" s="188">
        <v>17994859.557955485</v>
      </c>
      <c r="E17" s="198">
        <f t="shared" si="1"/>
        <v>17994859.557955485</v>
      </c>
      <c r="F17" s="190">
        <v>0</v>
      </c>
      <c r="G17" s="188">
        <v>14944678.994999997</v>
      </c>
      <c r="H17" s="198">
        <f t="shared" si="2"/>
        <v>14944678.994999997</v>
      </c>
      <c r="I17" s="190">
        <f t="shared" si="3"/>
        <v>0</v>
      </c>
      <c r="J17" s="188">
        <f t="shared" si="3"/>
        <v>3050180.5629554875</v>
      </c>
      <c r="K17" s="868">
        <f t="shared" si="4"/>
        <v>3050180.5629554875</v>
      </c>
      <c r="L17" s="190">
        <v>0</v>
      </c>
      <c r="M17" s="188">
        <v>0</v>
      </c>
      <c r="N17" s="198">
        <f t="shared" si="5"/>
        <v>0</v>
      </c>
      <c r="O17" s="190">
        <v>0</v>
      </c>
      <c r="P17" s="188">
        <v>0</v>
      </c>
      <c r="Q17" s="198">
        <f t="shared" si="6"/>
        <v>0</v>
      </c>
      <c r="R17" s="190">
        <v>0</v>
      </c>
      <c r="S17" s="188">
        <v>0</v>
      </c>
      <c r="T17" s="198">
        <f t="shared" si="7"/>
        <v>0</v>
      </c>
      <c r="U17" s="876">
        <f t="shared" si="8"/>
        <v>0</v>
      </c>
      <c r="V17" s="295">
        <f t="shared" si="0"/>
        <v>0</v>
      </c>
      <c r="W17" s="256" t="s">
        <v>335</v>
      </c>
      <c r="X17" s="256" t="s">
        <v>335</v>
      </c>
      <c r="Y17" s="265" t="s">
        <v>225</v>
      </c>
      <c r="Z17" s="222" t="s">
        <v>225</v>
      </c>
    </row>
    <row r="18" spans="1:26" s="151" customFormat="1" ht="36">
      <c r="A18" s="278"/>
      <c r="B18" s="197" t="s">
        <v>228</v>
      </c>
      <c r="C18" s="190">
        <v>0</v>
      </c>
      <c r="D18" s="188">
        <v>5021521.3593443222</v>
      </c>
      <c r="E18" s="198">
        <f t="shared" si="1"/>
        <v>5021521.3593443222</v>
      </c>
      <c r="F18" s="190">
        <v>0</v>
      </c>
      <c r="G18" s="188">
        <v>1205454.3400000001</v>
      </c>
      <c r="H18" s="198">
        <f t="shared" si="2"/>
        <v>1205454.3400000001</v>
      </c>
      <c r="I18" s="190">
        <f t="shared" si="3"/>
        <v>0</v>
      </c>
      <c r="J18" s="188">
        <f t="shared" si="3"/>
        <v>3816067.0193443224</v>
      </c>
      <c r="K18" s="868">
        <f t="shared" si="4"/>
        <v>3816067.0193443224</v>
      </c>
      <c r="L18" s="190">
        <v>0</v>
      </c>
      <c r="M18" s="188">
        <v>0</v>
      </c>
      <c r="N18" s="198">
        <f t="shared" si="5"/>
        <v>0</v>
      </c>
      <c r="O18" s="190">
        <f>-I18</f>
        <v>0</v>
      </c>
      <c r="P18" s="188">
        <v>0</v>
      </c>
      <c r="Q18" s="198">
        <f t="shared" si="6"/>
        <v>0</v>
      </c>
      <c r="R18" s="190">
        <v>0</v>
      </c>
      <c r="S18" s="188">
        <v>0</v>
      </c>
      <c r="T18" s="198">
        <f t="shared" si="7"/>
        <v>0</v>
      </c>
      <c r="U18" s="876">
        <f t="shared" si="8"/>
        <v>0</v>
      </c>
      <c r="V18" s="232">
        <f t="shared" si="0"/>
        <v>0</v>
      </c>
      <c r="W18" s="256" t="s">
        <v>335</v>
      </c>
      <c r="X18" s="256" t="s">
        <v>335</v>
      </c>
      <c r="Y18" s="265" t="s">
        <v>335</v>
      </c>
      <c r="Z18" s="222" t="s">
        <v>225</v>
      </c>
    </row>
    <row r="19" spans="1:26" s="151" customFormat="1" ht="36">
      <c r="A19" s="185"/>
      <c r="B19" s="197" t="s">
        <v>229</v>
      </c>
      <c r="C19" s="187">
        <v>0</v>
      </c>
      <c r="D19" s="188">
        <v>0</v>
      </c>
      <c r="E19" s="198">
        <f t="shared" si="1"/>
        <v>0</v>
      </c>
      <c r="F19" s="190">
        <v>0</v>
      </c>
      <c r="G19" s="188"/>
      <c r="H19" s="198">
        <f t="shared" si="2"/>
        <v>0</v>
      </c>
      <c r="I19" s="190">
        <f t="shared" si="3"/>
        <v>0</v>
      </c>
      <c r="J19" s="188">
        <f t="shared" si="3"/>
        <v>0</v>
      </c>
      <c r="K19" s="868">
        <f t="shared" si="4"/>
        <v>0</v>
      </c>
      <c r="L19" s="190">
        <v>0</v>
      </c>
      <c r="M19" s="188">
        <v>0</v>
      </c>
      <c r="N19" s="198">
        <f t="shared" si="5"/>
        <v>0</v>
      </c>
      <c r="O19" s="190">
        <v>0</v>
      </c>
      <c r="P19" s="188">
        <v>0</v>
      </c>
      <c r="Q19" s="198">
        <f t="shared" si="6"/>
        <v>0</v>
      </c>
      <c r="R19" s="190">
        <v>0</v>
      </c>
      <c r="S19" s="188">
        <v>0</v>
      </c>
      <c r="T19" s="198">
        <f t="shared" si="7"/>
        <v>0</v>
      </c>
      <c r="U19" s="876">
        <f t="shared" si="8"/>
        <v>0</v>
      </c>
      <c r="V19" s="199">
        <f t="shared" si="0"/>
        <v>0</v>
      </c>
      <c r="W19" s="256" t="s">
        <v>225</v>
      </c>
      <c r="X19" s="256" t="s">
        <v>225</v>
      </c>
      <c r="Y19" s="256" t="s">
        <v>225</v>
      </c>
      <c r="Z19" s="221" t="s">
        <v>225</v>
      </c>
    </row>
    <row r="20" spans="1:26" s="151" customFormat="1" ht="36">
      <c r="A20" s="185"/>
      <c r="B20" s="197" t="s">
        <v>359</v>
      </c>
      <c r="C20" s="187">
        <v>0</v>
      </c>
      <c r="D20" s="188"/>
      <c r="E20" s="198">
        <f t="shared" si="1"/>
        <v>0</v>
      </c>
      <c r="F20" s="190">
        <v>0</v>
      </c>
      <c r="G20" s="188"/>
      <c r="H20" s="198">
        <f t="shared" si="2"/>
        <v>0</v>
      </c>
      <c r="I20" s="190">
        <f t="shared" si="3"/>
        <v>0</v>
      </c>
      <c r="J20" s="188">
        <f t="shared" si="3"/>
        <v>0</v>
      </c>
      <c r="K20" s="868">
        <f t="shared" si="4"/>
        <v>0</v>
      </c>
      <c r="L20" s="190">
        <v>0</v>
      </c>
      <c r="M20" s="188">
        <v>0</v>
      </c>
      <c r="N20" s="198">
        <f t="shared" si="5"/>
        <v>0</v>
      </c>
      <c r="O20" s="190">
        <v>0</v>
      </c>
      <c r="P20" s="188">
        <v>0</v>
      </c>
      <c r="Q20" s="198">
        <f t="shared" si="6"/>
        <v>0</v>
      </c>
      <c r="R20" s="190">
        <v>0</v>
      </c>
      <c r="S20" s="188">
        <v>0</v>
      </c>
      <c r="T20" s="198">
        <f t="shared" si="7"/>
        <v>0</v>
      </c>
      <c r="U20" s="876">
        <f t="shared" si="8"/>
        <v>0</v>
      </c>
      <c r="V20" s="199">
        <f t="shared" si="0"/>
        <v>0</v>
      </c>
      <c r="W20" s="256" t="s">
        <v>225</v>
      </c>
      <c r="X20" s="256" t="s">
        <v>225</v>
      </c>
      <c r="Y20" s="256" t="s">
        <v>225</v>
      </c>
      <c r="Z20" s="221" t="s">
        <v>225</v>
      </c>
    </row>
    <row r="21" spans="1:26" ht="36">
      <c r="A21" s="185"/>
      <c r="B21" s="200" t="s">
        <v>6</v>
      </c>
      <c r="C21" s="201">
        <f t="shared" ref="C21:H21" si="9">SUM(C10:C20)</f>
        <v>0</v>
      </c>
      <c r="D21" s="202">
        <f t="shared" si="9"/>
        <v>121478173.45622337</v>
      </c>
      <c r="E21" s="198">
        <f t="shared" si="9"/>
        <v>121478173.45622337</v>
      </c>
      <c r="F21" s="203">
        <f t="shared" si="9"/>
        <v>0</v>
      </c>
      <c r="G21" s="202">
        <f t="shared" si="9"/>
        <v>70859101.272499993</v>
      </c>
      <c r="H21" s="198">
        <f t="shared" si="9"/>
        <v>70859101.272499993</v>
      </c>
      <c r="I21" s="203">
        <f t="shared" ref="I21:U21" si="10">SUM(I10:I20)</f>
        <v>0</v>
      </c>
      <c r="J21" s="202">
        <f t="shared" si="10"/>
        <v>50619072.183723383</v>
      </c>
      <c r="K21" s="868">
        <f t="shared" si="10"/>
        <v>50619072.183723383</v>
      </c>
      <c r="L21" s="203">
        <f t="shared" si="10"/>
        <v>0</v>
      </c>
      <c r="M21" s="202">
        <f t="shared" si="10"/>
        <v>0</v>
      </c>
      <c r="N21" s="198">
        <f t="shared" si="10"/>
        <v>0</v>
      </c>
      <c r="O21" s="203">
        <f t="shared" si="10"/>
        <v>0</v>
      </c>
      <c r="P21" s="202">
        <f t="shared" si="10"/>
        <v>0</v>
      </c>
      <c r="Q21" s="198">
        <f t="shared" si="10"/>
        <v>0</v>
      </c>
      <c r="R21" s="203">
        <f t="shared" si="10"/>
        <v>0</v>
      </c>
      <c r="S21" s="202">
        <f t="shared" si="10"/>
        <v>0</v>
      </c>
      <c r="T21" s="198">
        <f t="shared" si="10"/>
        <v>0</v>
      </c>
      <c r="U21" s="201">
        <f t="shared" si="10"/>
        <v>0</v>
      </c>
      <c r="V21" s="232">
        <f t="shared" si="0"/>
        <v>0</v>
      </c>
      <c r="W21" s="256" t="s">
        <v>225</v>
      </c>
      <c r="X21" s="256" t="s">
        <v>225</v>
      </c>
      <c r="Y21" s="256" t="s">
        <v>225</v>
      </c>
      <c r="Z21" s="221" t="s">
        <v>225</v>
      </c>
    </row>
    <row r="22" spans="1:26">
      <c r="A22" s="185"/>
      <c r="B22" s="204"/>
      <c r="C22" s="205"/>
      <c r="D22" s="258"/>
      <c r="E22" s="259"/>
      <c r="F22" s="257"/>
      <c r="G22" s="260"/>
      <c r="H22" s="261"/>
      <c r="I22" s="257"/>
      <c r="J22" s="260"/>
      <c r="K22" s="260"/>
      <c r="L22" s="257"/>
      <c r="M22" s="260"/>
      <c r="N22" s="261"/>
      <c r="O22" s="257"/>
      <c r="P22" s="260"/>
      <c r="Q22" s="261"/>
      <c r="R22" s="257"/>
      <c r="S22" s="260"/>
      <c r="T22" s="261"/>
      <c r="U22" s="877"/>
      <c r="V22" s="258"/>
      <c r="W22" s="258"/>
      <c r="X22" s="258"/>
      <c r="Y22" s="258"/>
      <c r="Z22" s="259"/>
    </row>
    <row r="23" spans="1:26" ht="36">
      <c r="A23" s="185"/>
      <c r="B23" s="197" t="s">
        <v>7</v>
      </c>
      <c r="C23" s="187">
        <v>0</v>
      </c>
      <c r="D23" s="188">
        <v>901997.69471844414</v>
      </c>
      <c r="E23" s="198">
        <f>SUM(C23:D23)</f>
        <v>901997.69471844414</v>
      </c>
      <c r="F23" s="190">
        <v>0</v>
      </c>
      <c r="G23" s="188">
        <v>618328.89</v>
      </c>
      <c r="H23" s="198">
        <f>SUM(F23:G23)</f>
        <v>618328.89</v>
      </c>
      <c r="I23" s="190">
        <f t="shared" ref="I23:J30" si="11">C23-F23</f>
        <v>0</v>
      </c>
      <c r="J23" s="188">
        <f t="shared" si="11"/>
        <v>283668.80471844412</v>
      </c>
      <c r="K23" s="868">
        <f t="shared" ref="K23:K30" si="12">SUM(I23:J23)</f>
        <v>283668.80471844412</v>
      </c>
      <c r="L23" s="190">
        <v>0</v>
      </c>
      <c r="M23" s="188">
        <v>0</v>
      </c>
      <c r="N23" s="198">
        <f>SUM(L23:M23)</f>
        <v>0</v>
      </c>
      <c r="O23" s="190">
        <v>0</v>
      </c>
      <c r="P23" s="188">
        <v>0</v>
      </c>
      <c r="Q23" s="198">
        <f t="shared" ref="Q23:Q30" si="13">SUM(O23:P23)</f>
        <v>0</v>
      </c>
      <c r="R23" s="190">
        <v>0</v>
      </c>
      <c r="S23" s="188">
        <v>0</v>
      </c>
      <c r="T23" s="198">
        <f>SUM(R23:S23)</f>
        <v>0</v>
      </c>
      <c r="U23" s="876">
        <f t="shared" ref="U23:U30" si="14">N23+Q23+T23</f>
        <v>0</v>
      </c>
      <c r="V23" s="199">
        <f t="shared" ref="V23:V30" si="15">-U23/$E$32</f>
        <v>0</v>
      </c>
      <c r="W23" s="256" t="s">
        <v>225</v>
      </c>
      <c r="X23" s="256" t="s">
        <v>225</v>
      </c>
      <c r="Y23" s="256" t="s">
        <v>225</v>
      </c>
      <c r="Z23" s="221" t="s">
        <v>225</v>
      </c>
    </row>
    <row r="24" spans="1:26" ht="36">
      <c r="A24" s="229"/>
      <c r="B24" s="197" t="s">
        <v>8</v>
      </c>
      <c r="C24" s="187">
        <v>0</v>
      </c>
      <c r="D24" s="188">
        <v>2509087.7844494414</v>
      </c>
      <c r="E24" s="198">
        <f t="shared" ref="E24:E30" si="16">SUM(C24:D24)</f>
        <v>2509087.7844494414</v>
      </c>
      <c r="F24" s="190">
        <v>0</v>
      </c>
      <c r="G24" s="188">
        <v>1452337.6312999998</v>
      </c>
      <c r="H24" s="198">
        <f t="shared" ref="H24:H30" si="17">SUM(F24:G24)</f>
        <v>1452337.6312999998</v>
      </c>
      <c r="I24" s="190">
        <f t="shared" si="11"/>
        <v>0</v>
      </c>
      <c r="J24" s="188">
        <f t="shared" si="11"/>
        <v>1056750.1531494416</v>
      </c>
      <c r="K24" s="868">
        <f t="shared" si="12"/>
        <v>1056750.1531494416</v>
      </c>
      <c r="L24" s="190">
        <v>0</v>
      </c>
      <c r="M24" s="188">
        <v>0</v>
      </c>
      <c r="N24" s="198">
        <f t="shared" ref="N24:N30" si="18">SUM(L24:M24)</f>
        <v>0</v>
      </c>
      <c r="O24" s="190">
        <v>0</v>
      </c>
      <c r="P24" s="188">
        <v>0</v>
      </c>
      <c r="Q24" s="198">
        <f t="shared" si="13"/>
        <v>0</v>
      </c>
      <c r="R24" s="190">
        <v>0</v>
      </c>
      <c r="S24" s="188">
        <v>0</v>
      </c>
      <c r="T24" s="198">
        <f t="shared" ref="T24:T30" si="19">SUM(R24:S24)</f>
        <v>0</v>
      </c>
      <c r="U24" s="876">
        <f t="shared" si="14"/>
        <v>0</v>
      </c>
      <c r="V24" s="199">
        <f t="shared" si="15"/>
        <v>0</v>
      </c>
      <c r="W24" s="256" t="s">
        <v>335</v>
      </c>
      <c r="X24" s="256" t="s">
        <v>335</v>
      </c>
      <c r="Y24" s="256" t="s">
        <v>341</v>
      </c>
      <c r="Z24" s="222" t="s">
        <v>335</v>
      </c>
    </row>
    <row r="25" spans="1:26" ht="36">
      <c r="A25" s="185"/>
      <c r="B25" s="197" t="s">
        <v>230</v>
      </c>
      <c r="C25" s="187">
        <v>0</v>
      </c>
      <c r="D25" s="188">
        <v>1450000</v>
      </c>
      <c r="E25" s="198">
        <f t="shared" si="16"/>
        <v>1450000</v>
      </c>
      <c r="F25" s="190">
        <v>0</v>
      </c>
      <c r="G25" s="188">
        <v>991272.05999999994</v>
      </c>
      <c r="H25" s="198">
        <f t="shared" si="17"/>
        <v>991272.05999999994</v>
      </c>
      <c r="I25" s="190">
        <f t="shared" si="11"/>
        <v>0</v>
      </c>
      <c r="J25" s="188">
        <f t="shared" si="11"/>
        <v>458727.94000000006</v>
      </c>
      <c r="K25" s="868">
        <f t="shared" si="12"/>
        <v>458727.94000000006</v>
      </c>
      <c r="L25" s="190">
        <v>0</v>
      </c>
      <c r="M25" s="188">
        <v>0</v>
      </c>
      <c r="N25" s="198">
        <f t="shared" si="18"/>
        <v>0</v>
      </c>
      <c r="O25" s="190">
        <v>0</v>
      </c>
      <c r="P25" s="188">
        <v>0</v>
      </c>
      <c r="Q25" s="198">
        <f t="shared" si="13"/>
        <v>0</v>
      </c>
      <c r="R25" s="190">
        <v>0</v>
      </c>
      <c r="S25" s="188">
        <v>0</v>
      </c>
      <c r="T25" s="198">
        <f t="shared" si="19"/>
        <v>0</v>
      </c>
      <c r="U25" s="876">
        <f t="shared" si="14"/>
        <v>0</v>
      </c>
      <c r="V25" s="199">
        <f t="shared" si="15"/>
        <v>0</v>
      </c>
      <c r="W25" s="256" t="s">
        <v>225</v>
      </c>
      <c r="X25" s="256" t="s">
        <v>225</v>
      </c>
      <c r="Y25" s="256" t="s">
        <v>225</v>
      </c>
      <c r="Z25" s="221" t="s">
        <v>225</v>
      </c>
    </row>
    <row r="26" spans="1:26" ht="36">
      <c r="A26" s="185"/>
      <c r="B26" s="197" t="s">
        <v>837</v>
      </c>
      <c r="C26" s="187">
        <v>0</v>
      </c>
      <c r="D26" s="188">
        <v>0</v>
      </c>
      <c r="E26" s="198">
        <f t="shared" si="16"/>
        <v>0</v>
      </c>
      <c r="F26" s="190">
        <v>0</v>
      </c>
      <c r="G26" s="188">
        <v>0</v>
      </c>
      <c r="H26" s="198">
        <f t="shared" si="17"/>
        <v>0</v>
      </c>
      <c r="I26" s="190">
        <f t="shared" si="11"/>
        <v>0</v>
      </c>
      <c r="J26" s="188">
        <f t="shared" si="11"/>
        <v>0</v>
      </c>
      <c r="K26" s="868">
        <f t="shared" si="12"/>
        <v>0</v>
      </c>
      <c r="L26" s="190">
        <v>0</v>
      </c>
      <c r="M26" s="188">
        <v>0</v>
      </c>
      <c r="N26" s="198">
        <f t="shared" si="18"/>
        <v>0</v>
      </c>
      <c r="O26" s="190">
        <v>0</v>
      </c>
      <c r="P26" s="188">
        <v>0</v>
      </c>
      <c r="Q26" s="198">
        <f t="shared" si="13"/>
        <v>0</v>
      </c>
      <c r="R26" s="190">
        <v>0</v>
      </c>
      <c r="S26" s="188">
        <v>0</v>
      </c>
      <c r="T26" s="198">
        <f t="shared" si="19"/>
        <v>0</v>
      </c>
      <c r="U26" s="876">
        <f t="shared" si="14"/>
        <v>0</v>
      </c>
      <c r="V26" s="199">
        <f t="shared" si="15"/>
        <v>0</v>
      </c>
      <c r="W26" s="256" t="s">
        <v>225</v>
      </c>
      <c r="X26" s="256" t="s">
        <v>225</v>
      </c>
      <c r="Y26" s="256" t="s">
        <v>225</v>
      </c>
      <c r="Z26" s="221" t="s">
        <v>225</v>
      </c>
    </row>
    <row r="27" spans="1:26" ht="60">
      <c r="A27" s="279"/>
      <c r="B27" s="197" t="s">
        <v>1018</v>
      </c>
      <c r="C27" s="187">
        <v>0</v>
      </c>
      <c r="D27" s="188">
        <v>115625</v>
      </c>
      <c r="E27" s="198">
        <f t="shared" si="16"/>
        <v>115625</v>
      </c>
      <c r="F27" s="190">
        <v>0</v>
      </c>
      <c r="G27" s="188">
        <v>192970.13999999998</v>
      </c>
      <c r="H27" s="198">
        <f t="shared" si="17"/>
        <v>192970.13999999998</v>
      </c>
      <c r="I27" s="190">
        <f t="shared" si="11"/>
        <v>0</v>
      </c>
      <c r="J27" s="188">
        <f t="shared" si="11"/>
        <v>-77345.139999999985</v>
      </c>
      <c r="K27" s="868">
        <f t="shared" si="12"/>
        <v>-77345.139999999985</v>
      </c>
      <c r="L27" s="190">
        <v>0</v>
      </c>
      <c r="M27" s="188">
        <v>0</v>
      </c>
      <c r="N27" s="198">
        <f t="shared" si="18"/>
        <v>0</v>
      </c>
      <c r="O27" s="190">
        <v>0</v>
      </c>
      <c r="P27" s="188">
        <v>0</v>
      </c>
      <c r="Q27" s="198">
        <f t="shared" si="13"/>
        <v>0</v>
      </c>
      <c r="R27" s="190">
        <v>77345</v>
      </c>
      <c r="S27" s="188">
        <v>0</v>
      </c>
      <c r="T27" s="198">
        <f t="shared" si="19"/>
        <v>77345</v>
      </c>
      <c r="U27" s="876">
        <f t="shared" si="14"/>
        <v>77345</v>
      </c>
      <c r="V27" s="748">
        <f t="shared" si="15"/>
        <v>-5.7993121660659638E-4</v>
      </c>
      <c r="W27" s="256" t="s">
        <v>225</v>
      </c>
      <c r="X27" s="256" t="s">
        <v>225</v>
      </c>
      <c r="Y27" s="256" t="s">
        <v>225</v>
      </c>
      <c r="Z27" s="747" t="s">
        <v>843</v>
      </c>
    </row>
    <row r="28" spans="1:26" ht="36">
      <c r="A28" s="185"/>
      <c r="B28" s="197" t="s">
        <v>9</v>
      </c>
      <c r="C28" s="187">
        <v>0</v>
      </c>
      <c r="D28" s="188">
        <v>471807.1802586487</v>
      </c>
      <c r="E28" s="198">
        <f t="shared" si="16"/>
        <v>471807.1802586487</v>
      </c>
      <c r="F28" s="190">
        <v>0</v>
      </c>
      <c r="G28" s="188">
        <v>307038.71999999997</v>
      </c>
      <c r="H28" s="198">
        <f t="shared" si="17"/>
        <v>307038.71999999997</v>
      </c>
      <c r="I28" s="190">
        <f t="shared" si="11"/>
        <v>0</v>
      </c>
      <c r="J28" s="188">
        <f t="shared" si="11"/>
        <v>164768.46025864873</v>
      </c>
      <c r="K28" s="868">
        <f t="shared" si="12"/>
        <v>164768.46025864873</v>
      </c>
      <c r="L28" s="190">
        <v>0</v>
      </c>
      <c r="M28" s="188">
        <v>0</v>
      </c>
      <c r="N28" s="198">
        <f t="shared" si="18"/>
        <v>0</v>
      </c>
      <c r="O28" s="190">
        <v>0</v>
      </c>
      <c r="P28" s="188">
        <v>0</v>
      </c>
      <c r="Q28" s="198">
        <f t="shared" si="13"/>
        <v>0</v>
      </c>
      <c r="R28" s="190">
        <v>0</v>
      </c>
      <c r="S28" s="188">
        <v>0</v>
      </c>
      <c r="T28" s="198">
        <f t="shared" si="19"/>
        <v>0</v>
      </c>
      <c r="U28" s="876">
        <f t="shared" si="14"/>
        <v>0</v>
      </c>
      <c r="V28" s="199">
        <f t="shared" si="15"/>
        <v>0</v>
      </c>
      <c r="W28" s="256" t="s">
        <v>225</v>
      </c>
      <c r="X28" s="256" t="s">
        <v>225</v>
      </c>
      <c r="Y28" s="256" t="s">
        <v>225</v>
      </c>
      <c r="Z28" s="221" t="s">
        <v>225</v>
      </c>
    </row>
    <row r="29" spans="1:26" ht="36">
      <c r="A29" s="185"/>
      <c r="B29" s="197" t="s">
        <v>45</v>
      </c>
      <c r="C29" s="187">
        <v>0</v>
      </c>
      <c r="D29" s="188">
        <v>6356573.6957457429</v>
      </c>
      <c r="E29" s="198">
        <f t="shared" si="16"/>
        <v>6356573.6957457429</v>
      </c>
      <c r="F29" s="190">
        <v>0</v>
      </c>
      <c r="G29" s="188">
        <v>4890803.75</v>
      </c>
      <c r="H29" s="198">
        <f t="shared" si="17"/>
        <v>4890803.75</v>
      </c>
      <c r="I29" s="190">
        <f t="shared" si="11"/>
        <v>0</v>
      </c>
      <c r="J29" s="188">
        <f t="shared" si="11"/>
        <v>1465769.9457457429</v>
      </c>
      <c r="K29" s="868">
        <f t="shared" si="12"/>
        <v>1465769.9457457429</v>
      </c>
      <c r="L29" s="190">
        <v>0</v>
      </c>
      <c r="M29" s="188">
        <v>0</v>
      </c>
      <c r="N29" s="198">
        <f t="shared" si="18"/>
        <v>0</v>
      </c>
      <c r="O29" s="190">
        <v>0</v>
      </c>
      <c r="P29" s="188">
        <v>0</v>
      </c>
      <c r="Q29" s="198">
        <f t="shared" si="13"/>
        <v>0</v>
      </c>
      <c r="R29" s="190">
        <v>0</v>
      </c>
      <c r="S29" s="188">
        <v>0</v>
      </c>
      <c r="T29" s="198">
        <f t="shared" si="19"/>
        <v>0</v>
      </c>
      <c r="U29" s="876">
        <f t="shared" si="14"/>
        <v>0</v>
      </c>
      <c r="V29" s="199">
        <f t="shared" si="15"/>
        <v>0</v>
      </c>
      <c r="W29" s="256" t="s">
        <v>225</v>
      </c>
      <c r="X29" s="256" t="s">
        <v>225</v>
      </c>
      <c r="Y29" s="256" t="s">
        <v>225</v>
      </c>
      <c r="Z29" s="221" t="s">
        <v>225</v>
      </c>
    </row>
    <row r="30" spans="1:26" ht="36">
      <c r="A30" s="185"/>
      <c r="B30" s="197" t="s">
        <v>10</v>
      </c>
      <c r="C30" s="187">
        <v>0</v>
      </c>
      <c r="D30" s="188">
        <v>86000</v>
      </c>
      <c r="E30" s="198">
        <f t="shared" si="16"/>
        <v>86000</v>
      </c>
      <c r="F30" s="190">
        <v>0</v>
      </c>
      <c r="G30" s="188">
        <v>52351.83</v>
      </c>
      <c r="H30" s="198">
        <f t="shared" si="17"/>
        <v>52351.83</v>
      </c>
      <c r="I30" s="190">
        <f>C30-F30</f>
        <v>0</v>
      </c>
      <c r="J30" s="188">
        <f t="shared" si="11"/>
        <v>33648.17</v>
      </c>
      <c r="K30" s="868">
        <f t="shared" si="12"/>
        <v>33648.17</v>
      </c>
      <c r="L30" s="190">
        <v>0</v>
      </c>
      <c r="M30" s="188">
        <v>0</v>
      </c>
      <c r="N30" s="198">
        <f t="shared" si="18"/>
        <v>0</v>
      </c>
      <c r="O30" s="190">
        <v>0</v>
      </c>
      <c r="P30" s="188">
        <v>0</v>
      </c>
      <c r="Q30" s="198">
        <f t="shared" si="13"/>
        <v>0</v>
      </c>
      <c r="R30" s="190">
        <v>0</v>
      </c>
      <c r="S30" s="188">
        <v>0</v>
      </c>
      <c r="T30" s="198">
        <f t="shared" si="19"/>
        <v>0</v>
      </c>
      <c r="U30" s="876">
        <f t="shared" si="14"/>
        <v>0</v>
      </c>
      <c r="V30" s="199">
        <f t="shared" si="15"/>
        <v>0</v>
      </c>
      <c r="W30" s="256" t="s">
        <v>225</v>
      </c>
      <c r="X30" s="256" t="s">
        <v>225</v>
      </c>
      <c r="Y30" s="256" t="s">
        <v>225</v>
      </c>
      <c r="Z30" s="221" t="s">
        <v>225</v>
      </c>
    </row>
    <row r="31" spans="1:26">
      <c r="A31" s="185"/>
      <c r="B31" s="204"/>
      <c r="C31" s="205"/>
      <c r="D31" s="258"/>
      <c r="E31" s="259"/>
      <c r="F31" s="257"/>
      <c r="G31" s="260"/>
      <c r="H31" s="261"/>
      <c r="I31" s="257"/>
      <c r="J31" s="260"/>
      <c r="K31" s="260"/>
      <c r="L31" s="257"/>
      <c r="M31" s="260"/>
      <c r="N31" s="261"/>
      <c r="O31" s="257"/>
      <c r="P31" s="260"/>
      <c r="Q31" s="261"/>
      <c r="R31" s="257"/>
      <c r="S31" s="260"/>
      <c r="T31" s="261"/>
      <c r="U31" s="877"/>
      <c r="V31" s="258"/>
      <c r="W31" s="258"/>
      <c r="X31" s="258"/>
      <c r="Y31" s="258"/>
      <c r="Z31" s="259"/>
    </row>
    <row r="32" spans="1:26" ht="26.85" customHeight="1" thickBot="1">
      <c r="A32" s="206"/>
      <c r="B32" s="878" t="s">
        <v>11</v>
      </c>
      <c r="C32" s="293">
        <f>C21+SUM(C23:C30)</f>
        <v>0</v>
      </c>
      <c r="D32" s="225">
        <f>D21+SUM(D23:D30)</f>
        <v>133369264.81139565</v>
      </c>
      <c r="E32" s="224">
        <f>SUM(C32:D32)</f>
        <v>133369264.81139565</v>
      </c>
      <c r="F32" s="226">
        <f t="shared" ref="F32:G32" si="20">F21+SUM(F23:F30)</f>
        <v>0</v>
      </c>
      <c r="G32" s="225">
        <f t="shared" si="20"/>
        <v>79364204.293799996</v>
      </c>
      <c r="H32" s="224">
        <f>SUM(F32:G32)</f>
        <v>79364204.293799996</v>
      </c>
      <c r="I32" s="226">
        <f>I21+SUM(I23:I30)</f>
        <v>0</v>
      </c>
      <c r="J32" s="225">
        <f>J21+SUM(J23:J30)</f>
        <v>54005060.517595664</v>
      </c>
      <c r="K32" s="869">
        <f>SUM(I32:J32)</f>
        <v>54005060.517595664</v>
      </c>
      <c r="L32" s="226">
        <f>L21+SUM(L23:L30)</f>
        <v>0</v>
      </c>
      <c r="M32" s="225">
        <f>M21+SUM(M23:M30)</f>
        <v>0</v>
      </c>
      <c r="N32" s="224">
        <f>SUM(L32:M32)</f>
        <v>0</v>
      </c>
      <c r="O32" s="226">
        <f>O21+SUM(O23:O30)</f>
        <v>0</v>
      </c>
      <c r="P32" s="225">
        <f>P21+SUM(P23:P30)</f>
        <v>0</v>
      </c>
      <c r="Q32" s="224">
        <f>SUM(O32:P32)</f>
        <v>0</v>
      </c>
      <c r="R32" s="226">
        <f>R21+SUM(R23:R30)</f>
        <v>77345</v>
      </c>
      <c r="S32" s="225">
        <f>S21+SUM(S23:S30)</f>
        <v>0</v>
      </c>
      <c r="T32" s="224">
        <f>SUM(R32:S32)</f>
        <v>77345</v>
      </c>
      <c r="U32" s="293">
        <f>U21+SUM(U23:U31)</f>
        <v>77345</v>
      </c>
      <c r="V32" s="296">
        <f>-U32/$E$32</f>
        <v>-5.7993121660659638E-4</v>
      </c>
      <c r="W32" s="294"/>
      <c r="X32" s="294"/>
      <c r="Y32" s="225"/>
      <c r="Z32" s="224"/>
    </row>
    <row r="33" spans="1:26" ht="27" customHeight="1" thickBot="1">
      <c r="A33" s="1173"/>
      <c r="B33" s="207" t="s">
        <v>231</v>
      </c>
      <c r="C33" s="428">
        <v>0</v>
      </c>
      <c r="D33" s="749">
        <f>D32+U32</f>
        <v>133446609.81139565</v>
      </c>
      <c r="E33" s="749">
        <f>SUM(C33:D33)</f>
        <v>133446609.81139565</v>
      </c>
      <c r="F33" s="428">
        <v>0</v>
      </c>
      <c r="G33" s="749">
        <f>G32</f>
        <v>79364204.293799996</v>
      </c>
      <c r="H33" s="749">
        <f>SUM(F33:G33)</f>
        <v>79364204.293799996</v>
      </c>
      <c r="I33" s="749">
        <f>C33-F33</f>
        <v>0</v>
      </c>
      <c r="J33" s="749">
        <f t="shared" ref="J33" si="21">D33-G33</f>
        <v>54082405.517595649</v>
      </c>
      <c r="K33" s="870">
        <f t="shared" ref="K33" si="22">SUM(I33:J33)</f>
        <v>54082405.517595649</v>
      </c>
      <c r="L33" s="428">
        <v>0</v>
      </c>
      <c r="M33" s="428">
        <v>0</v>
      </c>
      <c r="N33" s="872">
        <f>SUM(L33:M33)</f>
        <v>0</v>
      </c>
      <c r="O33" s="428">
        <v>0</v>
      </c>
      <c r="P33" s="428">
        <v>0</v>
      </c>
      <c r="Q33" s="872">
        <f>SUM(O33:P33)</f>
        <v>0</v>
      </c>
      <c r="R33" s="428">
        <v>0</v>
      </c>
      <c r="S33" s="428">
        <v>0</v>
      </c>
      <c r="T33" s="872">
        <f>SUM(R33:S33)</f>
        <v>0</v>
      </c>
      <c r="U33" s="871">
        <v>0</v>
      </c>
      <c r="V33" s="223"/>
      <c r="W33" s="223"/>
      <c r="X33" s="223"/>
      <c r="Y33" s="223"/>
      <c r="Z33" s="220"/>
    </row>
    <row r="34" spans="1:26" ht="12.75">
      <c r="A34" s="262"/>
      <c r="B34" s="290"/>
      <c r="C34" s="290"/>
      <c r="D34" s="290"/>
      <c r="E34" s="290"/>
      <c r="F34" s="290"/>
      <c r="G34" s="290"/>
      <c r="H34" s="290"/>
      <c r="I34" s="290"/>
      <c r="J34" s="290"/>
      <c r="K34" s="290"/>
      <c r="L34" s="291"/>
      <c r="M34" s="291"/>
      <c r="N34" s="290"/>
      <c r="O34" s="291"/>
      <c r="P34" s="291"/>
      <c r="Q34" s="290"/>
      <c r="R34" s="291"/>
      <c r="S34" s="291"/>
      <c r="T34" s="290"/>
      <c r="U34" s="290"/>
      <c r="V34" s="291"/>
      <c r="W34" s="290"/>
      <c r="X34" s="290"/>
      <c r="Y34" s="290"/>
      <c r="Z34" s="290"/>
    </row>
    <row r="35" spans="1:26" ht="12.75">
      <c r="A35" s="1322" t="s">
        <v>503</v>
      </c>
      <c r="B35" s="1322"/>
      <c r="C35" s="1322"/>
      <c r="D35" s="1322"/>
      <c r="E35" s="1322"/>
      <c r="F35" s="1322"/>
      <c r="G35" s="1322"/>
    </row>
    <row r="36" spans="1:26">
      <c r="A36" s="262"/>
      <c r="B36" s="262"/>
      <c r="C36" s="262"/>
      <c r="D36" s="262"/>
      <c r="E36" s="262"/>
      <c r="F36" s="262"/>
      <c r="G36" s="262"/>
      <c r="H36" s="262"/>
      <c r="I36" s="262"/>
      <c r="J36" s="262"/>
    </row>
    <row r="37" spans="1:26" ht="14.45" customHeight="1">
      <c r="A37" s="1323" t="s">
        <v>953</v>
      </c>
      <c r="B37" s="1323"/>
      <c r="C37" s="1323"/>
      <c r="D37" s="1323"/>
      <c r="E37" s="1323"/>
      <c r="F37" s="1323"/>
      <c r="G37" s="1323"/>
      <c r="H37" s="1323"/>
      <c r="I37" s="1323"/>
      <c r="J37" s="1323"/>
      <c r="K37" s="1323"/>
      <c r="L37" s="1323"/>
      <c r="M37" s="1323"/>
    </row>
    <row r="38" spans="1:26" ht="15.95" customHeight="1">
      <c r="A38" s="1203" t="s">
        <v>952</v>
      </c>
      <c r="B38" s="1210"/>
      <c r="C38" s="1210"/>
      <c r="D38" s="1210"/>
      <c r="E38" s="1210"/>
      <c r="F38" s="1210"/>
      <c r="G38" s="1210"/>
      <c r="H38" s="1210"/>
      <c r="I38" s="1210"/>
      <c r="J38" s="1210"/>
    </row>
    <row r="39" spans="1:26">
      <c r="A39" s="262"/>
      <c r="B39" s="262"/>
      <c r="C39" s="262"/>
      <c r="D39" s="262"/>
      <c r="E39" s="262"/>
      <c r="F39" s="262"/>
      <c r="G39" s="262"/>
      <c r="H39" s="262"/>
      <c r="I39" s="262"/>
      <c r="J39" s="262"/>
    </row>
    <row r="40" spans="1:26">
      <c r="A40" s="1321" t="s">
        <v>1017</v>
      </c>
      <c r="B40" s="1321"/>
      <c r="C40" s="1321"/>
      <c r="D40" s="1321"/>
      <c r="E40" s="1321"/>
      <c r="F40" s="262"/>
      <c r="G40" s="262"/>
      <c r="H40" s="262"/>
      <c r="I40" s="262"/>
      <c r="J40" s="262"/>
    </row>
    <row r="41" spans="1:26" ht="29.25" customHeight="1">
      <c r="A41" s="1207"/>
      <c r="B41" s="1208"/>
      <c r="C41" s="1208"/>
      <c r="D41" s="1208"/>
      <c r="E41" s="1208"/>
      <c r="F41" s="1208"/>
      <c r="G41" s="1208"/>
      <c r="H41" s="1208"/>
      <c r="I41" s="1208"/>
      <c r="J41" s="1208"/>
    </row>
  </sheetData>
  <mergeCells count="18">
    <mergeCell ref="A41:J41"/>
    <mergeCell ref="A1:Z1"/>
    <mergeCell ref="O5:Q5"/>
    <mergeCell ref="R5:T5"/>
    <mergeCell ref="L3:T3"/>
    <mergeCell ref="C4:E4"/>
    <mergeCell ref="F4:H4"/>
    <mergeCell ref="I4:K4"/>
    <mergeCell ref="L4:N4"/>
    <mergeCell ref="O4:Q4"/>
    <mergeCell ref="R4:T4"/>
    <mergeCell ref="I5:K5"/>
    <mergeCell ref="L5:N5"/>
    <mergeCell ref="A38:J38"/>
    <mergeCell ref="A2:Z2"/>
    <mergeCell ref="A40:E40"/>
    <mergeCell ref="A35:G35"/>
    <mergeCell ref="A37:M37"/>
  </mergeCells>
  <printOptions horizontalCentered="1" verticalCentered="1"/>
  <pageMargins left="0.25" right="0.25" top="0.5" bottom="0.5" header="0.5" footer="0.5"/>
  <pageSetup paperSize="119" scale="64"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E20"/>
  <sheetViews>
    <sheetView zoomScaleNormal="100" workbookViewId="0">
      <selection sqref="A1:B20"/>
    </sheetView>
  </sheetViews>
  <sheetFormatPr defaultColWidth="39" defaultRowHeight="14.25"/>
  <cols>
    <col min="1" max="1" width="65.140625" style="3" customWidth="1"/>
    <col min="2" max="2" width="32.85546875" style="3" customWidth="1"/>
    <col min="3" max="10" width="11.7109375" style="3" customWidth="1"/>
    <col min="11" max="16384" width="39" style="3"/>
  </cols>
  <sheetData>
    <row r="1" spans="1:4" s="2" customFormat="1" ht="18.75">
      <c r="A1" s="1340" t="s">
        <v>518</v>
      </c>
      <c r="B1" s="1341"/>
      <c r="D1" s="326"/>
    </row>
    <row r="2" spans="1:4" s="2" customFormat="1" ht="15">
      <c r="A2" s="1342" t="s">
        <v>582</v>
      </c>
      <c r="B2" s="1343"/>
    </row>
    <row r="3" spans="1:4" s="2" customFormat="1" ht="17.25">
      <c r="A3" s="1342" t="s">
        <v>580</v>
      </c>
      <c r="B3" s="1343"/>
    </row>
    <row r="4" spans="1:4" s="2" customFormat="1" ht="15">
      <c r="A4" s="1338" t="s">
        <v>506</v>
      </c>
      <c r="B4" s="1339"/>
    </row>
    <row r="5" spans="1:4" ht="15">
      <c r="A5" s="617" t="s">
        <v>77</v>
      </c>
      <c r="B5" s="617" t="s">
        <v>581</v>
      </c>
    </row>
    <row r="6" spans="1:4">
      <c r="A6" s="383" t="s">
        <v>311</v>
      </c>
      <c r="B6" s="733">
        <v>7845</v>
      </c>
    </row>
    <row r="7" spans="1:4">
      <c r="A7" s="383" t="s">
        <v>312</v>
      </c>
      <c r="B7" s="733">
        <v>2661</v>
      </c>
    </row>
    <row r="8" spans="1:4">
      <c r="A8" s="383" t="s">
        <v>319</v>
      </c>
      <c r="B8" s="733">
        <v>1766</v>
      </c>
    </row>
    <row r="9" spans="1:4">
      <c r="A9" s="383" t="s">
        <v>313</v>
      </c>
      <c r="B9" s="733">
        <v>247</v>
      </c>
    </row>
    <row r="10" spans="1:4">
      <c r="A10" s="383" t="s">
        <v>314</v>
      </c>
      <c r="B10" s="733">
        <v>5</v>
      </c>
    </row>
    <row r="11" spans="1:4">
      <c r="A11" s="383" t="s">
        <v>321</v>
      </c>
      <c r="B11" s="733">
        <v>31974</v>
      </c>
    </row>
    <row r="12" spans="1:4">
      <c r="A12" s="383" t="s">
        <v>310</v>
      </c>
      <c r="B12" s="733">
        <v>46</v>
      </c>
    </row>
    <row r="13" spans="1:4">
      <c r="A13" s="383" t="s">
        <v>315</v>
      </c>
      <c r="B13" s="733">
        <v>995</v>
      </c>
    </row>
    <row r="14" spans="1:4">
      <c r="A14" s="383" t="s">
        <v>316</v>
      </c>
      <c r="B14" s="733">
        <v>293</v>
      </c>
    </row>
    <row r="15" spans="1:4">
      <c r="A15" s="383" t="s">
        <v>317</v>
      </c>
      <c r="B15" s="733">
        <v>2</v>
      </c>
    </row>
    <row r="16" spans="1:4">
      <c r="A16" s="383" t="s">
        <v>318</v>
      </c>
      <c r="B16" s="733">
        <v>1</v>
      </c>
    </row>
    <row r="17" spans="1:5" ht="15">
      <c r="A17" s="609" t="s">
        <v>48</v>
      </c>
      <c r="B17" s="610">
        <f>SUM(B6:B16)</f>
        <v>45835</v>
      </c>
    </row>
    <row r="18" spans="1:5" ht="15">
      <c r="A18" s="2"/>
      <c r="B18" s="2"/>
    </row>
    <row r="19" spans="1:5">
      <c r="A19" s="765" t="s">
        <v>995</v>
      </c>
      <c r="B19" s="765"/>
      <c r="C19" s="765"/>
      <c r="D19" s="765"/>
      <c r="E19" s="765"/>
    </row>
    <row r="20" spans="1:5">
      <c r="A20" s="765" t="s">
        <v>855</v>
      </c>
      <c r="B20" s="765"/>
      <c r="C20" s="765"/>
      <c r="D20" s="765"/>
      <c r="E20" s="765"/>
    </row>
  </sheetData>
  <mergeCells count="4">
    <mergeCell ref="A4:B4"/>
    <mergeCell ref="A1:B1"/>
    <mergeCell ref="A2:B2"/>
    <mergeCell ref="A3:B3"/>
  </mergeCells>
  <phoneticPr fontId="14" type="noConversion"/>
  <printOptions horizontalCentered="1" verticalCentered="1" headings="1"/>
  <pageMargins left="0.25" right="0.25" top="0.5" bottom="0.5" header="0.5" footer="0.5"/>
  <pageSetup scale="88" firstPageNumber="78" orientation="landscape" useFirstPageNumber="1" r:id="rId1"/>
  <headerFooter scaleWithDoc="0"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30"/>
  <sheetViews>
    <sheetView showGridLines="0" zoomScale="70" zoomScaleNormal="70" workbookViewId="0">
      <selection activeCell="G5" sqref="G5"/>
    </sheetView>
  </sheetViews>
  <sheetFormatPr defaultColWidth="9.140625" defaultRowHeight="14.25"/>
  <cols>
    <col min="1" max="1" width="15.7109375" style="1" customWidth="1"/>
    <col min="2" max="2" width="18.85546875" style="1" customWidth="1"/>
    <col min="3" max="3" width="26.85546875" style="1" customWidth="1"/>
    <col min="4" max="7" width="15.7109375" style="1" customWidth="1"/>
    <col min="8" max="8" width="16" style="38" customWidth="1"/>
    <col min="9" max="9" width="18.85546875" style="1" customWidth="1"/>
    <col min="10" max="10" width="19.5703125" style="1" customWidth="1"/>
    <col min="11" max="11" width="10.42578125" style="1" customWidth="1"/>
    <col min="12" max="12" width="14.5703125" style="1" customWidth="1"/>
    <col min="13" max="14" width="12.7109375" style="1" bestFit="1" customWidth="1"/>
    <col min="15" max="15" width="15.42578125" style="1" bestFit="1" customWidth="1"/>
    <col min="16" max="16" width="12.7109375" style="1" bestFit="1" customWidth="1"/>
    <col min="17" max="16384" width="9.140625" style="1"/>
  </cols>
  <sheetData>
    <row r="1" spans="1:16" ht="72.75" customHeight="1">
      <c r="A1" s="1348" t="s">
        <v>1025</v>
      </c>
      <c r="B1" s="1349"/>
      <c r="C1" s="1349"/>
      <c r="D1" s="1349"/>
      <c r="E1" s="1349"/>
      <c r="F1" s="1349"/>
      <c r="G1" s="1349"/>
      <c r="H1" s="1349"/>
      <c r="I1" s="1349"/>
      <c r="J1" s="1349"/>
      <c r="K1" s="1349"/>
      <c r="L1" s="1350"/>
    </row>
    <row r="2" spans="1:16" s="236" customFormat="1" ht="24" customHeight="1">
      <c r="A2" s="1354" t="s">
        <v>506</v>
      </c>
      <c r="B2" s="1355"/>
      <c r="C2" s="1355"/>
      <c r="D2" s="1355"/>
      <c r="E2" s="1355"/>
      <c r="F2" s="1355"/>
      <c r="G2" s="1355"/>
      <c r="H2" s="1355"/>
      <c r="I2" s="1355"/>
      <c r="J2" s="1355"/>
      <c r="K2" s="1355"/>
      <c r="L2" s="1356"/>
    </row>
    <row r="3" spans="1:16" ht="69" customHeight="1">
      <c r="A3" s="1174" t="s">
        <v>1023</v>
      </c>
      <c r="B3" s="1174" t="s">
        <v>69</v>
      </c>
      <c r="C3" s="1174" t="s">
        <v>207</v>
      </c>
      <c r="D3" s="1174" t="s">
        <v>72</v>
      </c>
      <c r="E3" s="1174" t="s">
        <v>208</v>
      </c>
      <c r="F3" s="1174" t="s">
        <v>943</v>
      </c>
      <c r="G3" s="1175" t="s">
        <v>1021</v>
      </c>
      <c r="H3" s="1176" t="s">
        <v>1020</v>
      </c>
      <c r="I3" s="1174" t="s">
        <v>1022</v>
      </c>
      <c r="J3" s="1174" t="s">
        <v>1024</v>
      </c>
      <c r="K3" s="1175" t="s">
        <v>70</v>
      </c>
      <c r="L3" s="1175" t="s">
        <v>71</v>
      </c>
    </row>
    <row r="4" spans="1:16" ht="44.25">
      <c r="A4" s="692" t="s">
        <v>685</v>
      </c>
      <c r="B4" s="50" t="s">
        <v>688</v>
      </c>
      <c r="C4" s="56" t="s">
        <v>689</v>
      </c>
      <c r="D4" s="693" t="s">
        <v>686</v>
      </c>
      <c r="E4" s="693" t="s">
        <v>686</v>
      </c>
      <c r="F4" s="698">
        <v>752824.52</v>
      </c>
      <c r="G4" s="701">
        <v>485508.8</v>
      </c>
      <c r="H4" s="702" t="s">
        <v>322</v>
      </c>
      <c r="I4" s="171">
        <v>735</v>
      </c>
      <c r="J4" s="693" t="s">
        <v>687</v>
      </c>
      <c r="K4" s="694" t="s">
        <v>686</v>
      </c>
      <c r="L4" s="693" t="s">
        <v>322</v>
      </c>
      <c r="M4" s="362"/>
      <c r="N4" s="362"/>
      <c r="O4" s="362"/>
      <c r="P4" s="362"/>
    </row>
    <row r="5" spans="1:16" ht="58.5">
      <c r="A5" s="692" t="s">
        <v>685</v>
      </c>
      <c r="B5" s="50" t="s">
        <v>690</v>
      </c>
      <c r="C5" s="56" t="s">
        <v>691</v>
      </c>
      <c r="D5" s="693" t="s">
        <v>686</v>
      </c>
      <c r="E5" s="693" t="s">
        <v>686</v>
      </c>
      <c r="F5" s="698">
        <v>1113920.29</v>
      </c>
      <c r="G5" s="703">
        <v>3639965.2</v>
      </c>
      <c r="H5" s="704">
        <v>64758426</v>
      </c>
      <c r="I5" s="171">
        <v>8151</v>
      </c>
      <c r="J5" s="693" t="s">
        <v>687</v>
      </c>
      <c r="K5" s="694" t="s">
        <v>686</v>
      </c>
      <c r="L5" s="693" t="s">
        <v>322</v>
      </c>
      <c r="M5" s="363"/>
      <c r="N5" s="363"/>
      <c r="O5" s="363"/>
      <c r="P5" s="363"/>
    </row>
    <row r="6" spans="1:16" ht="44.25">
      <c r="A6" s="692" t="s">
        <v>685</v>
      </c>
      <c r="B6" s="50" t="s">
        <v>692</v>
      </c>
      <c r="C6" s="56" t="s">
        <v>693</v>
      </c>
      <c r="D6" s="693" t="s">
        <v>686</v>
      </c>
      <c r="E6" s="693" t="s">
        <v>686</v>
      </c>
      <c r="F6" s="698">
        <v>31130.79</v>
      </c>
      <c r="G6" s="701">
        <v>44177</v>
      </c>
      <c r="H6" s="702" t="s">
        <v>322</v>
      </c>
      <c r="I6" s="171">
        <v>64</v>
      </c>
      <c r="J6" s="693" t="s">
        <v>687</v>
      </c>
      <c r="K6" s="694" t="s">
        <v>686</v>
      </c>
      <c r="L6" s="693" t="s">
        <v>322</v>
      </c>
      <c r="M6" s="362"/>
      <c r="N6" s="362"/>
      <c r="O6" s="362"/>
      <c r="P6" s="362"/>
    </row>
    <row r="7" spans="1:16" s="236" customFormat="1" ht="70.5" customHeight="1">
      <c r="A7" s="695" t="s">
        <v>685</v>
      </c>
      <c r="B7" s="696" t="s">
        <v>694</v>
      </c>
      <c r="C7" s="697" t="s">
        <v>695</v>
      </c>
      <c r="D7" s="284" t="s">
        <v>686</v>
      </c>
      <c r="E7" s="284" t="s">
        <v>686</v>
      </c>
      <c r="F7" s="698">
        <v>54990</v>
      </c>
      <c r="G7" s="701">
        <f>(F7/782.73)*27.3</f>
        <v>1917.9372197309415</v>
      </c>
      <c r="H7" s="704">
        <f>0.01*I7</f>
        <v>8.4600000000000009</v>
      </c>
      <c r="I7" s="171">
        <v>846</v>
      </c>
      <c r="J7" s="284" t="s">
        <v>687</v>
      </c>
      <c r="K7" s="741" t="s">
        <v>686</v>
      </c>
      <c r="L7" s="284" t="s">
        <v>322</v>
      </c>
    </row>
    <row r="8" spans="1:16" ht="84.75" customHeight="1">
      <c r="A8" s="695" t="s">
        <v>685</v>
      </c>
      <c r="B8" s="696" t="s">
        <v>696</v>
      </c>
      <c r="C8" s="697" t="s">
        <v>697</v>
      </c>
      <c r="D8" s="284" t="s">
        <v>686</v>
      </c>
      <c r="E8" s="284" t="s">
        <v>686</v>
      </c>
      <c r="F8" s="698">
        <v>15810</v>
      </c>
      <c r="G8" s="701">
        <f>(F8/782.73)*27.3</f>
        <v>551.42002989536616</v>
      </c>
      <c r="H8" s="704">
        <f>0.01*I8</f>
        <v>0.70000000000000007</v>
      </c>
      <c r="I8" s="171">
        <v>70</v>
      </c>
      <c r="J8" s="284" t="s">
        <v>687</v>
      </c>
      <c r="K8" s="741" t="s">
        <v>686</v>
      </c>
      <c r="L8" s="284" t="s">
        <v>322</v>
      </c>
    </row>
    <row r="9" spans="1:16" ht="86.25" customHeight="1">
      <c r="A9" s="695" t="s">
        <v>685</v>
      </c>
      <c r="B9" s="696" t="s">
        <v>698</v>
      </c>
      <c r="C9" s="697" t="s">
        <v>699</v>
      </c>
      <c r="D9" s="284" t="s">
        <v>686</v>
      </c>
      <c r="E9" s="284" t="s">
        <v>686</v>
      </c>
      <c r="F9" s="698">
        <v>51150</v>
      </c>
      <c r="G9" s="701">
        <f>(F9/782.73)*27.3</f>
        <v>1784.0059790732439</v>
      </c>
      <c r="H9" s="704">
        <f>0.01*I9</f>
        <v>3.41</v>
      </c>
      <c r="I9" s="171">
        <v>341</v>
      </c>
      <c r="J9" s="284" t="s">
        <v>687</v>
      </c>
      <c r="K9" s="741" t="s">
        <v>686</v>
      </c>
      <c r="L9" s="284" t="s">
        <v>322</v>
      </c>
    </row>
    <row r="10" spans="1:16" s="236" customFormat="1" ht="84.75" customHeight="1">
      <c r="A10" s="695" t="s">
        <v>685</v>
      </c>
      <c r="B10" s="696" t="s">
        <v>700</v>
      </c>
      <c r="C10" s="697" t="s">
        <v>701</v>
      </c>
      <c r="D10" s="284" t="s">
        <v>686</v>
      </c>
      <c r="E10" s="284" t="s">
        <v>686</v>
      </c>
      <c r="F10" s="698">
        <v>442544</v>
      </c>
      <c r="G10" s="701">
        <f>(F10/782.73)*27.3</f>
        <v>15435.017438963627</v>
      </c>
      <c r="H10" s="704">
        <f t="shared" ref="H10:H11" si="0">0.01*I10</f>
        <v>78.25</v>
      </c>
      <c r="I10" s="171">
        <v>7825</v>
      </c>
      <c r="J10" s="284" t="s">
        <v>687</v>
      </c>
      <c r="K10" s="741" t="s">
        <v>686</v>
      </c>
      <c r="L10" s="284" t="s">
        <v>322</v>
      </c>
    </row>
    <row r="11" spans="1:16" s="236" customFormat="1" ht="98.25" customHeight="1">
      <c r="A11" s="695" t="s">
        <v>685</v>
      </c>
      <c r="B11" s="696" t="s">
        <v>702</v>
      </c>
      <c r="C11" s="697" t="s">
        <v>703</v>
      </c>
      <c r="D11" s="284" t="s">
        <v>686</v>
      </c>
      <c r="E11" s="284" t="s">
        <v>686</v>
      </c>
      <c r="F11" s="698">
        <v>22200</v>
      </c>
      <c r="G11" s="701">
        <f>(F11/782.73)*27.3</f>
        <v>774.28998505231687</v>
      </c>
      <c r="H11" s="704">
        <f t="shared" si="0"/>
        <v>1.48</v>
      </c>
      <c r="I11" s="171">
        <v>148</v>
      </c>
      <c r="J11" s="284" t="s">
        <v>687</v>
      </c>
      <c r="K11" s="741" t="s">
        <v>686</v>
      </c>
      <c r="L11" s="284" t="s">
        <v>322</v>
      </c>
    </row>
    <row r="12" spans="1:16">
      <c r="A12" s="5"/>
      <c r="B12" s="5"/>
      <c r="C12" s="5"/>
      <c r="D12" s="5"/>
      <c r="E12" s="5"/>
      <c r="F12" s="5"/>
      <c r="G12" s="5"/>
      <c r="H12" s="699"/>
      <c r="I12" s="5"/>
    </row>
    <row r="13" spans="1:16" ht="18">
      <c r="A13" s="1357" t="s">
        <v>612</v>
      </c>
      <c r="B13" s="1357"/>
      <c r="C13" s="1357"/>
      <c r="D13" s="1357"/>
      <c r="E13" s="1357"/>
      <c r="F13" s="1357"/>
      <c r="G13" s="1357"/>
      <c r="H13" s="1357"/>
      <c r="I13" s="1357"/>
      <c r="J13" s="1357"/>
      <c r="K13" s="1357"/>
      <c r="L13" s="1357"/>
    </row>
    <row r="14" spans="1:16" ht="31.5" customHeight="1">
      <c r="A14" s="1358" t="s">
        <v>711</v>
      </c>
      <c r="B14" s="1358"/>
      <c r="C14" s="1358"/>
      <c r="D14" s="1358"/>
      <c r="E14" s="1358"/>
      <c r="F14" s="1358"/>
      <c r="G14" s="1358"/>
      <c r="H14" s="1358"/>
      <c r="I14" s="1358"/>
      <c r="J14" s="1358"/>
      <c r="K14" s="1358"/>
      <c r="L14" s="1358"/>
    </row>
    <row r="15" spans="1:16" ht="30" customHeight="1">
      <c r="A15" s="1359" t="s">
        <v>708</v>
      </c>
      <c r="B15" s="1359"/>
      <c r="C15" s="1359"/>
      <c r="D15" s="1359"/>
      <c r="E15" s="1359"/>
      <c r="F15" s="1359"/>
      <c r="G15" s="1359"/>
      <c r="H15" s="1359"/>
      <c r="I15" s="1359"/>
      <c r="J15" s="1359"/>
      <c r="K15" s="1359"/>
      <c r="L15" s="1359"/>
    </row>
    <row r="16" spans="1:16" ht="18">
      <c r="A16" s="1357" t="s">
        <v>709</v>
      </c>
      <c r="B16" s="1357"/>
      <c r="C16" s="1357"/>
      <c r="D16" s="1357"/>
      <c r="E16" s="1357"/>
      <c r="F16" s="1357"/>
      <c r="G16" s="1357"/>
      <c r="H16" s="1357"/>
      <c r="I16" s="1357"/>
      <c r="J16" s="1357"/>
      <c r="K16" s="1357"/>
      <c r="L16" s="1357"/>
    </row>
    <row r="17" spans="1:12" ht="18">
      <c r="A17" s="1357" t="s">
        <v>613</v>
      </c>
      <c r="B17" s="1357"/>
      <c r="C17" s="1357"/>
      <c r="D17" s="1357"/>
      <c r="E17" s="1357"/>
      <c r="F17" s="1357"/>
      <c r="G17" s="1357"/>
      <c r="H17" s="1357"/>
      <c r="I17" s="1357"/>
      <c r="J17" s="1357"/>
      <c r="K17" s="1357"/>
      <c r="L17" s="1357"/>
    </row>
    <row r="18" spans="1:12" ht="19.5" customHeight="1">
      <c r="A18" s="1360" t="s">
        <v>710</v>
      </c>
      <c r="B18" s="1360"/>
      <c r="C18" s="1360"/>
      <c r="D18" s="1360"/>
      <c r="E18" s="1360"/>
      <c r="F18" s="1360"/>
      <c r="G18" s="1360"/>
      <c r="H18" s="1360"/>
      <c r="I18" s="1360"/>
      <c r="J18" s="1360"/>
      <c r="K18" s="1360"/>
      <c r="L18" s="1360"/>
    </row>
    <row r="19" spans="1:12" s="236" customFormat="1" ht="15" customHeight="1">
      <c r="A19" s="1361"/>
      <c r="B19" s="1361"/>
      <c r="C19" s="1361"/>
      <c r="D19" s="1361"/>
      <c r="E19" s="1361"/>
      <c r="F19" s="1361"/>
      <c r="G19" s="1361"/>
      <c r="H19" s="1361"/>
      <c r="I19" s="1361"/>
      <c r="J19" s="1361"/>
      <c r="K19" s="1361"/>
      <c r="L19" s="1361"/>
    </row>
    <row r="20" spans="1:12" ht="15">
      <c r="A20" s="1357" t="s">
        <v>345</v>
      </c>
      <c r="B20" s="1357"/>
      <c r="C20" s="1357"/>
      <c r="D20" s="1357"/>
      <c r="E20" s="1357"/>
      <c r="F20" s="1357"/>
      <c r="G20" s="1357"/>
      <c r="H20" s="1357"/>
      <c r="I20" s="1357"/>
      <c r="J20" s="1357"/>
      <c r="K20" s="1357"/>
      <c r="L20" s="1357"/>
    </row>
    <row r="22" spans="1:12">
      <c r="A22" s="1351" t="s">
        <v>704</v>
      </c>
      <c r="B22" s="1344" t="s">
        <v>705</v>
      </c>
      <c r="C22" s="1345"/>
      <c r="D22" s="1345"/>
      <c r="E22" s="1345"/>
      <c r="F22" s="1345"/>
      <c r="G22" s="1345"/>
      <c r="H22" s="1345"/>
      <c r="I22" s="1345"/>
      <c r="J22" s="1345"/>
      <c r="K22" s="1345"/>
      <c r="L22" s="1345"/>
    </row>
    <row r="23" spans="1:12">
      <c r="A23" s="1352"/>
      <c r="B23" s="1344" t="s">
        <v>706</v>
      </c>
      <c r="C23" s="1345"/>
      <c r="D23" s="1345"/>
      <c r="E23" s="1345"/>
      <c r="F23" s="1345"/>
      <c r="G23" s="1345"/>
      <c r="H23" s="1345"/>
      <c r="I23" s="1345"/>
      <c r="J23" s="1345"/>
      <c r="K23" s="1345"/>
      <c r="L23" s="1345"/>
    </row>
    <row r="24" spans="1:12" ht="14.25" customHeight="1">
      <c r="A24" s="1353"/>
      <c r="B24" s="1346" t="s">
        <v>707</v>
      </c>
      <c r="C24" s="1347"/>
      <c r="D24" s="1347"/>
      <c r="E24" s="1347"/>
      <c r="F24" s="1347"/>
      <c r="G24" s="1347"/>
      <c r="H24" s="1347"/>
      <c r="I24" s="1347"/>
      <c r="J24" s="1347"/>
      <c r="K24" s="1347"/>
      <c r="L24" s="1347"/>
    </row>
    <row r="30" spans="1:12">
      <c r="H30" s="700"/>
    </row>
  </sheetData>
  <mergeCells count="14">
    <mergeCell ref="B23:L23"/>
    <mergeCell ref="B24:L24"/>
    <mergeCell ref="A1:L1"/>
    <mergeCell ref="A22:A24"/>
    <mergeCell ref="A2:L2"/>
    <mergeCell ref="A13:L13"/>
    <mergeCell ref="A14:L14"/>
    <mergeCell ref="A15:L15"/>
    <mergeCell ref="A16:L16"/>
    <mergeCell ref="A17:L17"/>
    <mergeCell ref="A18:L18"/>
    <mergeCell ref="A19:L19"/>
    <mergeCell ref="A20:L20"/>
    <mergeCell ref="B22:L22"/>
  </mergeCells>
  <printOptions horizontalCentered="1" verticalCentered="1"/>
  <pageMargins left="0.25" right="0.25" top="0.5" bottom="0.5" header="0.5" footer="0.5"/>
  <pageSetup scale="5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F33"/>
  <sheetViews>
    <sheetView topLeftCell="A10" zoomScaleNormal="100" workbookViewId="0">
      <selection activeCell="A33" sqref="A33:F33"/>
    </sheetView>
  </sheetViews>
  <sheetFormatPr defaultColWidth="9.140625" defaultRowHeight="14.25"/>
  <cols>
    <col min="1" max="1" width="22.5703125" style="1" customWidth="1"/>
    <col min="2" max="2" width="29.5703125" style="1" bestFit="1" customWidth="1"/>
    <col min="3" max="3" width="19.42578125" style="1" customWidth="1"/>
    <col min="4" max="4" width="18.42578125" style="1" customWidth="1"/>
    <col min="5" max="5" width="27.7109375" style="1" customWidth="1"/>
    <col min="6" max="6" width="27.5703125" style="1" customWidth="1"/>
    <col min="7" max="16384" width="9.140625" style="1"/>
  </cols>
  <sheetData>
    <row r="1" spans="1:6" ht="15">
      <c r="A1" s="1365" t="s">
        <v>518</v>
      </c>
      <c r="B1" s="1366"/>
      <c r="C1" s="1366"/>
      <c r="D1" s="1366"/>
      <c r="E1" s="1366"/>
      <c r="F1" s="1367"/>
    </row>
    <row r="2" spans="1:6" ht="15">
      <c r="A2" s="1368" t="s">
        <v>583</v>
      </c>
      <c r="B2" s="1369"/>
      <c r="C2" s="1369"/>
      <c r="D2" s="1369"/>
      <c r="E2" s="1369"/>
      <c r="F2" s="1370"/>
    </row>
    <row r="3" spans="1:6" ht="17.25">
      <c r="A3" s="1368" t="s">
        <v>854</v>
      </c>
      <c r="B3" s="1369"/>
      <c r="C3" s="1369"/>
      <c r="D3" s="1369"/>
      <c r="E3" s="1369"/>
      <c r="F3" s="1370"/>
    </row>
    <row r="4" spans="1:6" ht="15">
      <c r="A4" s="1371" t="s">
        <v>506</v>
      </c>
      <c r="B4" s="1372"/>
      <c r="C4" s="1372"/>
      <c r="D4" s="1372"/>
      <c r="E4" s="1372"/>
      <c r="F4" s="1373"/>
    </row>
    <row r="5" spans="1:6" ht="15">
      <c r="A5" s="1374" t="s">
        <v>103</v>
      </c>
      <c r="B5" s="1375"/>
      <c r="C5" s="1375"/>
      <c r="D5" s="1375"/>
      <c r="E5" s="1375"/>
      <c r="F5" s="1375"/>
    </row>
    <row r="6" spans="1:6">
      <c r="A6" s="1363" t="s">
        <v>99</v>
      </c>
      <c r="B6" s="1364"/>
      <c r="C6" s="1364"/>
      <c r="D6" s="1364"/>
      <c r="E6" s="1364"/>
      <c r="F6" s="1364"/>
    </row>
    <row r="7" spans="1:6" ht="60">
      <c r="A7" s="600" t="s">
        <v>65</v>
      </c>
      <c r="B7" s="600" t="s">
        <v>97</v>
      </c>
      <c r="C7" s="600" t="s">
        <v>66</v>
      </c>
      <c r="D7" s="600" t="s">
        <v>338</v>
      </c>
      <c r="E7" s="600" t="s">
        <v>573</v>
      </c>
      <c r="F7" s="600" t="s">
        <v>575</v>
      </c>
    </row>
    <row r="8" spans="1:6">
      <c r="A8" s="601"/>
      <c r="B8" s="211"/>
      <c r="C8" s="211"/>
      <c r="D8" s="211"/>
      <c r="E8" s="602"/>
      <c r="F8" s="211"/>
    </row>
    <row r="9" spans="1:6">
      <c r="A9" s="601"/>
      <c r="B9" s="211"/>
      <c r="C9" s="211"/>
      <c r="D9" s="211"/>
      <c r="E9" s="602"/>
      <c r="F9" s="211"/>
    </row>
    <row r="10" spans="1:6">
      <c r="A10" s="601"/>
      <c r="B10" s="212"/>
      <c r="C10" s="212"/>
      <c r="D10" s="213"/>
      <c r="E10" s="603"/>
      <c r="F10" s="211"/>
    </row>
    <row r="11" spans="1:6">
      <c r="A11" s="601"/>
      <c r="B11" s="212"/>
      <c r="C11" s="212"/>
      <c r="D11" s="212"/>
      <c r="E11" s="603"/>
      <c r="F11" s="211"/>
    </row>
    <row r="12" spans="1:6">
      <c r="A12" s="601"/>
      <c r="B12" s="212"/>
      <c r="C12" s="212"/>
      <c r="D12" s="212"/>
      <c r="E12" s="604"/>
      <c r="F12" s="211"/>
    </row>
    <row r="13" spans="1:6">
      <c r="A13" s="605"/>
      <c r="B13" s="212"/>
      <c r="C13" s="212"/>
      <c r="D13" s="212"/>
      <c r="E13" s="604"/>
      <c r="F13" s="211"/>
    </row>
    <row r="14" spans="1:6">
      <c r="A14" s="606"/>
      <c r="B14" s="8"/>
      <c r="C14" s="8"/>
      <c r="D14" s="8"/>
      <c r="E14" s="8"/>
      <c r="F14" s="8"/>
    </row>
    <row r="15" spans="1:6" ht="15">
      <c r="A15" s="210"/>
      <c r="B15" s="214"/>
      <c r="C15" s="214"/>
      <c r="D15" s="214"/>
      <c r="E15" s="214"/>
      <c r="F15" s="214"/>
    </row>
    <row r="16" spans="1:6" ht="15">
      <c r="A16" s="210"/>
      <c r="B16" s="210"/>
      <c r="C16" s="210"/>
      <c r="D16" s="210"/>
      <c r="E16" s="210"/>
      <c r="F16" s="210"/>
    </row>
    <row r="17" spans="1:6" ht="45">
      <c r="A17" s="600" t="s">
        <v>20</v>
      </c>
      <c r="B17" s="600" t="s">
        <v>100</v>
      </c>
      <c r="C17" s="600" t="s">
        <v>67</v>
      </c>
      <c r="D17" s="600" t="s">
        <v>68</v>
      </c>
      <c r="E17" s="600" t="s">
        <v>577</v>
      </c>
      <c r="F17" s="216"/>
    </row>
    <row r="18" spans="1:6">
      <c r="A18" s="217">
        <v>2009</v>
      </c>
      <c r="B18" s="218"/>
      <c r="C18" s="218"/>
      <c r="D18" s="217"/>
      <c r="E18" s="218"/>
      <c r="F18" s="216"/>
    </row>
    <row r="19" spans="1:6">
      <c r="A19" s="217">
        <v>2010</v>
      </c>
      <c r="B19" s="218"/>
      <c r="C19" s="218"/>
      <c r="D19" s="217"/>
      <c r="E19" s="218"/>
      <c r="F19" s="216"/>
    </row>
    <row r="20" spans="1:6">
      <c r="A20" s="217">
        <v>2011</v>
      </c>
      <c r="B20" s="218"/>
      <c r="C20" s="218"/>
      <c r="D20" s="217"/>
      <c r="E20" s="218"/>
      <c r="F20" s="216"/>
    </row>
    <row r="21" spans="1:6">
      <c r="A21" s="217">
        <v>2012</v>
      </c>
      <c r="B21" s="218"/>
      <c r="C21" s="218"/>
      <c r="D21" s="217"/>
      <c r="E21" s="218"/>
      <c r="F21" s="216"/>
    </row>
    <row r="22" spans="1:6" s="236" customFormat="1">
      <c r="A22" s="217">
        <v>2013</v>
      </c>
      <c r="B22" s="218"/>
      <c r="C22" s="218"/>
      <c r="D22" s="217"/>
      <c r="E22" s="218"/>
      <c r="F22" s="209"/>
    </row>
    <row r="23" spans="1:6">
      <c r="A23" s="217">
        <v>2014</v>
      </c>
      <c r="B23" s="218"/>
      <c r="C23" s="218"/>
      <c r="D23" s="287"/>
      <c r="E23" s="218"/>
      <c r="F23" s="209"/>
    </row>
    <row r="24" spans="1:6">
      <c r="A24" s="217">
        <v>2015</v>
      </c>
      <c r="B24" s="218"/>
      <c r="C24" s="218"/>
      <c r="D24" s="287"/>
      <c r="E24" s="218"/>
      <c r="F24" s="209"/>
    </row>
    <row r="25" spans="1:6" s="236" customFormat="1">
      <c r="A25" s="607">
        <v>2016</v>
      </c>
      <c r="B25" s="390"/>
      <c r="C25" s="391"/>
      <c r="D25" s="392"/>
      <c r="E25" s="608"/>
      <c r="F25" s="209"/>
    </row>
    <row r="26" spans="1:6" s="236" customFormat="1">
      <c r="A26" s="607">
        <v>2017</v>
      </c>
      <c r="B26" s="390"/>
      <c r="C26" s="391"/>
      <c r="D26" s="392"/>
      <c r="E26" s="608"/>
      <c r="F26" s="209"/>
    </row>
    <row r="27" spans="1:6" s="236" customFormat="1">
      <c r="A27" s="322"/>
      <c r="B27" s="323"/>
      <c r="C27" s="323"/>
      <c r="D27" s="324"/>
      <c r="E27" s="325"/>
      <c r="F27" s="209"/>
    </row>
    <row r="28" spans="1:6" s="236" customFormat="1" ht="14.25" customHeight="1">
      <c r="A28" s="1258" t="s">
        <v>579</v>
      </c>
      <c r="B28" s="1258"/>
      <c r="C28" s="1258"/>
      <c r="D28" s="1258"/>
      <c r="E28" s="1258"/>
      <c r="F28" s="1258"/>
    </row>
    <row r="29" spans="1:6">
      <c r="A29" s="1376" t="s">
        <v>574</v>
      </c>
      <c r="B29" s="1376"/>
      <c r="C29" s="1376"/>
      <c r="D29" s="1376"/>
      <c r="E29" s="1376"/>
      <c r="F29" s="1376"/>
    </row>
    <row r="30" spans="1:6">
      <c r="A30" s="1377" t="s">
        <v>576</v>
      </c>
      <c r="B30" s="1377"/>
      <c r="C30" s="1377"/>
      <c r="D30" s="1377"/>
      <c r="E30" s="1377"/>
      <c r="F30" s="1377"/>
    </row>
    <row r="31" spans="1:6">
      <c r="A31" s="1377" t="s">
        <v>363</v>
      </c>
      <c r="B31" s="1377"/>
      <c r="C31" s="1377"/>
      <c r="D31" s="1377"/>
      <c r="E31" s="1377"/>
      <c r="F31" s="1377"/>
    </row>
    <row r="32" spans="1:6" ht="14.25" customHeight="1">
      <c r="A32" s="1251" t="s">
        <v>578</v>
      </c>
      <c r="B32" s="1251"/>
      <c r="C32" s="1251"/>
      <c r="D32" s="1251"/>
      <c r="E32" s="1251"/>
      <c r="F32" s="1251"/>
    </row>
    <row r="33" spans="1:6" ht="14.25" customHeight="1">
      <c r="A33" s="1362" t="s">
        <v>504</v>
      </c>
      <c r="B33" s="1362"/>
      <c r="C33" s="1362"/>
      <c r="D33" s="1362"/>
      <c r="E33" s="1362"/>
      <c r="F33" s="1362"/>
    </row>
  </sheetData>
  <mergeCells count="12">
    <mergeCell ref="A33:F33"/>
    <mergeCell ref="A32:F32"/>
    <mergeCell ref="A6:F6"/>
    <mergeCell ref="A1:F1"/>
    <mergeCell ref="A2:F2"/>
    <mergeCell ref="A3:F3"/>
    <mergeCell ref="A4:F4"/>
    <mergeCell ref="A5:F5"/>
    <mergeCell ref="A28:F28"/>
    <mergeCell ref="A29:F29"/>
    <mergeCell ref="A30:F30"/>
    <mergeCell ref="A31:F31"/>
  </mergeCells>
  <phoneticPr fontId="14" type="noConversion"/>
  <printOptions horizontalCentered="1" verticalCentered="1" headings="1"/>
  <pageMargins left="0.25" right="0.25" top="0.5" bottom="0.5" header="0.5" footer="0.5"/>
  <pageSetup scale="90" firstPageNumber="93" orientation="landscape" useFirstPageNumber="1" r:id="rId1"/>
  <headerFooter scaleWithDoc="0"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H176"/>
  <sheetViews>
    <sheetView zoomScaleNormal="100" zoomScalePageLayoutView="75" workbookViewId="0">
      <selection activeCell="E10" sqref="E10"/>
    </sheetView>
  </sheetViews>
  <sheetFormatPr defaultColWidth="9.140625" defaultRowHeight="14.25"/>
  <cols>
    <col min="1" max="1" width="33.85546875" style="157" customWidth="1"/>
    <col min="2" max="2" width="8.7109375" style="3" customWidth="1"/>
    <col min="3" max="3" width="11" style="46" customWidth="1"/>
    <col min="4" max="5" width="11.7109375" style="46" customWidth="1"/>
    <col min="6" max="6" width="12.7109375" style="3" customWidth="1"/>
    <col min="7" max="7" width="12.7109375" style="7" customWidth="1"/>
    <col min="8" max="8" width="16.140625" style="3" customWidth="1"/>
    <col min="9" max="16384" width="9.140625" style="3"/>
  </cols>
  <sheetData>
    <row r="1" spans="1:8" s="2" customFormat="1" ht="21" customHeight="1">
      <c r="A1" s="1379" t="s">
        <v>518</v>
      </c>
      <c r="B1" s="1380"/>
      <c r="C1" s="1380"/>
      <c r="D1" s="1380"/>
      <c r="E1" s="1380"/>
      <c r="F1" s="1380"/>
      <c r="G1" s="1381"/>
    </row>
    <row r="2" spans="1:8" s="2" customFormat="1" ht="15.75" customHeight="1">
      <c r="A2" s="1382" t="s">
        <v>584</v>
      </c>
      <c r="B2" s="1383"/>
      <c r="C2" s="1383"/>
      <c r="D2" s="1383"/>
      <c r="E2" s="1383"/>
      <c r="F2" s="1383"/>
      <c r="G2" s="1384"/>
    </row>
    <row r="3" spans="1:8" s="2" customFormat="1" ht="15">
      <c r="A3" s="1382" t="s">
        <v>179</v>
      </c>
      <c r="B3" s="1383"/>
      <c r="C3" s="1383"/>
      <c r="D3" s="1383"/>
      <c r="E3" s="1383"/>
      <c r="F3" s="1383"/>
      <c r="G3" s="1384"/>
    </row>
    <row r="4" spans="1:8" s="2" customFormat="1" ht="15">
      <c r="A4" s="1342" t="s">
        <v>506</v>
      </c>
      <c r="B4" s="1385"/>
      <c r="C4" s="1385"/>
      <c r="D4" s="1385"/>
      <c r="E4" s="1385"/>
      <c r="F4" s="1385"/>
      <c r="G4" s="1343"/>
    </row>
    <row r="5" spans="1:8" ht="25.5" customHeight="1">
      <c r="A5" s="1386" t="s">
        <v>22</v>
      </c>
      <c r="B5" s="1387"/>
      <c r="C5" s="1387"/>
      <c r="D5" s="1387"/>
      <c r="E5" s="1387"/>
      <c r="F5" s="1387"/>
      <c r="G5" s="1388"/>
    </row>
    <row r="6" spans="1:8" ht="60.75" customHeight="1">
      <c r="A6" s="1147" t="s">
        <v>571</v>
      </c>
      <c r="B6" s="1147" t="s">
        <v>55</v>
      </c>
      <c r="C6" s="1148" t="s">
        <v>348</v>
      </c>
      <c r="D6" s="1148" t="s">
        <v>910</v>
      </c>
      <c r="E6" s="1148" t="s">
        <v>908</v>
      </c>
      <c r="F6" s="1149" t="s">
        <v>340</v>
      </c>
      <c r="G6" s="1148" t="s">
        <v>371</v>
      </c>
      <c r="H6"/>
    </row>
    <row r="7" spans="1:8">
      <c r="A7" s="597" t="s">
        <v>873</v>
      </c>
      <c r="B7" s="383">
        <v>4</v>
      </c>
      <c r="C7" s="797">
        <v>2.3590642331793248</v>
      </c>
      <c r="D7" s="797">
        <v>0.34985116767110946</v>
      </c>
      <c r="E7" s="798">
        <v>8</v>
      </c>
      <c r="F7" s="351">
        <v>1554.5</v>
      </c>
      <c r="G7" s="351">
        <v>526.90239669531445</v>
      </c>
    </row>
    <row r="8" spans="1:8">
      <c r="A8" s="597" t="s">
        <v>873</v>
      </c>
      <c r="B8" s="383">
        <v>5</v>
      </c>
      <c r="C8" s="797">
        <v>2.560628021731838</v>
      </c>
      <c r="D8" s="797">
        <v>0.40911248104968528</v>
      </c>
      <c r="E8" s="798">
        <v>35</v>
      </c>
      <c r="F8" s="351">
        <v>6056.69</v>
      </c>
      <c r="G8" s="351">
        <v>2400.6795589076451</v>
      </c>
    </row>
    <row r="9" spans="1:8">
      <c r="A9" s="597" t="s">
        <v>873</v>
      </c>
      <c r="B9" s="383">
        <v>6</v>
      </c>
      <c r="C9" s="797">
        <v>0.1349841332292081</v>
      </c>
      <c r="D9" s="797">
        <v>1.1170190446117991E-2</v>
      </c>
      <c r="E9" s="798">
        <v>509</v>
      </c>
      <c r="F9" s="351">
        <v>82483.499999999942</v>
      </c>
      <c r="G9" s="351">
        <v>892.65528079187709</v>
      </c>
    </row>
    <row r="10" spans="1:8">
      <c r="A10" s="597" t="s">
        <v>873</v>
      </c>
      <c r="B10" s="383">
        <v>8</v>
      </c>
      <c r="C10" s="797">
        <v>0.33002479145694308</v>
      </c>
      <c r="D10" s="797">
        <v>2.8411431413691287E-2</v>
      </c>
      <c r="E10" s="798">
        <v>5435</v>
      </c>
      <c r="F10" s="351">
        <v>897740.0199999878</v>
      </c>
      <c r="G10" s="351">
        <v>24711.540535346689</v>
      </c>
    </row>
    <row r="11" spans="1:8">
      <c r="A11" s="597" t="s">
        <v>873</v>
      </c>
      <c r="B11" s="383">
        <v>9</v>
      </c>
      <c r="C11" s="797">
        <v>0.38400176822424292</v>
      </c>
      <c r="D11" s="797">
        <v>3.3431323951336682E-2</v>
      </c>
      <c r="E11" s="798">
        <v>9297</v>
      </c>
      <c r="F11" s="351">
        <v>1416931.840000004</v>
      </c>
      <c r="G11" s="351">
        <v>45894.289970143203</v>
      </c>
    </row>
    <row r="12" spans="1:8">
      <c r="A12" s="597" t="s">
        <v>873</v>
      </c>
      <c r="B12" s="383">
        <v>10</v>
      </c>
      <c r="C12" s="797">
        <v>2.0123716222672376</v>
      </c>
      <c r="D12" s="797">
        <v>0.26563665668434322</v>
      </c>
      <c r="E12" s="798">
        <v>1616</v>
      </c>
      <c r="F12" s="351">
        <v>255313.50999999855</v>
      </c>
      <c r="G12" s="351">
        <v>65707.950559088655</v>
      </c>
    </row>
    <row r="13" spans="1:8">
      <c r="A13" s="597" t="s">
        <v>873</v>
      </c>
      <c r="B13" s="383">
        <v>13</v>
      </c>
      <c r="C13" s="797">
        <v>2.8804917090451454</v>
      </c>
      <c r="D13" s="797">
        <v>0.524602299198349</v>
      </c>
      <c r="E13" s="798">
        <v>418</v>
      </c>
      <c r="F13" s="351">
        <v>66559.529999999664</v>
      </c>
      <c r="G13" s="351">
        <v>33829.576117606906</v>
      </c>
    </row>
    <row r="14" spans="1:8">
      <c r="A14" s="597" t="s">
        <v>873</v>
      </c>
      <c r="B14" s="383">
        <v>14</v>
      </c>
      <c r="C14" s="797">
        <v>3.3404941826647194</v>
      </c>
      <c r="D14" s="797">
        <v>0.76161170397346112</v>
      </c>
      <c r="E14" s="798">
        <v>201</v>
      </c>
      <c r="F14" s="351">
        <v>27654.609999999997</v>
      </c>
      <c r="G14" s="351">
        <v>20405.971111068797</v>
      </c>
    </row>
    <row r="15" spans="1:8">
      <c r="A15" s="597" t="s">
        <v>873</v>
      </c>
      <c r="B15" s="383">
        <v>15</v>
      </c>
      <c r="C15" s="797">
        <v>0.14924577972883019</v>
      </c>
      <c r="D15" s="797">
        <v>1.2385472255424565E-2</v>
      </c>
      <c r="E15" s="798">
        <v>471</v>
      </c>
      <c r="F15" s="351">
        <v>76484.900000000081</v>
      </c>
      <c r="G15" s="351">
        <v>917.7922664330365</v>
      </c>
    </row>
    <row r="16" spans="1:8">
      <c r="A16" s="597" t="s">
        <v>873</v>
      </c>
      <c r="B16" s="383">
        <v>16</v>
      </c>
      <c r="C16" s="797">
        <v>1.9528111489647435</v>
      </c>
      <c r="D16" s="797">
        <v>0.25299764384822565</v>
      </c>
      <c r="E16" s="798">
        <v>436</v>
      </c>
      <c r="F16" s="351">
        <v>57767.840000000142</v>
      </c>
      <c r="G16" s="351">
        <v>14159.852376673885</v>
      </c>
    </row>
    <row r="17" spans="1:8">
      <c r="A17" s="598" t="s">
        <v>874</v>
      </c>
      <c r="B17" s="383">
        <v>4</v>
      </c>
      <c r="C17" s="797">
        <v>2.6323840711738571</v>
      </c>
      <c r="D17" s="797">
        <v>0.43248443069003351</v>
      </c>
      <c r="E17" s="798">
        <v>27</v>
      </c>
      <c r="F17" s="351">
        <v>4398.88</v>
      </c>
      <c r="G17" s="351">
        <v>1843.1840866645632</v>
      </c>
    </row>
    <row r="18" spans="1:8">
      <c r="A18" s="598" t="s">
        <v>874</v>
      </c>
      <c r="B18" s="383">
        <v>5</v>
      </c>
      <c r="C18" s="797">
        <v>2.4702650220231046</v>
      </c>
      <c r="D18" s="797">
        <v>0.38144947866983714</v>
      </c>
      <c r="E18" s="798">
        <v>235</v>
      </c>
      <c r="F18" s="351">
        <v>41013.440000000002</v>
      </c>
      <c r="G18" s="351">
        <v>15157.212620911623</v>
      </c>
      <c r="H18" s="313"/>
    </row>
    <row r="19" spans="1:8">
      <c r="A19" s="598" t="s">
        <v>874</v>
      </c>
      <c r="B19" s="383">
        <v>6</v>
      </c>
      <c r="C19" s="797">
        <v>3.1571897333847181</v>
      </c>
      <c r="D19" s="797">
        <v>0.6541632184501508</v>
      </c>
      <c r="E19" s="798">
        <v>211</v>
      </c>
      <c r="F19" s="351">
        <v>25732.940000000013</v>
      </c>
      <c r="G19" s="351">
        <v>16309.162079169933</v>
      </c>
      <c r="H19" s="313"/>
    </row>
    <row r="20" spans="1:8">
      <c r="A20" s="598" t="s">
        <v>874</v>
      </c>
      <c r="B20" s="383">
        <v>8</v>
      </c>
      <c r="C20" s="797">
        <v>0.36212940924226084</v>
      </c>
      <c r="D20" s="797">
        <v>3.1383588963871466E-2</v>
      </c>
      <c r="E20" s="798">
        <v>530</v>
      </c>
      <c r="F20" s="351">
        <v>72460.170000000056</v>
      </c>
      <c r="G20" s="351">
        <v>2203.221067049441</v>
      </c>
      <c r="H20" s="313"/>
    </row>
    <row r="21" spans="1:8">
      <c r="A21" s="598" t="s">
        <v>874</v>
      </c>
      <c r="B21" s="383">
        <v>9</v>
      </c>
      <c r="C21" s="797">
        <v>0.86165573866301437</v>
      </c>
      <c r="D21" s="797">
        <v>8.3338959730538426E-2</v>
      </c>
      <c r="E21" s="798">
        <v>473</v>
      </c>
      <c r="F21" s="351">
        <v>71154.240000000034</v>
      </c>
      <c r="G21" s="351">
        <v>5745.1977182072569</v>
      </c>
      <c r="H21" s="313"/>
    </row>
    <row r="22" spans="1:8">
      <c r="A22" s="598" t="s">
        <v>874</v>
      </c>
      <c r="B22" s="383">
        <v>10</v>
      </c>
      <c r="C22" s="797">
        <v>2.94001293647423</v>
      </c>
      <c r="D22" s="797">
        <v>0.54975437627874701</v>
      </c>
      <c r="E22" s="798">
        <v>2290</v>
      </c>
      <c r="F22" s="351">
        <v>344051.6200000004</v>
      </c>
      <c r="G22" s="351">
        <v>183251.87299661699</v>
      </c>
      <c r="H22" s="313"/>
    </row>
    <row r="23" spans="1:8">
      <c r="A23" s="598" t="s">
        <v>874</v>
      </c>
      <c r="B23" s="383">
        <v>13</v>
      </c>
      <c r="C23" s="797">
        <v>2.7498897943493512</v>
      </c>
      <c r="D23" s="797">
        <v>0.47375471512497414</v>
      </c>
      <c r="E23" s="798">
        <v>212</v>
      </c>
      <c r="F23" s="351">
        <v>33300.55000000001</v>
      </c>
      <c r="G23" s="351">
        <v>15284.846152655497</v>
      </c>
      <c r="H23" s="313"/>
    </row>
    <row r="24" spans="1:8">
      <c r="A24" s="598" t="s">
        <v>874</v>
      </c>
      <c r="B24" s="383">
        <v>14</v>
      </c>
      <c r="C24" s="797">
        <v>2.6244229146646685</v>
      </c>
      <c r="D24" s="797">
        <v>0.42982630497185553</v>
      </c>
      <c r="E24" s="798">
        <v>346</v>
      </c>
      <c r="F24" s="351">
        <v>75446.03</v>
      </c>
      <c r="G24" s="351">
        <v>31418.504006496201</v>
      </c>
      <c r="H24" s="313"/>
    </row>
    <row r="25" spans="1:8">
      <c r="A25" s="598" t="s">
        <v>874</v>
      </c>
      <c r="B25" s="383">
        <v>15</v>
      </c>
      <c r="C25" s="797">
        <v>0</v>
      </c>
      <c r="D25" s="797">
        <v>0</v>
      </c>
      <c r="E25" s="798">
        <v>621</v>
      </c>
      <c r="F25" s="351">
        <v>117306.13000000014</v>
      </c>
      <c r="G25" s="351">
        <v>0</v>
      </c>
      <c r="H25" s="313"/>
    </row>
    <row r="26" spans="1:8">
      <c r="A26" s="598" t="s">
        <v>874</v>
      </c>
      <c r="B26" s="383">
        <v>16</v>
      </c>
      <c r="C26" s="797">
        <v>3.2259303268447841</v>
      </c>
      <c r="D26" s="797">
        <v>0.69207884808957554</v>
      </c>
      <c r="E26" s="798">
        <v>34</v>
      </c>
      <c r="F26" s="351">
        <v>4587.97</v>
      </c>
      <c r="G26" s="351">
        <v>3076.3253590093054</v>
      </c>
      <c r="H26" s="313"/>
    </row>
    <row r="27" spans="1:8">
      <c r="A27" s="599" t="s">
        <v>875</v>
      </c>
      <c r="B27" s="383">
        <v>4</v>
      </c>
      <c r="C27" s="797">
        <v>2.1384708272955941</v>
      </c>
      <c r="D27" s="797">
        <v>0.29403600077444003</v>
      </c>
      <c r="E27" s="798">
        <v>206</v>
      </c>
      <c r="F27" s="351">
        <v>48847.930000000008</v>
      </c>
      <c r="G27" s="351">
        <v>13915.627399901894</v>
      </c>
      <c r="H27" s="313"/>
    </row>
    <row r="28" spans="1:8">
      <c r="A28" s="599" t="s">
        <v>875</v>
      </c>
      <c r="B28" s="383">
        <v>5</v>
      </c>
      <c r="C28" s="797">
        <v>1.7088129248132415</v>
      </c>
      <c r="D28" s="797">
        <v>0.20576530184649805</v>
      </c>
      <c r="E28" s="798">
        <v>1080</v>
      </c>
      <c r="F28" s="351">
        <v>360679.60999999969</v>
      </c>
      <c r="G28" s="351">
        <v>71903.470554944914</v>
      </c>
      <c r="H28" s="313"/>
    </row>
    <row r="29" spans="1:8">
      <c r="A29" s="599" t="s">
        <v>875</v>
      </c>
      <c r="B29" s="383">
        <v>6</v>
      </c>
      <c r="C29" s="797">
        <v>0.1659964125507446</v>
      </c>
      <c r="D29" s="797">
        <v>1.3821700521061592E-2</v>
      </c>
      <c r="E29" s="798">
        <v>983</v>
      </c>
      <c r="F29" s="351">
        <v>262241.15000000008</v>
      </c>
      <c r="G29" s="351">
        <v>3511.7083428663923</v>
      </c>
      <c r="H29" s="313"/>
    </row>
    <row r="30" spans="1:8">
      <c r="A30" s="599" t="s">
        <v>875</v>
      </c>
      <c r="B30" s="383">
        <v>8</v>
      </c>
      <c r="C30" s="797">
        <v>0.19416751556208972</v>
      </c>
      <c r="D30" s="797">
        <v>1.6258960077102501E-2</v>
      </c>
      <c r="E30" s="798">
        <v>13262</v>
      </c>
      <c r="F30" s="351">
        <v>3718529.9500000211</v>
      </c>
      <c r="G30" s="351">
        <v>58576.061609736404</v>
      </c>
      <c r="H30" s="313"/>
    </row>
    <row r="31" spans="1:8">
      <c r="A31" s="599" t="s">
        <v>875</v>
      </c>
      <c r="B31" s="383">
        <v>9</v>
      </c>
      <c r="C31" s="797">
        <v>0.27298747103631121</v>
      </c>
      <c r="D31" s="797">
        <v>2.3227254732175111E-2</v>
      </c>
      <c r="E31" s="798">
        <v>10394</v>
      </c>
      <c r="F31" s="351">
        <v>2880064.2399999895</v>
      </c>
      <c r="G31" s="351">
        <v>64812.112559184578</v>
      </c>
      <c r="H31" s="313"/>
    </row>
    <row r="32" spans="1:8">
      <c r="A32" s="599" t="s">
        <v>875</v>
      </c>
      <c r="B32" s="383">
        <v>10</v>
      </c>
      <c r="C32" s="797">
        <v>1.4023950121799491</v>
      </c>
      <c r="D32" s="797">
        <v>0.1551227245583234</v>
      </c>
      <c r="E32" s="798">
        <v>13073</v>
      </c>
      <c r="F32" s="351">
        <v>2977532.8700000052</v>
      </c>
      <c r="G32" s="351">
        <v>447494.91886869626</v>
      </c>
      <c r="H32" s="313"/>
    </row>
    <row r="33" spans="1:8">
      <c r="A33" s="599" t="s">
        <v>875</v>
      </c>
      <c r="B33" s="383">
        <v>13</v>
      </c>
      <c r="C33" s="797">
        <v>1.7698549395579122</v>
      </c>
      <c r="D33" s="797">
        <v>0.21694519917996238</v>
      </c>
      <c r="E33" s="798">
        <v>5072</v>
      </c>
      <c r="F33" s="351">
        <v>1780547.8300000068</v>
      </c>
      <c r="G33" s="351">
        <v>374248.27589495678</v>
      </c>
      <c r="H33" s="313"/>
    </row>
    <row r="34" spans="1:8">
      <c r="A34" s="599" t="s">
        <v>875</v>
      </c>
      <c r="B34" s="383">
        <v>14</v>
      </c>
      <c r="C34" s="797">
        <v>2.3335000542165285</v>
      </c>
      <c r="D34" s="797">
        <v>0.34293760867088868</v>
      </c>
      <c r="E34" s="798">
        <v>2604</v>
      </c>
      <c r="F34" s="351">
        <v>733051.47000000125</v>
      </c>
      <c r="G34" s="351">
        <v>243559.85343099385</v>
      </c>
      <c r="H34" s="313"/>
    </row>
    <row r="35" spans="1:8">
      <c r="A35" s="599" t="s">
        <v>875</v>
      </c>
      <c r="B35" s="383">
        <v>15</v>
      </c>
      <c r="C35" s="797">
        <v>0</v>
      </c>
      <c r="D35" s="797">
        <v>0</v>
      </c>
      <c r="E35" s="798">
        <v>2569</v>
      </c>
      <c r="F35" s="351">
        <v>585576.81000000169</v>
      </c>
      <c r="G35" s="351">
        <v>0</v>
      </c>
      <c r="H35" s="313"/>
    </row>
    <row r="36" spans="1:8">
      <c r="A36" s="599" t="s">
        <v>875</v>
      </c>
      <c r="B36" s="383">
        <v>16</v>
      </c>
      <c r="C36" s="797">
        <v>1.3088146625882986</v>
      </c>
      <c r="D36" s="797">
        <v>0.1412599666421645</v>
      </c>
      <c r="E36" s="798">
        <v>1154</v>
      </c>
      <c r="F36" s="351">
        <v>292465.11999999982</v>
      </c>
      <c r="G36" s="351">
        <v>40026.654996293611</v>
      </c>
      <c r="H36" s="313"/>
    </row>
    <row r="37" spans="1:8">
      <c r="A37" s="599" t="s">
        <v>876</v>
      </c>
      <c r="B37" s="383">
        <v>4</v>
      </c>
      <c r="C37" s="797">
        <v>0</v>
      </c>
      <c r="D37" s="797">
        <v>0</v>
      </c>
      <c r="E37" s="798">
        <v>0</v>
      </c>
      <c r="F37" s="351">
        <v>0</v>
      </c>
      <c r="G37" s="351">
        <v>0</v>
      </c>
      <c r="H37" s="313"/>
    </row>
    <row r="38" spans="1:8">
      <c r="A38" s="599" t="s">
        <v>876</v>
      </c>
      <c r="B38" s="383">
        <v>5</v>
      </c>
      <c r="C38" s="797">
        <v>0</v>
      </c>
      <c r="D38" s="797">
        <v>0</v>
      </c>
      <c r="E38" s="798">
        <v>0</v>
      </c>
      <c r="F38" s="351">
        <v>0</v>
      </c>
      <c r="G38" s="351">
        <v>0</v>
      </c>
      <c r="H38" s="313"/>
    </row>
    <row r="39" spans="1:8">
      <c r="A39" s="599" t="s">
        <v>876</v>
      </c>
      <c r="B39" s="383">
        <v>6</v>
      </c>
      <c r="C39" s="797">
        <v>0.56727927852439197</v>
      </c>
      <c r="D39" s="797">
        <v>0.32717868386729787</v>
      </c>
      <c r="E39" s="798">
        <v>16</v>
      </c>
      <c r="F39" s="351">
        <v>15756.43</v>
      </c>
      <c r="G39" s="351">
        <v>4460.8984590370419</v>
      </c>
      <c r="H39" s="313"/>
    </row>
    <row r="40" spans="1:8">
      <c r="A40" s="599" t="s">
        <v>876</v>
      </c>
      <c r="B40" s="383">
        <v>8</v>
      </c>
      <c r="C40" s="797">
        <v>0.6230027676200397</v>
      </c>
      <c r="D40" s="797">
        <v>0.38936987995198297</v>
      </c>
      <c r="E40" s="798">
        <v>83</v>
      </c>
      <c r="F40" s="351">
        <v>68705.919999999984</v>
      </c>
      <c r="G40" s="351">
        <v>23149.202017722324</v>
      </c>
      <c r="H40" s="313"/>
    </row>
    <row r="41" spans="1:8">
      <c r="A41" s="599" t="s">
        <v>876</v>
      </c>
      <c r="B41" s="383">
        <v>9</v>
      </c>
      <c r="C41" s="797">
        <v>0.64064584468853414</v>
      </c>
      <c r="D41" s="797">
        <v>0.41128808430559483</v>
      </c>
      <c r="E41" s="798">
        <v>43</v>
      </c>
      <c r="F41" s="351">
        <v>33854.639999999999</v>
      </c>
      <c r="G41" s="351">
        <v>12048.801227981745</v>
      </c>
      <c r="H41" s="313"/>
    </row>
    <row r="42" spans="1:8">
      <c r="A42" s="599" t="s">
        <v>876</v>
      </c>
      <c r="B42" s="383">
        <v>10</v>
      </c>
      <c r="C42" s="797">
        <v>0.57315185932793888</v>
      </c>
      <c r="D42" s="797">
        <v>0.33327661288648458</v>
      </c>
      <c r="E42" s="798">
        <v>3</v>
      </c>
      <c r="F42" s="351">
        <v>2502.2800000000002</v>
      </c>
      <c r="G42" s="351">
        <v>721.63943183633955</v>
      </c>
      <c r="H42" s="313"/>
    </row>
    <row r="43" spans="1:8">
      <c r="A43" s="599" t="s">
        <v>876</v>
      </c>
      <c r="B43" s="383">
        <v>13</v>
      </c>
      <c r="C43" s="797">
        <v>0.27397043946997934</v>
      </c>
      <c r="D43" s="797">
        <v>0.11236350713725443</v>
      </c>
      <c r="E43" s="798">
        <v>2</v>
      </c>
      <c r="F43" s="351">
        <v>4528.76</v>
      </c>
      <c r="G43" s="351">
        <v>440.33591023457717</v>
      </c>
      <c r="H43" s="313"/>
    </row>
    <row r="44" spans="1:8">
      <c r="A44" s="599" t="s">
        <v>876</v>
      </c>
      <c r="B44" s="383">
        <v>14</v>
      </c>
      <c r="C44" s="797">
        <v>0</v>
      </c>
      <c r="D44" s="797">
        <v>0</v>
      </c>
      <c r="E44" s="798">
        <v>0</v>
      </c>
      <c r="F44" s="351">
        <v>0</v>
      </c>
      <c r="G44" s="351">
        <v>0</v>
      </c>
      <c r="H44" s="313"/>
    </row>
    <row r="45" spans="1:8">
      <c r="A45" s="599" t="s">
        <v>876</v>
      </c>
      <c r="B45" s="383">
        <v>15</v>
      </c>
      <c r="C45" s="797">
        <v>0.16133555187633197</v>
      </c>
      <c r="D45" s="797">
        <v>5.9560870014895191E-2</v>
      </c>
      <c r="E45" s="798">
        <v>1</v>
      </c>
      <c r="F45" s="351">
        <v>847</v>
      </c>
      <c r="G45" s="351">
        <v>43.653991100841701</v>
      </c>
      <c r="H45" s="313"/>
    </row>
    <row r="46" spans="1:8">
      <c r="A46" s="599" t="s">
        <v>876</v>
      </c>
      <c r="B46" s="383">
        <v>16</v>
      </c>
      <c r="C46" s="797">
        <v>0</v>
      </c>
      <c r="D46" s="797">
        <v>0</v>
      </c>
      <c r="E46" s="798">
        <v>0</v>
      </c>
      <c r="F46" s="351">
        <v>0</v>
      </c>
      <c r="G46" s="351">
        <v>0</v>
      </c>
      <c r="H46" s="313"/>
    </row>
    <row r="47" spans="1:8">
      <c r="A47" s="599" t="s">
        <v>877</v>
      </c>
      <c r="B47" s="383">
        <v>4</v>
      </c>
      <c r="C47" s="797">
        <v>0.18018940733916952</v>
      </c>
      <c r="D47" s="797">
        <v>6.7652073680552982E-2</v>
      </c>
      <c r="E47" s="798">
        <v>7</v>
      </c>
      <c r="F47" s="351">
        <v>12565.960000000001</v>
      </c>
      <c r="G47" s="351">
        <v>735.6246921432454</v>
      </c>
      <c r="H47" s="313"/>
    </row>
    <row r="48" spans="1:8">
      <c r="A48" s="599" t="s">
        <v>877</v>
      </c>
      <c r="B48" s="383">
        <v>5</v>
      </c>
      <c r="C48" s="797">
        <v>0.3860762817318022</v>
      </c>
      <c r="D48" s="797">
        <v>0.17799556810451519</v>
      </c>
      <c r="E48" s="798">
        <v>97</v>
      </c>
      <c r="F48" s="351">
        <v>146582.27999999994</v>
      </c>
      <c r="G48" s="351">
        <v>22577.20487116987</v>
      </c>
      <c r="H48" s="313"/>
    </row>
    <row r="49" spans="1:8">
      <c r="A49" s="599" t="s">
        <v>877</v>
      </c>
      <c r="B49" s="383">
        <v>6</v>
      </c>
      <c r="C49" s="797">
        <v>0.49788201367243023</v>
      </c>
      <c r="D49" s="797">
        <v>0.26197237168446919</v>
      </c>
      <c r="E49" s="798">
        <v>139</v>
      </c>
      <c r="F49" s="351">
        <v>173221.47</v>
      </c>
      <c r="G49" s="351">
        <v>39267.813889730132</v>
      </c>
      <c r="H49" s="313"/>
    </row>
    <row r="50" spans="1:8">
      <c r="A50" s="599" t="s">
        <v>877</v>
      </c>
      <c r="B50" s="383">
        <v>8</v>
      </c>
      <c r="C50" s="797">
        <v>0.52649864027357263</v>
      </c>
      <c r="D50" s="797">
        <v>0.28742321836348023</v>
      </c>
      <c r="E50" s="798">
        <v>1571</v>
      </c>
      <c r="F50" s="351">
        <v>1767382.0999999999</v>
      </c>
      <c r="G50" s="351">
        <v>439573.81344256731</v>
      </c>
      <c r="H50" s="313"/>
    </row>
    <row r="51" spans="1:8">
      <c r="A51" s="599" t="s">
        <v>877</v>
      </c>
      <c r="B51" s="383">
        <v>9</v>
      </c>
      <c r="C51" s="797">
        <v>0.49704864966903511</v>
      </c>
      <c r="D51" s="797">
        <v>0.26125875352415451</v>
      </c>
      <c r="E51" s="798">
        <v>1294</v>
      </c>
      <c r="F51" s="351">
        <v>1583821.3800000008</v>
      </c>
      <c r="G51" s="351">
        <v>358060.62384905026</v>
      </c>
      <c r="H51" s="313"/>
    </row>
    <row r="52" spans="1:8">
      <c r="A52" s="599" t="s">
        <v>877</v>
      </c>
      <c r="B52" s="383">
        <v>10</v>
      </c>
      <c r="C52" s="797">
        <v>0.43474743889388107</v>
      </c>
      <c r="D52" s="797">
        <v>0.21185127981573915</v>
      </c>
      <c r="E52" s="798">
        <v>697</v>
      </c>
      <c r="F52" s="351">
        <v>987122.32000000053</v>
      </c>
      <c r="G52" s="351">
        <v>180959.57858386278</v>
      </c>
      <c r="H52" s="313"/>
    </row>
    <row r="53" spans="1:8">
      <c r="A53" s="599" t="s">
        <v>877</v>
      </c>
      <c r="B53" s="383">
        <v>13</v>
      </c>
      <c r="C53" s="797">
        <v>0.37039762041005275</v>
      </c>
      <c r="D53" s="797">
        <v>0.16785326025604516</v>
      </c>
      <c r="E53" s="798">
        <v>443</v>
      </c>
      <c r="F53" s="351">
        <v>692831.15999999992</v>
      </c>
      <c r="G53" s="351">
        <v>100632.13927493847</v>
      </c>
      <c r="H53" s="313"/>
    </row>
    <row r="54" spans="1:8">
      <c r="A54" s="599" t="s">
        <v>877</v>
      </c>
      <c r="B54" s="383">
        <v>14</v>
      </c>
      <c r="C54" s="797">
        <v>0.39308383998103541</v>
      </c>
      <c r="D54" s="797">
        <v>0.18264341443141413</v>
      </c>
      <c r="E54" s="798">
        <v>144</v>
      </c>
      <c r="F54" s="351">
        <v>198325.56999999995</v>
      </c>
      <c r="G54" s="351">
        <v>31344.56455756912</v>
      </c>
      <c r="H54" s="313"/>
    </row>
    <row r="55" spans="1:8">
      <c r="A55" s="599" t="s">
        <v>877</v>
      </c>
      <c r="B55" s="383">
        <v>15</v>
      </c>
      <c r="C55" s="797">
        <v>0.46765562189565307</v>
      </c>
      <c r="D55" s="797">
        <v>0.23701519046339037</v>
      </c>
      <c r="E55" s="798">
        <v>111</v>
      </c>
      <c r="F55" s="351">
        <v>178033.41999999993</v>
      </c>
      <c r="G55" s="351">
        <v>36513.816451150939</v>
      </c>
      <c r="H55" s="313"/>
    </row>
    <row r="56" spans="1:8">
      <c r="A56" s="599" t="s">
        <v>877</v>
      </c>
      <c r="B56" s="383">
        <v>16</v>
      </c>
      <c r="C56" s="797">
        <v>0.45445578891622596</v>
      </c>
      <c r="D56" s="797">
        <v>0.22668337507973815</v>
      </c>
      <c r="E56" s="798">
        <v>144</v>
      </c>
      <c r="F56" s="351">
        <v>189421.92</v>
      </c>
      <c r="G56" s="351">
        <v>37156.039583387355</v>
      </c>
      <c r="H56" s="313"/>
    </row>
    <row r="57" spans="1:8">
      <c r="A57" s="599" t="s">
        <v>878</v>
      </c>
      <c r="B57" s="794" t="s">
        <v>872</v>
      </c>
      <c r="C57" s="797">
        <v>0</v>
      </c>
      <c r="D57" s="797">
        <v>0</v>
      </c>
      <c r="E57" s="798">
        <v>10</v>
      </c>
      <c r="F57" s="351">
        <v>2653.6</v>
      </c>
      <c r="G57" s="351">
        <v>0</v>
      </c>
      <c r="H57" s="313"/>
    </row>
    <row r="58" spans="1:8">
      <c r="A58" s="599" t="s">
        <v>879</v>
      </c>
      <c r="B58" s="794" t="s">
        <v>872</v>
      </c>
      <c r="C58" s="797">
        <v>0.46501564403047141</v>
      </c>
      <c r="D58" s="797">
        <v>0.21433663643157311</v>
      </c>
      <c r="E58" s="798">
        <v>3</v>
      </c>
      <c r="F58" s="351">
        <v>810</v>
      </c>
      <c r="G58" s="351">
        <v>152.97457157591828</v>
      </c>
      <c r="H58" s="313"/>
    </row>
    <row r="59" spans="1:8">
      <c r="A59" s="599" t="s">
        <v>880</v>
      </c>
      <c r="B59" s="794" t="s">
        <v>872</v>
      </c>
      <c r="C59" s="797">
        <v>0.78938203162348008</v>
      </c>
      <c r="D59" s="797">
        <v>0.56766741491758466</v>
      </c>
      <c r="E59" s="798">
        <v>1260</v>
      </c>
      <c r="F59" s="351">
        <v>362104.39999999997</v>
      </c>
      <c r="G59" s="351">
        <v>181119.65545782028</v>
      </c>
      <c r="H59" s="313"/>
    </row>
    <row r="60" spans="1:8">
      <c r="A60" s="599" t="s">
        <v>866</v>
      </c>
      <c r="B60" s="794" t="s">
        <v>872</v>
      </c>
      <c r="C60" s="797">
        <v>0.73284754148448406</v>
      </c>
      <c r="D60" s="797">
        <v>0.50470503704880598</v>
      </c>
      <c r="E60" s="798">
        <v>3</v>
      </c>
      <c r="F60" s="351">
        <v>974.99</v>
      </c>
      <c r="G60" s="351">
        <v>492.36280242950096</v>
      </c>
      <c r="H60" s="313"/>
    </row>
    <row r="61" spans="1:8">
      <c r="A61" s="599" t="s">
        <v>867</v>
      </c>
      <c r="B61" s="794" t="s">
        <v>872</v>
      </c>
      <c r="C61" s="797">
        <v>0.74696423116944233</v>
      </c>
      <c r="D61" s="797">
        <v>0.52672507206171526</v>
      </c>
      <c r="E61" s="798">
        <v>2</v>
      </c>
      <c r="F61" s="351">
        <v>622.82000000000005</v>
      </c>
      <c r="G61" s="351">
        <v>328.24186828633401</v>
      </c>
      <c r="H61" s="313"/>
    </row>
    <row r="62" spans="1:8">
      <c r="A62" s="599" t="s">
        <v>868</v>
      </c>
      <c r="B62" s="794" t="s">
        <v>872</v>
      </c>
      <c r="C62" s="797">
        <v>0.72899722749900486</v>
      </c>
      <c r="D62" s="797">
        <v>0.49887643755618311</v>
      </c>
      <c r="E62" s="798">
        <v>8</v>
      </c>
      <c r="F62" s="351">
        <v>2630.3500000000004</v>
      </c>
      <c r="G62" s="351">
        <v>1312.967473145336</v>
      </c>
      <c r="H62" s="313"/>
    </row>
    <row r="63" spans="1:8">
      <c r="A63" s="599" t="s">
        <v>881</v>
      </c>
      <c r="B63" s="383">
        <v>4</v>
      </c>
      <c r="C63" s="797">
        <v>0.49463351618105189</v>
      </c>
      <c r="D63" s="797">
        <v>9.5065331195606409E-2</v>
      </c>
      <c r="E63" s="798">
        <v>2</v>
      </c>
      <c r="F63" s="351">
        <v>127.10000000000001</v>
      </c>
      <c r="G63" s="351">
        <v>13.953427810381818</v>
      </c>
      <c r="H63" s="313"/>
    </row>
    <row r="64" spans="1:8">
      <c r="A64" s="599" t="s">
        <v>881</v>
      </c>
      <c r="B64" s="383">
        <v>5</v>
      </c>
      <c r="C64" s="797">
        <v>0.49463351618105256</v>
      </c>
      <c r="D64" s="797">
        <v>9.5065331195606728E-2</v>
      </c>
      <c r="E64" s="798">
        <v>1</v>
      </c>
      <c r="F64" s="351">
        <v>63.550000000000004</v>
      </c>
      <c r="G64" s="351">
        <v>6.9767139051909091</v>
      </c>
      <c r="H64" s="313"/>
    </row>
    <row r="65" spans="1:8">
      <c r="A65" s="599" t="s">
        <v>881</v>
      </c>
      <c r="B65" s="383">
        <v>6</v>
      </c>
      <c r="C65" s="797">
        <v>0.57914160588714636</v>
      </c>
      <c r="D65" s="797">
        <v>0.11582510136246515</v>
      </c>
      <c r="E65" s="798">
        <v>359</v>
      </c>
      <c r="F65" s="351">
        <v>18725.330000000009</v>
      </c>
      <c r="G65" s="351">
        <v>2504.6402919635366</v>
      </c>
      <c r="H65" s="313"/>
    </row>
    <row r="66" spans="1:8">
      <c r="A66" s="599" t="s">
        <v>881</v>
      </c>
      <c r="B66" s="383">
        <v>8</v>
      </c>
      <c r="C66" s="797">
        <v>0.59652305072781364</v>
      </c>
      <c r="D66" s="797">
        <v>0.12030564039484543</v>
      </c>
      <c r="E66" s="798">
        <v>2164</v>
      </c>
      <c r="F66" s="351">
        <v>108669.82999999532</v>
      </c>
      <c r="G66" s="351">
        <v>15097.608890833129</v>
      </c>
      <c r="H66" s="313"/>
    </row>
    <row r="67" spans="1:8">
      <c r="A67" s="599" t="s">
        <v>881</v>
      </c>
      <c r="B67" s="383">
        <v>9</v>
      </c>
      <c r="C67" s="797">
        <v>0.59288214163047837</v>
      </c>
      <c r="D67" s="797">
        <v>0.11936086215577132</v>
      </c>
      <c r="E67" s="798">
        <v>3897</v>
      </c>
      <c r="F67" s="351">
        <v>197245.07999998887</v>
      </c>
      <c r="G67" s="351">
        <v>27188.254088528975</v>
      </c>
      <c r="H67" s="313"/>
    </row>
    <row r="68" spans="1:8">
      <c r="A68" s="599" t="s">
        <v>881</v>
      </c>
      <c r="B68" s="383">
        <v>10</v>
      </c>
      <c r="C68" s="797">
        <v>0.73756830779345406</v>
      </c>
      <c r="D68" s="797">
        <v>0.15965831425612886</v>
      </c>
      <c r="E68" s="798">
        <v>645</v>
      </c>
      <c r="F68" s="351">
        <v>34866.459999999955</v>
      </c>
      <c r="G68" s="351">
        <v>6428.5435269259096</v>
      </c>
      <c r="H68" s="313"/>
    </row>
    <row r="69" spans="1:8">
      <c r="A69" s="599" t="s">
        <v>881</v>
      </c>
      <c r="B69" s="383">
        <v>13</v>
      </c>
      <c r="C69" s="797">
        <v>0.79077821860348818</v>
      </c>
      <c r="D69" s="797">
        <v>0.17604614012179937</v>
      </c>
      <c r="E69" s="798">
        <v>20</v>
      </c>
      <c r="F69" s="351">
        <v>980.49000000000024</v>
      </c>
      <c r="G69" s="351">
        <v>199.33468300545456</v>
      </c>
      <c r="H69" s="313"/>
    </row>
    <row r="70" spans="1:8">
      <c r="A70" s="599" t="s">
        <v>881</v>
      </c>
      <c r="B70" s="383">
        <v>14</v>
      </c>
      <c r="C70" s="797">
        <v>0.68322731867255204</v>
      </c>
      <c r="D70" s="797">
        <v>0.14383216246955677</v>
      </c>
      <c r="E70" s="798">
        <v>96</v>
      </c>
      <c r="F70" s="351">
        <v>5760.4300000000094</v>
      </c>
      <c r="G70" s="351">
        <v>956.80647842618191</v>
      </c>
      <c r="H70" s="313"/>
    </row>
    <row r="71" spans="1:8">
      <c r="A71" s="599" t="s">
        <v>881</v>
      </c>
      <c r="B71" s="383">
        <v>15</v>
      </c>
      <c r="C71" s="797">
        <v>0.38833061345551889</v>
      </c>
      <c r="D71" s="797">
        <v>7.1143886081308338E-2</v>
      </c>
      <c r="E71" s="798">
        <v>283</v>
      </c>
      <c r="F71" s="351">
        <v>16021.209999999957</v>
      </c>
      <c r="G71" s="351">
        <v>1316.2733567793514</v>
      </c>
      <c r="H71" s="313"/>
    </row>
    <row r="72" spans="1:8">
      <c r="A72" s="599" t="s">
        <v>881</v>
      </c>
      <c r="B72" s="383">
        <v>16</v>
      </c>
      <c r="C72" s="797">
        <v>0.42895714445734068</v>
      </c>
      <c r="D72" s="797">
        <v>8.0017131124362512E-2</v>
      </c>
      <c r="E72" s="798">
        <v>203</v>
      </c>
      <c r="F72" s="351">
        <v>10217.850000000015</v>
      </c>
      <c r="G72" s="351">
        <v>944.18194850250291</v>
      </c>
      <c r="H72" s="313"/>
    </row>
    <row r="73" spans="1:8">
      <c r="A73" s="599" t="s">
        <v>882</v>
      </c>
      <c r="B73" s="383">
        <v>4</v>
      </c>
      <c r="C73" s="797">
        <v>0.83333843484412118</v>
      </c>
      <c r="D73" s="797">
        <v>0.18984081675693634</v>
      </c>
      <c r="E73" s="798">
        <v>2</v>
      </c>
      <c r="F73" s="351">
        <v>112.14000000000001</v>
      </c>
      <c r="G73" s="351">
        <v>24.584610904006063</v>
      </c>
      <c r="H73" s="313"/>
    </row>
    <row r="74" spans="1:8">
      <c r="A74" s="599" t="s">
        <v>882</v>
      </c>
      <c r="B74" s="383">
        <v>5</v>
      </c>
      <c r="C74" s="797">
        <v>0.50615749540978905</v>
      </c>
      <c r="D74" s="797">
        <v>9.7800370863550021E-2</v>
      </c>
      <c r="E74" s="798">
        <v>34</v>
      </c>
      <c r="F74" s="351">
        <v>1910.2499999999993</v>
      </c>
      <c r="G74" s="351">
        <v>215.74657190623697</v>
      </c>
      <c r="H74" s="313"/>
    </row>
    <row r="75" spans="1:8">
      <c r="A75" s="599" t="s">
        <v>882</v>
      </c>
      <c r="B75" s="383">
        <v>6</v>
      </c>
      <c r="C75" s="797">
        <v>0</v>
      </c>
      <c r="D75" s="797">
        <v>0</v>
      </c>
      <c r="E75" s="798">
        <v>15</v>
      </c>
      <c r="F75" s="351">
        <v>783.87000000000023</v>
      </c>
      <c r="G75" s="351">
        <v>0</v>
      </c>
      <c r="H75" s="313"/>
    </row>
    <row r="76" spans="1:8">
      <c r="A76" s="599" t="s">
        <v>882</v>
      </c>
      <c r="B76" s="383">
        <v>8</v>
      </c>
      <c r="C76" s="797">
        <v>1.6373426249992022</v>
      </c>
      <c r="D76" s="797">
        <v>0.66591038775188993</v>
      </c>
      <c r="E76" s="798">
        <v>64</v>
      </c>
      <c r="F76" s="351">
        <v>3467.2100000000028</v>
      </c>
      <c r="G76" s="351">
        <v>2666.3007198809601</v>
      </c>
      <c r="H76" s="313"/>
    </row>
    <row r="77" spans="1:8">
      <c r="A77" s="599" t="s">
        <v>882</v>
      </c>
      <c r="B77" s="383">
        <v>9</v>
      </c>
      <c r="C77" s="797">
        <v>1.5668199490750543</v>
      </c>
      <c r="D77" s="797">
        <v>0.59616433816231063</v>
      </c>
      <c r="E77" s="798">
        <v>73</v>
      </c>
      <c r="F77" s="351">
        <v>4022.9200000000046</v>
      </c>
      <c r="G77" s="351">
        <v>2769.6225305721205</v>
      </c>
      <c r="H77" s="313"/>
    </row>
    <row r="78" spans="1:8">
      <c r="A78" s="599" t="s">
        <v>882</v>
      </c>
      <c r="B78" s="383">
        <v>10</v>
      </c>
      <c r="C78" s="797">
        <v>0</v>
      </c>
      <c r="D78" s="797">
        <v>0</v>
      </c>
      <c r="E78" s="798">
        <v>422</v>
      </c>
      <c r="F78" s="351">
        <v>23638.389999999938</v>
      </c>
      <c r="G78" s="351">
        <v>0</v>
      </c>
      <c r="H78" s="313"/>
    </row>
    <row r="79" spans="1:8">
      <c r="A79" s="599" t="s">
        <v>882</v>
      </c>
      <c r="B79" s="383">
        <v>13</v>
      </c>
      <c r="C79" s="797">
        <v>0</v>
      </c>
      <c r="D79" s="797">
        <v>0</v>
      </c>
      <c r="E79" s="798">
        <v>7</v>
      </c>
      <c r="F79" s="351">
        <v>361.77</v>
      </c>
      <c r="G79" s="351">
        <v>0</v>
      </c>
      <c r="H79" s="313"/>
    </row>
    <row r="80" spans="1:8">
      <c r="A80" s="599" t="s">
        <v>882</v>
      </c>
      <c r="B80" s="383">
        <v>14</v>
      </c>
      <c r="C80" s="797">
        <v>0</v>
      </c>
      <c r="D80" s="797">
        <v>0</v>
      </c>
      <c r="E80" s="798">
        <v>50</v>
      </c>
      <c r="F80" s="351">
        <v>2893.2600000000011</v>
      </c>
      <c r="G80" s="351">
        <v>0</v>
      </c>
      <c r="H80" s="313"/>
    </row>
    <row r="81" spans="1:8">
      <c r="A81" s="599" t="s">
        <v>882</v>
      </c>
      <c r="B81" s="383">
        <v>15</v>
      </c>
      <c r="C81" s="797">
        <v>2.0199967060325204</v>
      </c>
      <c r="D81" s="797">
        <v>1.3118262076541796</v>
      </c>
      <c r="E81" s="798">
        <v>157</v>
      </c>
      <c r="F81" s="351">
        <v>8772.8600000000115</v>
      </c>
      <c r="G81" s="351">
        <v>13290.174875128336</v>
      </c>
      <c r="H81" s="313"/>
    </row>
    <row r="82" spans="1:8">
      <c r="A82" s="599" t="s">
        <v>882</v>
      </c>
      <c r="B82" s="383">
        <v>16</v>
      </c>
      <c r="C82" s="797">
        <v>6.2670705012647876E-2</v>
      </c>
      <c r="D82" s="797">
        <v>1.004261602220299E-2</v>
      </c>
      <c r="E82" s="798">
        <v>10</v>
      </c>
      <c r="F82" s="351">
        <v>572.93000000000006</v>
      </c>
      <c r="G82" s="351">
        <v>6.6444894335151519</v>
      </c>
      <c r="H82" s="313"/>
    </row>
    <row r="83" spans="1:8">
      <c r="A83" s="599" t="s">
        <v>883</v>
      </c>
      <c r="B83" s="383">
        <v>4</v>
      </c>
      <c r="C83" s="797">
        <v>0.5148325373626812</v>
      </c>
      <c r="D83" s="797">
        <v>9.9878634952163647E-2</v>
      </c>
      <c r="E83" s="798">
        <v>70</v>
      </c>
      <c r="F83" s="351">
        <v>4234.1200000000053</v>
      </c>
      <c r="G83" s="351">
        <v>488.36997336336361</v>
      </c>
      <c r="H83" s="313"/>
    </row>
    <row r="84" spans="1:8">
      <c r="A84" s="599" t="s">
        <v>883</v>
      </c>
      <c r="B84" s="383">
        <v>5</v>
      </c>
      <c r="C84" s="797">
        <v>0</v>
      </c>
      <c r="D84" s="797">
        <v>0</v>
      </c>
      <c r="E84" s="798">
        <v>600</v>
      </c>
      <c r="F84" s="351">
        <v>35584.609999999884</v>
      </c>
      <c r="G84" s="351">
        <v>0</v>
      </c>
      <c r="H84" s="313"/>
    </row>
    <row r="85" spans="1:8">
      <c r="A85" s="599" t="s">
        <v>883</v>
      </c>
      <c r="B85" s="383">
        <v>6</v>
      </c>
      <c r="C85" s="797">
        <v>1.6058224523481623</v>
      </c>
      <c r="D85" s="797">
        <v>0.6335852736494193</v>
      </c>
      <c r="E85" s="798">
        <v>333</v>
      </c>
      <c r="F85" s="351">
        <v>19489.939999999966</v>
      </c>
      <c r="G85" s="351">
        <v>14260.303554868715</v>
      </c>
      <c r="H85" s="313"/>
    </row>
    <row r="86" spans="1:8">
      <c r="A86" s="599" t="s">
        <v>883</v>
      </c>
      <c r="B86" s="383">
        <v>8</v>
      </c>
      <c r="C86" s="797">
        <v>1.6107084296778795</v>
      </c>
      <c r="D86" s="797">
        <v>0.63846898036832311</v>
      </c>
      <c r="E86" s="798">
        <v>3889</v>
      </c>
      <c r="F86" s="351">
        <v>204672.45999998806</v>
      </c>
      <c r="G86" s="351">
        <v>150908.04933653207</v>
      </c>
      <c r="H86" s="313"/>
    </row>
    <row r="87" spans="1:8">
      <c r="A87" s="599" t="s">
        <v>883</v>
      </c>
      <c r="B87" s="383">
        <v>9</v>
      </c>
      <c r="C87" s="797">
        <v>1.5604588456636468</v>
      </c>
      <c r="D87" s="797">
        <v>0.59031270788025658</v>
      </c>
      <c r="E87" s="798">
        <v>3565</v>
      </c>
      <c r="F87" s="351">
        <v>197019.34999999084</v>
      </c>
      <c r="G87" s="351">
        <v>134308.71938883018</v>
      </c>
      <c r="H87" s="313"/>
    </row>
    <row r="88" spans="1:8">
      <c r="A88" s="599" t="s">
        <v>883</v>
      </c>
      <c r="B88" s="383">
        <v>10</v>
      </c>
      <c r="C88" s="797">
        <v>1.0271762312107544</v>
      </c>
      <c r="D88" s="797">
        <v>0.26175724351854757</v>
      </c>
      <c r="E88" s="798">
        <v>6595</v>
      </c>
      <c r="F88" s="351">
        <v>396480.50999998639</v>
      </c>
      <c r="G88" s="351">
        <v>119848.81537137867</v>
      </c>
      <c r="H88" s="313"/>
    </row>
    <row r="89" spans="1:8">
      <c r="A89" s="599" t="s">
        <v>883</v>
      </c>
      <c r="B89" s="383">
        <v>13</v>
      </c>
      <c r="C89" s="797">
        <v>0</v>
      </c>
      <c r="D89" s="797">
        <v>0</v>
      </c>
      <c r="E89" s="798">
        <v>846</v>
      </c>
      <c r="F89" s="351">
        <v>43104.059999999445</v>
      </c>
      <c r="G89" s="351">
        <v>0</v>
      </c>
      <c r="H89" s="313"/>
    </row>
    <row r="90" spans="1:8">
      <c r="A90" s="599" t="s">
        <v>883</v>
      </c>
      <c r="B90" s="383">
        <v>14</v>
      </c>
      <c r="C90" s="797">
        <v>0</v>
      </c>
      <c r="D90" s="797">
        <v>0</v>
      </c>
      <c r="E90" s="798">
        <v>1392</v>
      </c>
      <c r="F90" s="351">
        <v>86239.82</v>
      </c>
      <c r="G90" s="351">
        <v>0</v>
      </c>
      <c r="H90" s="313"/>
    </row>
    <row r="91" spans="1:8">
      <c r="A91" s="599" t="s">
        <v>883</v>
      </c>
      <c r="B91" s="383">
        <v>15</v>
      </c>
      <c r="C91" s="797">
        <v>1.9616950674109339</v>
      </c>
      <c r="D91" s="797">
        <v>1.167779463950199</v>
      </c>
      <c r="E91" s="798">
        <v>1756</v>
      </c>
      <c r="F91" s="351">
        <v>105337.03000000045</v>
      </c>
      <c r="G91" s="351">
        <v>142054.53294595049</v>
      </c>
      <c r="H91" s="313"/>
    </row>
    <row r="92" spans="1:8">
      <c r="A92" s="599" t="s">
        <v>883</v>
      </c>
      <c r="B92" s="383">
        <v>16</v>
      </c>
      <c r="C92" s="797">
        <v>1.3869640721814314</v>
      </c>
      <c r="D92" s="797">
        <v>0.45324098260783019</v>
      </c>
      <c r="E92" s="798">
        <v>440</v>
      </c>
      <c r="F92" s="351">
        <v>25302.889999999945</v>
      </c>
      <c r="G92" s="351">
        <v>13243.796338882403</v>
      </c>
      <c r="H92" s="313"/>
    </row>
    <row r="93" spans="1:8">
      <c r="A93" s="599" t="s">
        <v>869</v>
      </c>
      <c r="B93" s="794" t="s">
        <v>872</v>
      </c>
      <c r="C93" s="797">
        <v>0.60209547011321329</v>
      </c>
      <c r="D93" s="797">
        <v>0.26112646187186506</v>
      </c>
      <c r="E93" s="798">
        <v>522</v>
      </c>
      <c r="F93" s="351">
        <v>413850.05999999796</v>
      </c>
      <c r="G93" s="351">
        <v>104700.80642498254</v>
      </c>
      <c r="H93" s="313"/>
    </row>
    <row r="94" spans="1:8">
      <c r="A94" s="599" t="s">
        <v>870</v>
      </c>
      <c r="B94" s="794" t="s">
        <v>872</v>
      </c>
      <c r="C94" s="797">
        <v>0.60214185126275532</v>
      </c>
      <c r="D94" s="797">
        <v>0.26115919332779797</v>
      </c>
      <c r="E94" s="798">
        <v>760</v>
      </c>
      <c r="F94" s="351">
        <v>602464.79999999353</v>
      </c>
      <c r="G94" s="351">
        <v>152437.95571453395</v>
      </c>
      <c r="H94" s="313"/>
    </row>
    <row r="95" spans="1:8">
      <c r="A95" s="599" t="s">
        <v>871</v>
      </c>
      <c r="B95" s="794" t="s">
        <v>872</v>
      </c>
      <c r="C95" s="797">
        <v>0.60208198164409055</v>
      </c>
      <c r="D95" s="797">
        <v>0.26111694357171539</v>
      </c>
      <c r="E95" s="798">
        <v>6646</v>
      </c>
      <c r="F95" s="351">
        <v>5269248.580000516</v>
      </c>
      <c r="G95" s="351">
        <v>1333029.8074720961</v>
      </c>
      <c r="H95" s="313"/>
    </row>
    <row r="96" spans="1:8">
      <c r="A96" s="599" t="s">
        <v>884</v>
      </c>
      <c r="B96" s="383">
        <v>5</v>
      </c>
      <c r="C96" s="797">
        <v>0</v>
      </c>
      <c r="D96" s="797">
        <v>0</v>
      </c>
      <c r="E96" s="798">
        <v>1</v>
      </c>
      <c r="F96" s="351">
        <v>2578</v>
      </c>
      <c r="G96" s="351">
        <v>0</v>
      </c>
      <c r="H96" s="313"/>
    </row>
    <row r="97" spans="1:8">
      <c r="A97" s="599" t="s">
        <v>884</v>
      </c>
      <c r="B97" s="383">
        <v>6</v>
      </c>
      <c r="C97" s="797">
        <v>0</v>
      </c>
      <c r="D97" s="797">
        <v>0</v>
      </c>
      <c r="E97" s="798">
        <v>5</v>
      </c>
      <c r="F97" s="351">
        <v>4589.6400000000003</v>
      </c>
      <c r="G97" s="351">
        <v>0</v>
      </c>
      <c r="H97" s="313"/>
    </row>
    <row r="98" spans="1:8">
      <c r="A98" s="599" t="s">
        <v>884</v>
      </c>
      <c r="B98" s="383">
        <v>8</v>
      </c>
      <c r="C98" s="797">
        <v>0</v>
      </c>
      <c r="D98" s="797">
        <v>0</v>
      </c>
      <c r="E98" s="798">
        <v>23</v>
      </c>
      <c r="F98" s="351">
        <v>32476.689999999995</v>
      </c>
      <c r="G98" s="351">
        <v>0</v>
      </c>
      <c r="H98" s="313"/>
    </row>
    <row r="99" spans="1:8">
      <c r="A99" s="599" t="s">
        <v>884</v>
      </c>
      <c r="B99" s="383">
        <v>9</v>
      </c>
      <c r="C99" s="797">
        <v>0</v>
      </c>
      <c r="D99" s="797">
        <v>0</v>
      </c>
      <c r="E99" s="798">
        <v>18</v>
      </c>
      <c r="F99" s="351">
        <v>29797.909999999996</v>
      </c>
      <c r="G99" s="351">
        <v>0</v>
      </c>
      <c r="H99" s="313"/>
    </row>
    <row r="100" spans="1:8">
      <c r="A100" s="599" t="s">
        <v>884</v>
      </c>
      <c r="B100" s="383">
        <v>10</v>
      </c>
      <c r="C100" s="797">
        <v>0</v>
      </c>
      <c r="D100" s="797">
        <v>0</v>
      </c>
      <c r="E100" s="798">
        <v>5</v>
      </c>
      <c r="F100" s="351">
        <v>11195.78</v>
      </c>
      <c r="G100" s="351">
        <v>0</v>
      </c>
      <c r="H100" s="313"/>
    </row>
    <row r="101" spans="1:8">
      <c r="A101" s="599" t="s">
        <v>884</v>
      </c>
      <c r="B101" s="383">
        <v>13</v>
      </c>
      <c r="C101" s="797">
        <v>0</v>
      </c>
      <c r="D101" s="797">
        <v>0</v>
      </c>
      <c r="E101" s="798">
        <v>0</v>
      </c>
      <c r="F101" s="351">
        <v>0</v>
      </c>
      <c r="G101" s="351">
        <v>0</v>
      </c>
      <c r="H101" s="313"/>
    </row>
    <row r="102" spans="1:8">
      <c r="A102" s="599" t="s">
        <v>884</v>
      </c>
      <c r="B102" s="383">
        <v>14</v>
      </c>
      <c r="C102" s="797">
        <v>0</v>
      </c>
      <c r="D102" s="797">
        <v>0</v>
      </c>
      <c r="E102" s="798">
        <v>1</v>
      </c>
      <c r="F102" s="351">
        <v>284.58</v>
      </c>
      <c r="G102" s="351">
        <v>0</v>
      </c>
      <c r="H102" s="313"/>
    </row>
    <row r="103" spans="1:8">
      <c r="A103" s="599" t="s">
        <v>884</v>
      </c>
      <c r="B103" s="383">
        <v>15</v>
      </c>
      <c r="C103" s="797">
        <v>0</v>
      </c>
      <c r="D103" s="797">
        <v>0</v>
      </c>
      <c r="E103" s="798">
        <v>2</v>
      </c>
      <c r="F103" s="351">
        <v>2624.7999999999997</v>
      </c>
      <c r="G103" s="351">
        <v>0</v>
      </c>
      <c r="H103" s="313"/>
    </row>
    <row r="104" spans="1:8">
      <c r="A104" s="599" t="s">
        <v>884</v>
      </c>
      <c r="B104" s="383">
        <v>16</v>
      </c>
      <c r="C104" s="797">
        <v>0</v>
      </c>
      <c r="D104" s="797">
        <v>0</v>
      </c>
      <c r="E104" s="798">
        <v>0</v>
      </c>
      <c r="F104" s="351">
        <v>0</v>
      </c>
      <c r="G104" s="351">
        <v>0</v>
      </c>
      <c r="H104" s="313"/>
    </row>
    <row r="105" spans="1:8">
      <c r="A105" s="599" t="s">
        <v>885</v>
      </c>
      <c r="B105" s="383">
        <v>4</v>
      </c>
      <c r="C105" s="797">
        <v>0</v>
      </c>
      <c r="D105" s="797">
        <v>0</v>
      </c>
      <c r="E105" s="798">
        <v>0</v>
      </c>
      <c r="F105" s="351">
        <v>0</v>
      </c>
      <c r="G105" s="351">
        <v>0</v>
      </c>
      <c r="H105" s="313"/>
    </row>
    <row r="106" spans="1:8">
      <c r="A106" s="599" t="s">
        <v>885</v>
      </c>
      <c r="B106" s="383">
        <v>5</v>
      </c>
      <c r="C106" s="797">
        <v>0</v>
      </c>
      <c r="D106" s="797">
        <v>0</v>
      </c>
      <c r="E106" s="798">
        <v>12</v>
      </c>
      <c r="F106" s="351">
        <v>19125.41</v>
      </c>
      <c r="G106" s="351">
        <v>0</v>
      </c>
      <c r="H106" s="313"/>
    </row>
    <row r="107" spans="1:8">
      <c r="A107" s="599" t="s">
        <v>885</v>
      </c>
      <c r="B107" s="383">
        <v>6</v>
      </c>
      <c r="C107" s="797">
        <v>0</v>
      </c>
      <c r="D107" s="797">
        <v>0</v>
      </c>
      <c r="E107" s="798">
        <v>38</v>
      </c>
      <c r="F107" s="351">
        <v>65845.830000000016</v>
      </c>
      <c r="G107" s="351">
        <v>0</v>
      </c>
      <c r="H107" s="313"/>
    </row>
    <row r="108" spans="1:8">
      <c r="A108" s="599" t="s">
        <v>885</v>
      </c>
      <c r="B108" s="383">
        <v>8</v>
      </c>
      <c r="C108" s="797">
        <v>0</v>
      </c>
      <c r="D108" s="797">
        <v>0</v>
      </c>
      <c r="E108" s="798">
        <v>74</v>
      </c>
      <c r="F108" s="351">
        <v>101462.52000000003</v>
      </c>
      <c r="G108" s="351">
        <v>0</v>
      </c>
      <c r="H108" s="313"/>
    </row>
    <row r="109" spans="1:8">
      <c r="A109" s="599" t="s">
        <v>885</v>
      </c>
      <c r="B109" s="383">
        <v>9</v>
      </c>
      <c r="C109" s="797">
        <v>0</v>
      </c>
      <c r="D109" s="797">
        <v>0</v>
      </c>
      <c r="E109" s="798">
        <v>75</v>
      </c>
      <c r="F109" s="351">
        <v>116695.88000000005</v>
      </c>
      <c r="G109" s="351">
        <v>0</v>
      </c>
      <c r="H109" s="313"/>
    </row>
    <row r="110" spans="1:8">
      <c r="A110" s="599" t="s">
        <v>885</v>
      </c>
      <c r="B110" s="383">
        <v>10</v>
      </c>
      <c r="C110" s="797">
        <v>0</v>
      </c>
      <c r="D110" s="797">
        <v>0</v>
      </c>
      <c r="E110" s="798">
        <v>237</v>
      </c>
      <c r="F110" s="351">
        <v>292093.46999999986</v>
      </c>
      <c r="G110" s="351">
        <v>0</v>
      </c>
      <c r="H110" s="313"/>
    </row>
    <row r="111" spans="1:8">
      <c r="A111" s="599" t="s">
        <v>885</v>
      </c>
      <c r="B111" s="383">
        <v>13</v>
      </c>
      <c r="C111" s="797">
        <v>0</v>
      </c>
      <c r="D111" s="797">
        <v>0</v>
      </c>
      <c r="E111" s="798">
        <v>16</v>
      </c>
      <c r="F111" s="351">
        <v>15865.27</v>
      </c>
      <c r="G111" s="351">
        <v>0</v>
      </c>
      <c r="H111" s="313"/>
    </row>
    <row r="112" spans="1:8">
      <c r="A112" s="599" t="s">
        <v>885</v>
      </c>
      <c r="B112" s="383">
        <v>14</v>
      </c>
      <c r="C112" s="797">
        <v>0</v>
      </c>
      <c r="D112" s="797">
        <v>0</v>
      </c>
      <c r="E112" s="798">
        <v>48</v>
      </c>
      <c r="F112" s="351">
        <v>76960.590000000011</v>
      </c>
      <c r="G112" s="351">
        <v>0</v>
      </c>
      <c r="H112" s="313"/>
    </row>
    <row r="113" spans="1:8">
      <c r="A113" s="599" t="s">
        <v>885</v>
      </c>
      <c r="B113" s="383">
        <v>15</v>
      </c>
      <c r="C113" s="797">
        <v>0</v>
      </c>
      <c r="D113" s="797">
        <v>0</v>
      </c>
      <c r="E113" s="798">
        <v>37</v>
      </c>
      <c r="F113" s="351">
        <v>37394.489999999991</v>
      </c>
      <c r="G113" s="351">
        <v>0</v>
      </c>
      <c r="H113" s="313"/>
    </row>
    <row r="114" spans="1:8">
      <c r="A114" s="599" t="s">
        <v>885</v>
      </c>
      <c r="B114" s="383">
        <v>16</v>
      </c>
      <c r="C114" s="797">
        <v>0</v>
      </c>
      <c r="D114" s="797">
        <v>0</v>
      </c>
      <c r="E114" s="798">
        <v>6</v>
      </c>
      <c r="F114" s="351">
        <v>12507.03</v>
      </c>
      <c r="G114" s="351">
        <v>0</v>
      </c>
      <c r="H114" s="313"/>
    </row>
    <row r="115" spans="1:8">
      <c r="A115" s="599" t="s">
        <v>886</v>
      </c>
      <c r="B115" s="383">
        <v>4</v>
      </c>
      <c r="C115" s="797">
        <v>0</v>
      </c>
      <c r="D115" s="797">
        <v>0</v>
      </c>
      <c r="E115" s="798">
        <v>14</v>
      </c>
      <c r="F115" s="351">
        <v>25394.399999999998</v>
      </c>
      <c r="G115" s="351">
        <v>0</v>
      </c>
      <c r="H115" s="313"/>
    </row>
    <row r="116" spans="1:8">
      <c r="A116" s="599" t="s">
        <v>886</v>
      </c>
      <c r="B116" s="383">
        <v>5</v>
      </c>
      <c r="C116" s="797">
        <v>0</v>
      </c>
      <c r="D116" s="797">
        <v>0</v>
      </c>
      <c r="E116" s="798">
        <v>171</v>
      </c>
      <c r="F116" s="351">
        <v>264626.34999999992</v>
      </c>
      <c r="G116" s="351">
        <v>0</v>
      </c>
      <c r="H116" s="313"/>
    </row>
    <row r="117" spans="1:8">
      <c r="A117" s="599" t="s">
        <v>886</v>
      </c>
      <c r="B117" s="383">
        <v>6</v>
      </c>
      <c r="C117" s="797">
        <v>0</v>
      </c>
      <c r="D117" s="797">
        <v>0</v>
      </c>
      <c r="E117" s="798">
        <v>178</v>
      </c>
      <c r="F117" s="351">
        <v>299368.91999999975</v>
      </c>
      <c r="G117" s="351">
        <v>0</v>
      </c>
      <c r="H117" s="313"/>
    </row>
    <row r="118" spans="1:8">
      <c r="A118" s="599" t="s">
        <v>886</v>
      </c>
      <c r="B118" s="383">
        <v>8</v>
      </c>
      <c r="C118" s="797">
        <v>0</v>
      </c>
      <c r="D118" s="797">
        <v>0</v>
      </c>
      <c r="E118" s="798">
        <v>1878</v>
      </c>
      <c r="F118" s="351">
        <v>2595203.5800000122</v>
      </c>
      <c r="G118" s="351">
        <v>0</v>
      </c>
      <c r="H118" s="313"/>
    </row>
    <row r="119" spans="1:8">
      <c r="A119" s="599" t="s">
        <v>886</v>
      </c>
      <c r="B119" s="383">
        <v>9</v>
      </c>
      <c r="C119" s="797">
        <v>0</v>
      </c>
      <c r="D119" s="797">
        <v>0</v>
      </c>
      <c r="E119" s="798">
        <v>1762</v>
      </c>
      <c r="F119" s="351">
        <v>2432151.5799999977</v>
      </c>
      <c r="G119" s="351">
        <v>0</v>
      </c>
      <c r="H119" s="313"/>
    </row>
    <row r="120" spans="1:8">
      <c r="A120" s="599" t="s">
        <v>886</v>
      </c>
      <c r="B120" s="383">
        <v>10</v>
      </c>
      <c r="C120" s="797">
        <v>0</v>
      </c>
      <c r="D120" s="797">
        <v>0</v>
      </c>
      <c r="E120" s="798">
        <v>1423</v>
      </c>
      <c r="F120" s="351">
        <v>1647108.1700000013</v>
      </c>
      <c r="G120" s="351">
        <v>0</v>
      </c>
      <c r="H120" s="313"/>
    </row>
    <row r="121" spans="1:8">
      <c r="A121" s="599" t="s">
        <v>886</v>
      </c>
      <c r="B121" s="383">
        <v>13</v>
      </c>
      <c r="C121" s="797">
        <v>0</v>
      </c>
      <c r="D121" s="797">
        <v>0</v>
      </c>
      <c r="E121" s="798">
        <v>225</v>
      </c>
      <c r="F121" s="351">
        <v>208189.94000000018</v>
      </c>
      <c r="G121" s="351">
        <v>0</v>
      </c>
      <c r="H121" s="313"/>
    </row>
    <row r="122" spans="1:8">
      <c r="A122" s="599" t="s">
        <v>886</v>
      </c>
      <c r="B122" s="383">
        <v>14</v>
      </c>
      <c r="C122" s="797">
        <v>0</v>
      </c>
      <c r="D122" s="797">
        <v>0</v>
      </c>
      <c r="E122" s="798">
        <v>253</v>
      </c>
      <c r="F122" s="351">
        <v>349938.33999999997</v>
      </c>
      <c r="G122" s="351">
        <v>0</v>
      </c>
      <c r="H122" s="313"/>
    </row>
    <row r="123" spans="1:8">
      <c r="A123" s="599" t="s">
        <v>886</v>
      </c>
      <c r="B123" s="383">
        <v>15</v>
      </c>
      <c r="C123" s="797">
        <v>0</v>
      </c>
      <c r="D123" s="797">
        <v>0</v>
      </c>
      <c r="E123" s="798">
        <v>50</v>
      </c>
      <c r="F123" s="351">
        <v>59085.16</v>
      </c>
      <c r="G123" s="351">
        <v>0</v>
      </c>
      <c r="H123" s="313"/>
    </row>
    <row r="124" spans="1:8">
      <c r="A124" s="599" t="s">
        <v>886</v>
      </c>
      <c r="B124" s="383">
        <v>16</v>
      </c>
      <c r="C124" s="797">
        <v>0</v>
      </c>
      <c r="D124" s="797">
        <v>0</v>
      </c>
      <c r="E124" s="798">
        <v>126</v>
      </c>
      <c r="F124" s="351">
        <v>165169.14000000004</v>
      </c>
      <c r="G124" s="351">
        <v>0</v>
      </c>
      <c r="H124" s="313"/>
    </row>
    <row r="125" spans="1:8">
      <c r="A125" s="599" t="s">
        <v>887</v>
      </c>
      <c r="B125" s="794" t="s">
        <v>872</v>
      </c>
      <c r="C125" s="797">
        <v>0.5690626999887396</v>
      </c>
      <c r="D125" s="797">
        <v>0.21397550713312777</v>
      </c>
      <c r="E125" s="798">
        <v>24862</v>
      </c>
      <c r="F125" s="351">
        <v>832406.50000006345</v>
      </c>
      <c r="G125" s="351">
        <v>176609.37391974247</v>
      </c>
      <c r="H125" s="313"/>
    </row>
    <row r="126" spans="1:8">
      <c r="A126" s="599" t="s">
        <v>888</v>
      </c>
      <c r="B126" s="794" t="s">
        <v>872</v>
      </c>
      <c r="C126" s="797">
        <v>0.56107653656649925</v>
      </c>
      <c r="D126" s="797">
        <v>0.20946202679429715</v>
      </c>
      <c r="E126" s="798">
        <v>5865</v>
      </c>
      <c r="F126" s="351">
        <v>288996.84000000468</v>
      </c>
      <c r="G126" s="351">
        <v>60022.298091116951</v>
      </c>
      <c r="H126" s="313"/>
    </row>
    <row r="127" spans="1:8">
      <c r="A127" s="599" t="s">
        <v>889</v>
      </c>
      <c r="B127" s="794" t="s">
        <v>872</v>
      </c>
      <c r="C127" s="797">
        <v>0.39371695414658897</v>
      </c>
      <c r="D127" s="797">
        <v>0.12780612813254083</v>
      </c>
      <c r="E127" s="798">
        <v>56717</v>
      </c>
      <c r="F127" s="351">
        <v>2748167.5199995078</v>
      </c>
      <c r="G127" s="351">
        <v>348264.41747661179</v>
      </c>
      <c r="H127" s="313"/>
    </row>
    <row r="128" spans="1:8">
      <c r="A128" s="599" t="s">
        <v>890</v>
      </c>
      <c r="B128" s="794" t="s">
        <v>872</v>
      </c>
      <c r="C128" s="797">
        <v>0.51193312736818242</v>
      </c>
      <c r="D128" s="797">
        <v>0.18305055967836573</v>
      </c>
      <c r="E128" s="798">
        <v>23639</v>
      </c>
      <c r="F128" s="351">
        <v>1050616.6900001706</v>
      </c>
      <c r="G128" s="351">
        <v>190690.72966568623</v>
      </c>
      <c r="H128" s="313"/>
    </row>
    <row r="129" spans="1:8">
      <c r="A129" s="599" t="s">
        <v>891</v>
      </c>
      <c r="B129" s="794" t="s">
        <v>872</v>
      </c>
      <c r="C129" s="797">
        <v>0.81320738102014167</v>
      </c>
      <c r="D129" s="797">
        <v>0.39225742419558163</v>
      </c>
      <c r="E129" s="798">
        <v>7791</v>
      </c>
      <c r="F129" s="351">
        <v>346087.08000001451</v>
      </c>
      <c r="G129" s="351">
        <v>134607.97242947202</v>
      </c>
      <c r="H129" s="313"/>
    </row>
    <row r="130" spans="1:8">
      <c r="A130" s="599" t="s">
        <v>892</v>
      </c>
      <c r="B130" s="794" t="s">
        <v>872</v>
      </c>
      <c r="C130" s="797">
        <v>0.40020868861671194</v>
      </c>
      <c r="D130" s="797">
        <v>0.16396267639087941</v>
      </c>
      <c r="E130" s="798">
        <v>74073</v>
      </c>
      <c r="F130" s="351">
        <v>3291377.0699985549</v>
      </c>
      <c r="G130" s="351">
        <v>535102.35432565736</v>
      </c>
      <c r="H130" s="313"/>
    </row>
    <row r="131" spans="1:8">
      <c r="A131" s="599" t="s">
        <v>893</v>
      </c>
      <c r="B131" s="794" t="s">
        <v>872</v>
      </c>
      <c r="C131" s="797">
        <v>0.19132613981229651</v>
      </c>
      <c r="D131" s="797">
        <v>6.6326496858756454E-2</v>
      </c>
      <c r="E131" s="798">
        <v>165</v>
      </c>
      <c r="F131" s="351">
        <v>9498.7000000000007</v>
      </c>
      <c r="G131" s="351">
        <v>609.63670322860321</v>
      </c>
      <c r="H131" s="313"/>
    </row>
    <row r="132" spans="1:8">
      <c r="A132" s="599" t="s">
        <v>894</v>
      </c>
      <c r="B132" s="794" t="s">
        <v>872</v>
      </c>
      <c r="C132" s="797">
        <v>0.26596662323372833</v>
      </c>
      <c r="D132" s="797">
        <v>9.8311093547364281E-2</v>
      </c>
      <c r="E132" s="798">
        <v>223</v>
      </c>
      <c r="F132" s="351">
        <v>12748.259999999962</v>
      </c>
      <c r="G132" s="351">
        <v>1212.7556698275237</v>
      </c>
      <c r="H132" s="313"/>
    </row>
    <row r="133" spans="1:8">
      <c r="A133" s="599" t="s">
        <v>895</v>
      </c>
      <c r="B133" s="794" t="s">
        <v>872</v>
      </c>
      <c r="C133" s="797">
        <v>0.10983011291399131</v>
      </c>
      <c r="D133" s="797">
        <v>3.5655321804980274E-2</v>
      </c>
      <c r="E133" s="798">
        <v>1658</v>
      </c>
      <c r="F133" s="351">
        <v>94761.310000002879</v>
      </c>
      <c r="G133" s="351">
        <v>3269.454447583837</v>
      </c>
      <c r="H133" s="313"/>
    </row>
    <row r="134" spans="1:8">
      <c r="A134" s="599" t="s">
        <v>896</v>
      </c>
      <c r="B134" s="794" t="s">
        <v>872</v>
      </c>
      <c r="C134" s="797">
        <v>0.70493539894589674</v>
      </c>
      <c r="D134" s="797">
        <v>0.42618942407932336</v>
      </c>
      <c r="E134" s="798">
        <v>193</v>
      </c>
      <c r="F134" s="351">
        <v>4280.7500000000055</v>
      </c>
      <c r="G134" s="351">
        <v>1767.5782693872766</v>
      </c>
      <c r="H134" s="313"/>
    </row>
    <row r="135" spans="1:8">
      <c r="A135" s="599" t="s">
        <v>897</v>
      </c>
      <c r="B135" s="794" t="s">
        <v>872</v>
      </c>
      <c r="C135" s="797">
        <v>0.83896111146374075</v>
      </c>
      <c r="D135" s="797">
        <v>0.62976967381848614</v>
      </c>
      <c r="E135" s="798">
        <v>607</v>
      </c>
      <c r="F135" s="351">
        <v>13440.53000000005</v>
      </c>
      <c r="G135" s="351">
        <v>8200.7629434373303</v>
      </c>
      <c r="H135" s="313"/>
    </row>
    <row r="136" spans="1:8">
      <c r="A136" s="599" t="s">
        <v>898</v>
      </c>
      <c r="B136" s="794" t="s">
        <v>872</v>
      </c>
      <c r="C136" s="797">
        <v>0</v>
      </c>
      <c r="D136" s="797">
        <v>0</v>
      </c>
      <c r="E136" s="798">
        <v>1239</v>
      </c>
      <c r="F136" s="351">
        <v>27420.449999999455</v>
      </c>
      <c r="G136" s="351">
        <v>0</v>
      </c>
      <c r="H136" s="313"/>
    </row>
    <row r="137" spans="1:8">
      <c r="A137" s="599" t="s">
        <v>899</v>
      </c>
      <c r="B137" s="794" t="s">
        <v>872</v>
      </c>
      <c r="C137" s="797">
        <v>4.782582874177943E-2</v>
      </c>
      <c r="D137" s="797">
        <v>1.4796990895743984E-2</v>
      </c>
      <c r="E137" s="798">
        <v>14</v>
      </c>
      <c r="F137" s="351">
        <v>22327.670000000002</v>
      </c>
      <c r="G137" s="351">
        <v>320.09060785435281</v>
      </c>
      <c r="H137" s="313"/>
    </row>
    <row r="138" spans="1:8">
      <c r="A138" s="599" t="s">
        <v>900</v>
      </c>
      <c r="B138" s="794" t="s">
        <v>872</v>
      </c>
      <c r="C138" s="797">
        <v>4.7650571386399776E-2</v>
      </c>
      <c r="D138" s="797">
        <v>1.4740847876570855E-2</v>
      </c>
      <c r="E138" s="798">
        <v>273</v>
      </c>
      <c r="F138" s="351">
        <v>437047.8200000003</v>
      </c>
      <c r="G138" s="351">
        <v>6241.7668531598783</v>
      </c>
      <c r="H138" s="313"/>
    </row>
    <row r="139" spans="1:8">
      <c r="A139" s="599" t="s">
        <v>901</v>
      </c>
      <c r="B139" s="794" t="s">
        <v>872</v>
      </c>
      <c r="C139" s="797">
        <v>3.5272524615730029E-2</v>
      </c>
      <c r="D139" s="797">
        <v>9.1093388145628059E-3</v>
      </c>
      <c r="E139" s="798">
        <v>1242</v>
      </c>
      <c r="F139" s="351">
        <v>1828145.8799999985</v>
      </c>
      <c r="G139" s="351">
        <v>16134.437295255928</v>
      </c>
      <c r="H139" s="313"/>
    </row>
    <row r="140" spans="1:8">
      <c r="A140" s="599" t="s">
        <v>902</v>
      </c>
      <c r="B140" s="794" t="s">
        <v>872</v>
      </c>
      <c r="C140" s="797">
        <v>1.254554609347337</v>
      </c>
      <c r="D140" s="797">
        <v>1.2381805310845118</v>
      </c>
      <c r="E140" s="798">
        <v>25534</v>
      </c>
      <c r="F140" s="351">
        <v>354325.80000018206</v>
      </c>
      <c r="G140" s="351">
        <v>435011.73334013158</v>
      </c>
      <c r="H140" s="313"/>
    </row>
    <row r="141" spans="1:8">
      <c r="A141" s="599" t="s">
        <v>903</v>
      </c>
      <c r="B141" s="794" t="s">
        <v>872</v>
      </c>
      <c r="C141" s="797">
        <v>1.3303451611653185</v>
      </c>
      <c r="D141" s="797">
        <v>1.6004950032110707</v>
      </c>
      <c r="E141" s="798">
        <v>5744</v>
      </c>
      <c r="F141" s="351">
        <v>86503.180000002656</v>
      </c>
      <c r="G141" s="351">
        <v>137277.89765151616</v>
      </c>
      <c r="H141" s="313"/>
    </row>
    <row r="142" spans="1:8">
      <c r="A142" s="599" t="s">
        <v>904</v>
      </c>
      <c r="B142" s="794" t="s">
        <v>872</v>
      </c>
      <c r="C142" s="797">
        <v>1.5176572909946349</v>
      </c>
      <c r="D142" s="797">
        <v>3.9795211958919943</v>
      </c>
      <c r="E142" s="798">
        <v>52612</v>
      </c>
      <c r="F142" s="351">
        <v>772968.3900000198</v>
      </c>
      <c r="G142" s="351">
        <v>3050048.744520898</v>
      </c>
      <c r="H142" s="313"/>
    </row>
    <row r="143" spans="1:8">
      <c r="A143" s="599" t="s">
        <v>905</v>
      </c>
      <c r="B143" s="383">
        <v>4</v>
      </c>
      <c r="C143" s="797">
        <v>0.96852495551814688</v>
      </c>
      <c r="D143" s="797">
        <v>0.56967285736632078</v>
      </c>
      <c r="E143" s="798">
        <v>4</v>
      </c>
      <c r="F143" s="351">
        <v>442.5</v>
      </c>
      <c r="G143" s="351">
        <v>249.94993397955733</v>
      </c>
      <c r="H143" s="313"/>
    </row>
    <row r="144" spans="1:8">
      <c r="A144" s="599" t="s">
        <v>905</v>
      </c>
      <c r="B144" s="383">
        <v>5</v>
      </c>
      <c r="C144" s="797">
        <v>1.0295414278187889</v>
      </c>
      <c r="D144" s="797">
        <v>0.50959991604095933</v>
      </c>
      <c r="E144" s="798">
        <v>9</v>
      </c>
      <c r="F144" s="351">
        <v>983.25</v>
      </c>
      <c r="G144" s="351">
        <v>496.82967368335414</v>
      </c>
      <c r="H144" s="313"/>
    </row>
    <row r="145" spans="1:8">
      <c r="A145" s="599" t="s">
        <v>905</v>
      </c>
      <c r="B145" s="383">
        <v>6</v>
      </c>
      <c r="C145" s="797">
        <v>1.1324244595083008</v>
      </c>
      <c r="D145" s="797">
        <v>0.50556929298504627</v>
      </c>
      <c r="E145" s="798">
        <v>19</v>
      </c>
      <c r="F145" s="351">
        <v>1998.75</v>
      </c>
      <c r="G145" s="351">
        <v>1001.9669318775896</v>
      </c>
      <c r="H145" s="313"/>
    </row>
    <row r="146" spans="1:8">
      <c r="A146" s="599" t="s">
        <v>905</v>
      </c>
      <c r="B146" s="383">
        <v>8</v>
      </c>
      <c r="C146" s="797">
        <v>1.2374827466261142</v>
      </c>
      <c r="D146" s="797">
        <v>0.50421383056572966</v>
      </c>
      <c r="E146" s="798">
        <v>123</v>
      </c>
      <c r="F146" s="351">
        <v>12959.25</v>
      </c>
      <c r="G146" s="351">
        <v>6479.0129201709669</v>
      </c>
      <c r="H146" s="313"/>
    </row>
    <row r="147" spans="1:8">
      <c r="A147" s="599" t="s">
        <v>905</v>
      </c>
      <c r="B147" s="383">
        <v>9</v>
      </c>
      <c r="C147" s="797">
        <v>1.3437487404036532</v>
      </c>
      <c r="D147" s="797">
        <v>0.50407654158595605</v>
      </c>
      <c r="E147" s="798">
        <v>414</v>
      </c>
      <c r="F147" s="351">
        <v>43381.5</v>
      </c>
      <c r="G147" s="351">
        <v>21682.795573400035</v>
      </c>
      <c r="H147" s="313"/>
    </row>
    <row r="148" spans="1:8">
      <c r="A148" s="599" t="s">
        <v>905</v>
      </c>
      <c r="B148" s="383">
        <v>10</v>
      </c>
      <c r="C148" s="797">
        <v>1.4447799790865352</v>
      </c>
      <c r="D148" s="797">
        <v>0.49995560698230429</v>
      </c>
      <c r="E148" s="798">
        <v>62</v>
      </c>
      <c r="F148" s="351">
        <v>6603</v>
      </c>
      <c r="G148" s="351">
        <v>3273.3086970627278</v>
      </c>
      <c r="H148" s="313"/>
    </row>
    <row r="149" spans="1:8">
      <c r="A149" s="599" t="s">
        <v>905</v>
      </c>
      <c r="B149" s="383">
        <v>14</v>
      </c>
      <c r="C149" s="797">
        <v>1.6308211871308262</v>
      </c>
      <c r="D149" s="797">
        <v>0.56047492271257093</v>
      </c>
      <c r="E149" s="798">
        <v>3</v>
      </c>
      <c r="F149" s="351">
        <v>294.75</v>
      </c>
      <c r="G149" s="351">
        <v>163.8038945949844</v>
      </c>
      <c r="H149" s="313"/>
    </row>
    <row r="150" spans="1:8">
      <c r="A150" s="599" t="s">
        <v>905</v>
      </c>
      <c r="B150" s="383">
        <v>15</v>
      </c>
      <c r="C150" s="797">
        <v>1.4898570699457512</v>
      </c>
      <c r="D150" s="797">
        <v>0.40104545186378887</v>
      </c>
      <c r="E150" s="798">
        <v>6</v>
      </c>
      <c r="F150" s="351">
        <v>589.5</v>
      </c>
      <c r="G150" s="351">
        <v>234.418362937475</v>
      </c>
      <c r="H150" s="313"/>
    </row>
    <row r="151" spans="1:8">
      <c r="A151" s="599" t="s">
        <v>905</v>
      </c>
      <c r="B151" s="383">
        <v>16</v>
      </c>
      <c r="C151" s="797">
        <v>1.9597599674620607</v>
      </c>
      <c r="D151" s="797">
        <v>0.64188801832004794</v>
      </c>
      <c r="E151" s="798">
        <v>43</v>
      </c>
      <c r="F151" s="351">
        <v>4587.75</v>
      </c>
      <c r="G151" s="351">
        <v>2919.9353559114757</v>
      </c>
      <c r="H151" s="313"/>
    </row>
    <row r="152" spans="1:8">
      <c r="A152" s="599" t="s">
        <v>906</v>
      </c>
      <c r="B152" s="383">
        <v>4</v>
      </c>
      <c r="C152" s="797">
        <v>1.7915780858970458</v>
      </c>
      <c r="D152" s="797">
        <v>0.45660383968857898</v>
      </c>
      <c r="E152" s="798">
        <v>1</v>
      </c>
      <c r="F152" s="351">
        <v>114.75</v>
      </c>
      <c r="G152" s="351">
        <v>51.952503136887749</v>
      </c>
      <c r="H152" s="313"/>
    </row>
    <row r="153" spans="1:8">
      <c r="A153" s="599" t="s">
        <v>906</v>
      </c>
      <c r="B153" s="383">
        <v>5</v>
      </c>
      <c r="C153" s="797">
        <v>2.0102714868980294</v>
      </c>
      <c r="D153" s="797">
        <v>0.52009726562790037</v>
      </c>
      <c r="E153" s="798">
        <v>8</v>
      </c>
      <c r="F153" s="351">
        <v>868.5</v>
      </c>
      <c r="G153" s="351">
        <v>447.88716493446685</v>
      </c>
      <c r="H153" s="313"/>
    </row>
    <row r="154" spans="1:8">
      <c r="A154" s="599" t="s">
        <v>906</v>
      </c>
      <c r="B154" s="383">
        <v>6</v>
      </c>
      <c r="C154" s="797">
        <v>1.9473383130305826</v>
      </c>
      <c r="D154" s="797">
        <v>0.43438210009770922</v>
      </c>
      <c r="E154" s="798">
        <v>1</v>
      </c>
      <c r="F154" s="351">
        <v>114.75</v>
      </c>
      <c r="G154" s="351">
        <v>49.424107850967388</v>
      </c>
      <c r="H154" s="313"/>
    </row>
    <row r="155" spans="1:8">
      <c r="A155" s="599" t="s">
        <v>906</v>
      </c>
      <c r="B155" s="383">
        <v>8</v>
      </c>
      <c r="C155" s="797">
        <v>2.0445333403198447</v>
      </c>
      <c r="D155" s="797">
        <v>0.43350606742843939</v>
      </c>
      <c r="E155" s="798">
        <v>10</v>
      </c>
      <c r="F155" s="351">
        <v>1098</v>
      </c>
      <c r="G155" s="351">
        <v>471.96712003847034</v>
      </c>
      <c r="H155" s="313"/>
    </row>
    <row r="156" spans="1:8">
      <c r="A156" s="599" t="s">
        <v>906</v>
      </c>
      <c r="B156" s="383">
        <v>9</v>
      </c>
      <c r="C156" s="797">
        <v>2.0959873982737096</v>
      </c>
      <c r="D156" s="797">
        <v>0.4142767166583517</v>
      </c>
      <c r="E156" s="798">
        <v>1</v>
      </c>
      <c r="F156" s="351">
        <v>114.75</v>
      </c>
      <c r="G156" s="351">
        <v>47.136512116087033</v>
      </c>
      <c r="H156" s="313"/>
    </row>
    <row r="157" spans="1:8">
      <c r="A157" s="599" t="s">
        <v>906</v>
      </c>
      <c r="B157" s="383">
        <v>10</v>
      </c>
      <c r="C157" s="797">
        <v>2.2288380814739983</v>
      </c>
      <c r="D157" s="797">
        <v>0.42804429905812141</v>
      </c>
      <c r="E157" s="798">
        <v>45</v>
      </c>
      <c r="F157" s="351">
        <v>4965.75</v>
      </c>
      <c r="G157" s="351">
        <v>2107.5980704779145</v>
      </c>
      <c r="H157" s="313"/>
    </row>
    <row r="158" spans="1:8">
      <c r="A158" s="599" t="s">
        <v>906</v>
      </c>
      <c r="B158" s="383">
        <v>13</v>
      </c>
      <c r="C158" s="797">
        <v>2.3754267056416474</v>
      </c>
      <c r="D158" s="797">
        <v>0.44636857499104149</v>
      </c>
      <c r="E158" s="798">
        <v>4</v>
      </c>
      <c r="F158" s="351">
        <v>426</v>
      </c>
      <c r="G158" s="351">
        <v>188.54604846434813</v>
      </c>
      <c r="H158" s="313"/>
    </row>
    <row r="159" spans="1:8">
      <c r="A159" s="599" t="s">
        <v>906</v>
      </c>
      <c r="B159" s="383">
        <v>14</v>
      </c>
      <c r="C159" s="797">
        <v>2.4258132638625147</v>
      </c>
      <c r="D159" s="797">
        <v>0.42803303164317691</v>
      </c>
      <c r="E159" s="798">
        <v>3</v>
      </c>
      <c r="F159" s="351">
        <v>344.25</v>
      </c>
      <c r="G159" s="351">
        <v>146.10512759354179</v>
      </c>
      <c r="H159" s="313"/>
    </row>
    <row r="160" spans="1:8">
      <c r="A160" s="599" t="s">
        <v>906</v>
      </c>
      <c r="B160" s="383">
        <v>15</v>
      </c>
      <c r="C160" s="797">
        <v>2.2950761076159742</v>
      </c>
      <c r="D160" s="797">
        <v>0.35593556282518074</v>
      </c>
      <c r="E160" s="798">
        <v>4</v>
      </c>
      <c r="F160" s="351">
        <v>393</v>
      </c>
      <c r="G160" s="351">
        <v>138.70054139906068</v>
      </c>
      <c r="H160" s="313"/>
    </row>
    <row r="161" spans="1:8">
      <c r="A161" s="599" t="s">
        <v>906</v>
      </c>
      <c r="B161" s="383">
        <v>16</v>
      </c>
      <c r="C161" s="797">
        <v>0</v>
      </c>
      <c r="D161" s="797">
        <v>0</v>
      </c>
      <c r="E161" s="798">
        <v>0</v>
      </c>
      <c r="F161" s="351">
        <v>0</v>
      </c>
      <c r="G161" s="351">
        <v>0</v>
      </c>
      <c r="H161" s="313"/>
    </row>
    <row r="162" spans="1:8">
      <c r="A162" s="599" t="s">
        <v>907</v>
      </c>
      <c r="B162" s="383">
        <v>4</v>
      </c>
      <c r="C162" s="797">
        <v>2.8797798942925708</v>
      </c>
      <c r="D162" s="797">
        <v>0.48179577567139986</v>
      </c>
      <c r="E162" s="798">
        <v>11</v>
      </c>
      <c r="F162" s="351">
        <v>1196.25</v>
      </c>
      <c r="G162" s="351">
        <v>571.47753450576533</v>
      </c>
      <c r="H162" s="313"/>
    </row>
    <row r="163" spans="1:8">
      <c r="A163" s="599" t="s">
        <v>907</v>
      </c>
      <c r="B163" s="383">
        <v>5</v>
      </c>
      <c r="C163" s="797">
        <v>3.0898724328977596</v>
      </c>
      <c r="D163" s="797">
        <v>0.52024050723836479</v>
      </c>
      <c r="E163" s="798">
        <v>69</v>
      </c>
      <c r="F163" s="351">
        <v>7488.75</v>
      </c>
      <c r="G163" s="351">
        <v>3863.0267975597767</v>
      </c>
      <c r="H163" s="313"/>
    </row>
    <row r="164" spans="1:8">
      <c r="A164" s="599" t="s">
        <v>907</v>
      </c>
      <c r="B164" s="383">
        <v>6</v>
      </c>
      <c r="C164" s="797">
        <v>3.054142818286993</v>
      </c>
      <c r="D164" s="797">
        <v>0.47046102865703121</v>
      </c>
      <c r="E164" s="798">
        <v>15</v>
      </c>
      <c r="F164" s="351">
        <v>1589.25</v>
      </c>
      <c r="G164" s="351">
        <v>741.36161776451047</v>
      </c>
      <c r="H164" s="313"/>
    </row>
    <row r="165" spans="1:8">
      <c r="A165" s="599" t="s">
        <v>907</v>
      </c>
      <c r="B165" s="383">
        <v>8</v>
      </c>
      <c r="C165" s="797">
        <v>3.0901953970047291</v>
      </c>
      <c r="D165" s="797">
        <v>0.44968495791130325</v>
      </c>
      <c r="E165" s="798">
        <v>241</v>
      </c>
      <c r="F165" s="351">
        <v>25509.75</v>
      </c>
      <c r="G165" s="351">
        <v>11374.407592927137</v>
      </c>
      <c r="H165" s="313"/>
    </row>
    <row r="166" spans="1:8">
      <c r="A166" s="599" t="s">
        <v>907</v>
      </c>
      <c r="B166" s="383">
        <v>9</v>
      </c>
      <c r="C166" s="797">
        <v>3.1583214450057238</v>
      </c>
      <c r="D166" s="797">
        <v>0.44018484999476498</v>
      </c>
      <c r="E166" s="798">
        <v>193</v>
      </c>
      <c r="F166" s="351">
        <v>20843.25</v>
      </c>
      <c r="G166" s="351">
        <v>9097.3468384047956</v>
      </c>
      <c r="H166" s="313"/>
    </row>
    <row r="167" spans="1:8">
      <c r="A167" s="599" t="s">
        <v>907</v>
      </c>
      <c r="B167" s="383">
        <v>10</v>
      </c>
      <c r="C167" s="797">
        <v>3.2569594355079268</v>
      </c>
      <c r="D167" s="797">
        <v>0.43984495780689492</v>
      </c>
      <c r="E167" s="798">
        <v>807</v>
      </c>
      <c r="F167" s="351">
        <v>86663.25</v>
      </c>
      <c r="G167" s="351">
        <v>37796.258730570597</v>
      </c>
      <c r="H167" s="313"/>
    </row>
    <row r="168" spans="1:8">
      <c r="A168" s="599" t="s">
        <v>907</v>
      </c>
      <c r="B168" s="383">
        <v>13</v>
      </c>
      <c r="C168" s="797">
        <v>3.4218466336872089</v>
      </c>
      <c r="D168" s="797">
        <v>0.45774218495470548</v>
      </c>
      <c r="E168" s="798">
        <v>424</v>
      </c>
      <c r="F168" s="351">
        <v>44034</v>
      </c>
      <c r="G168" s="351">
        <v>19985.881137220898</v>
      </c>
      <c r="H168" s="313"/>
    </row>
    <row r="169" spans="1:8">
      <c r="A169" s="599" t="s">
        <v>907</v>
      </c>
      <c r="B169" s="383">
        <v>14</v>
      </c>
      <c r="C169" s="797">
        <v>3.5727974969296366</v>
      </c>
      <c r="D169" s="797">
        <v>0.47136664121838057</v>
      </c>
      <c r="E169" s="798">
        <v>183</v>
      </c>
      <c r="F169" s="351">
        <v>19068.75</v>
      </c>
      <c r="G169" s="351">
        <v>8912.4127832060512</v>
      </c>
      <c r="H169" s="313"/>
    </row>
    <row r="170" spans="1:8">
      <c r="A170" s="599" t="s">
        <v>907</v>
      </c>
      <c r="B170" s="383">
        <v>15</v>
      </c>
      <c r="C170" s="797">
        <v>3.0475670103262757</v>
      </c>
      <c r="D170" s="797">
        <v>0.32742368939211053</v>
      </c>
      <c r="E170" s="798">
        <v>54</v>
      </c>
      <c r="F170" s="351">
        <v>5767.5</v>
      </c>
      <c r="G170" s="351">
        <v>1872.4573088873194</v>
      </c>
      <c r="H170" s="313"/>
    </row>
    <row r="171" spans="1:8">
      <c r="A171" s="599" t="s">
        <v>907</v>
      </c>
      <c r="B171" s="383">
        <v>16</v>
      </c>
      <c r="C171" s="797">
        <v>4.1076534894931678</v>
      </c>
      <c r="D171" s="797">
        <v>0.5682549943642965</v>
      </c>
      <c r="E171" s="798">
        <v>19</v>
      </c>
      <c r="F171" s="351">
        <v>2048.25</v>
      </c>
      <c r="G171" s="351">
        <v>1154.0920482471322</v>
      </c>
      <c r="H171" s="313"/>
    </row>
    <row r="172" spans="1:8">
      <c r="A172" s="357"/>
      <c r="B172" s="357"/>
      <c r="C172" s="357"/>
      <c r="D172" s="357"/>
      <c r="E172" s="73"/>
      <c r="F172" s="357"/>
      <c r="G172" s="357"/>
      <c r="H172" s="357"/>
    </row>
    <row r="173" spans="1:8">
      <c r="A173" s="64" t="s">
        <v>349</v>
      </c>
      <c r="B173" s="4"/>
      <c r="C173" s="829"/>
      <c r="D173" s="829"/>
      <c r="E173" s="4"/>
      <c r="F173" s="15"/>
      <c r="G173" s="15"/>
      <c r="H173" s="357"/>
    </row>
    <row r="174" spans="1:8">
      <c r="A174" s="1290" t="s">
        <v>572</v>
      </c>
      <c r="B174" s="1290"/>
      <c r="C174" s="1290"/>
      <c r="D174" s="1290"/>
      <c r="E174" s="1290"/>
      <c r="F174" s="4"/>
      <c r="G174" s="15"/>
      <c r="H174" s="357"/>
    </row>
    <row r="175" spans="1:8">
      <c r="A175" s="1378" t="s">
        <v>996</v>
      </c>
      <c r="B175" s="1378"/>
      <c r="C175" s="1378"/>
      <c r="D175" s="1378"/>
      <c r="E175" s="1378"/>
      <c r="F175" s="4"/>
      <c r="G175" s="15"/>
      <c r="H175" s="357"/>
    </row>
    <row r="176" spans="1:8">
      <c r="A176" s="64"/>
      <c r="B176" s="4"/>
      <c r="C176" s="829"/>
      <c r="D176" s="829"/>
      <c r="E176" s="829"/>
      <c r="F176" s="4"/>
      <c r="G176" s="15"/>
      <c r="H176" s="4"/>
    </row>
  </sheetData>
  <mergeCells count="7">
    <mergeCell ref="A175:E175"/>
    <mergeCell ref="A1:G1"/>
    <mergeCell ref="A2:G2"/>
    <mergeCell ref="A3:G3"/>
    <mergeCell ref="A4:G4"/>
    <mergeCell ref="A174:E174"/>
    <mergeCell ref="A5:G5"/>
  </mergeCells>
  <phoneticPr fontId="14" type="noConversion"/>
  <printOptions horizontalCentered="1" verticalCentered="1" headings="1"/>
  <pageMargins left="0.25" right="0.25" top="0.5" bottom="0.5" header="0.5" footer="0.5"/>
  <pageSetup paperSize="5" scale="96" firstPageNumber="72" fitToHeight="0" orientation="portrait" useFirstPageNumber="1" r:id="rId1"/>
  <headerFooter scaleWithDoc="0" alignWithMargins="0">
    <oddFooter>&amp;L&amp;A</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20"/>
  <sheetViews>
    <sheetView topLeftCell="A4" zoomScale="110" zoomScaleNormal="110" workbookViewId="0">
      <selection activeCell="M16" sqref="M16"/>
    </sheetView>
  </sheetViews>
  <sheetFormatPr defaultColWidth="9.140625" defaultRowHeight="12.75"/>
  <cols>
    <col min="1" max="1" width="37.140625" style="315" customWidth="1"/>
    <col min="2" max="3" width="9.5703125" style="315" customWidth="1"/>
    <col min="4" max="4" width="9.42578125" style="315" customWidth="1"/>
    <col min="5" max="5" width="10.42578125" style="315" customWidth="1"/>
    <col min="6" max="6" width="9.42578125" style="315" customWidth="1"/>
    <col min="7" max="7" width="9.7109375" style="315" customWidth="1"/>
    <col min="8" max="10" width="9.5703125" style="315" customWidth="1"/>
    <col min="11" max="16384" width="9.140625" style="315"/>
  </cols>
  <sheetData>
    <row r="1" spans="1:10" ht="21.75" customHeight="1">
      <c r="A1" s="1390" t="s">
        <v>518</v>
      </c>
      <c r="B1" s="1391"/>
      <c r="C1" s="1391"/>
      <c r="D1" s="1391"/>
      <c r="E1" s="1391"/>
      <c r="F1" s="1391"/>
      <c r="G1" s="1391"/>
      <c r="H1" s="1391"/>
      <c r="I1" s="1391"/>
      <c r="J1" s="1392"/>
    </row>
    <row r="2" spans="1:10" ht="18.75" customHeight="1">
      <c r="A2" s="1393" t="s">
        <v>585</v>
      </c>
      <c r="B2" s="1394"/>
      <c r="C2" s="1394"/>
      <c r="D2" s="1394"/>
      <c r="E2" s="1394"/>
      <c r="F2" s="1394"/>
      <c r="G2" s="1394"/>
      <c r="H2" s="1394"/>
      <c r="I2" s="1394"/>
      <c r="J2" s="1395"/>
    </row>
    <row r="3" spans="1:10" ht="19.5" customHeight="1">
      <c r="A3" s="1400" t="s">
        <v>450</v>
      </c>
      <c r="B3" s="1401"/>
      <c r="C3" s="1401"/>
      <c r="D3" s="1401"/>
      <c r="E3" s="1401"/>
      <c r="F3" s="1401"/>
      <c r="G3" s="1401"/>
      <c r="H3" s="1401"/>
      <c r="I3" s="1401"/>
      <c r="J3" s="1402"/>
    </row>
    <row r="4" spans="1:10" ht="18.75" customHeight="1">
      <c r="A4" s="1396" t="s">
        <v>506</v>
      </c>
      <c r="B4" s="1397"/>
      <c r="C4" s="1397"/>
      <c r="D4" s="1397"/>
      <c r="E4" s="1397"/>
      <c r="F4" s="1397"/>
      <c r="G4" s="1397"/>
      <c r="H4" s="1397"/>
      <c r="I4" s="1397"/>
      <c r="J4" s="1398"/>
    </row>
    <row r="5" spans="1:10">
      <c r="A5" s="589"/>
      <c r="B5" s="1399" t="s">
        <v>441</v>
      </c>
      <c r="C5" s="1399"/>
      <c r="D5" s="1399"/>
      <c r="E5" s="1399" t="s">
        <v>451</v>
      </c>
      <c r="F5" s="1399"/>
      <c r="G5" s="1399"/>
      <c r="H5" s="1403" t="s">
        <v>442</v>
      </c>
      <c r="I5" s="1404"/>
      <c r="J5" s="1405"/>
    </row>
    <row r="6" spans="1:10">
      <c r="A6" s="589"/>
      <c r="B6" s="587" t="s">
        <v>4</v>
      </c>
      <c r="C6" s="587" t="s">
        <v>112</v>
      </c>
      <c r="D6" s="587" t="s">
        <v>48</v>
      </c>
      <c r="E6" s="587" t="s">
        <v>4</v>
      </c>
      <c r="F6" s="587" t="s">
        <v>112</v>
      </c>
      <c r="G6" s="587" t="s">
        <v>48</v>
      </c>
      <c r="H6" s="587" t="s">
        <v>4</v>
      </c>
      <c r="I6" s="587" t="s">
        <v>112</v>
      </c>
      <c r="J6" s="587" t="s">
        <v>48</v>
      </c>
    </row>
    <row r="7" spans="1:10">
      <c r="A7" s="503" t="s">
        <v>33</v>
      </c>
      <c r="B7" s="451"/>
      <c r="C7" s="451"/>
      <c r="D7" s="451"/>
      <c r="E7" s="451"/>
      <c r="F7" s="451"/>
      <c r="G7" s="451"/>
      <c r="H7" s="451"/>
      <c r="I7" s="451"/>
      <c r="J7" s="451"/>
    </row>
    <row r="8" spans="1:10">
      <c r="A8" s="590"/>
      <c r="B8" s="383"/>
      <c r="C8" s="383"/>
      <c r="D8" s="383"/>
      <c r="E8" s="383"/>
      <c r="F8" s="383"/>
      <c r="G8" s="383"/>
      <c r="H8" s="383"/>
      <c r="I8" s="383"/>
      <c r="J8" s="383"/>
    </row>
    <row r="9" spans="1:10">
      <c r="A9" s="383"/>
      <c r="B9" s="383"/>
      <c r="C9" s="383"/>
      <c r="D9" s="591"/>
      <c r="E9" s="383"/>
      <c r="F9" s="383"/>
      <c r="G9" s="592"/>
      <c r="H9" s="383"/>
      <c r="I9" s="383"/>
      <c r="J9" s="383"/>
    </row>
    <row r="10" spans="1:10">
      <c r="A10" s="590"/>
      <c r="B10" s="383"/>
      <c r="C10" s="383"/>
      <c r="D10" s="383"/>
      <c r="E10" s="383"/>
      <c r="F10" s="383"/>
      <c r="G10" s="383"/>
      <c r="H10" s="383"/>
      <c r="I10" s="383"/>
      <c r="J10" s="383"/>
    </row>
    <row r="11" spans="1:10">
      <c r="A11" s="83" t="s">
        <v>443</v>
      </c>
      <c r="B11" s="593">
        <f>SUM(B9:B10)</f>
        <v>0</v>
      </c>
      <c r="C11" s="593">
        <f t="shared" ref="C11:J11" si="0">SUM(C9:C10)</f>
        <v>0</v>
      </c>
      <c r="D11" s="593">
        <f t="shared" si="0"/>
        <v>0</v>
      </c>
      <c r="E11" s="593">
        <f t="shared" si="0"/>
        <v>0</v>
      </c>
      <c r="F11" s="593">
        <f t="shared" si="0"/>
        <v>0</v>
      </c>
      <c r="G11" s="593">
        <f t="shared" si="0"/>
        <v>0</v>
      </c>
      <c r="H11" s="593">
        <f t="shared" si="0"/>
        <v>0</v>
      </c>
      <c r="I11" s="593">
        <f t="shared" si="0"/>
        <v>0</v>
      </c>
      <c r="J11" s="593">
        <f t="shared" si="0"/>
        <v>0</v>
      </c>
    </row>
    <row r="12" spans="1:10" ht="17.850000000000001" customHeight="1">
      <c r="A12" s="503" t="s">
        <v>444</v>
      </c>
      <c r="B12" s="451"/>
      <c r="C12" s="451"/>
      <c r="D12" s="451"/>
      <c r="E12" s="451"/>
      <c r="F12" s="451"/>
      <c r="G12" s="451"/>
      <c r="H12" s="451"/>
      <c r="I12" s="451"/>
      <c r="J12" s="451"/>
    </row>
    <row r="13" spans="1:10" ht="17.850000000000001" customHeight="1">
      <c r="A13" s="590"/>
      <c r="B13" s="383"/>
      <c r="C13" s="383"/>
      <c r="D13" s="383"/>
      <c r="E13" s="383"/>
      <c r="F13" s="383"/>
      <c r="G13" s="383"/>
      <c r="H13" s="383"/>
      <c r="I13" s="383"/>
      <c r="J13" s="383"/>
    </row>
    <row r="14" spans="1:10">
      <c r="A14" s="594" t="s">
        <v>445</v>
      </c>
      <c r="B14" s="592">
        <v>0</v>
      </c>
      <c r="C14" s="592">
        <v>0</v>
      </c>
      <c r="D14" s="591">
        <f t="shared" ref="D14:D17" si="1">+B14+C14</f>
        <v>0</v>
      </c>
      <c r="E14" s="591">
        <v>0</v>
      </c>
      <c r="F14" s="592">
        <v>0</v>
      </c>
      <c r="G14" s="592">
        <f t="shared" ref="G14:G17" si="2">SUM(E14:F14)</f>
        <v>0</v>
      </c>
      <c r="H14" s="592">
        <v>0</v>
      </c>
      <c r="I14" s="750">
        <v>0</v>
      </c>
      <c r="J14" s="750">
        <v>0</v>
      </c>
    </row>
    <row r="15" spans="1:10">
      <c r="A15" s="595" t="s">
        <v>446</v>
      </c>
      <c r="B15" s="592">
        <v>0</v>
      </c>
      <c r="C15" s="592">
        <v>31250</v>
      </c>
      <c r="D15" s="591">
        <f t="shared" si="1"/>
        <v>31250</v>
      </c>
      <c r="E15" s="591">
        <v>0</v>
      </c>
      <c r="F15" s="592">
        <v>124711</v>
      </c>
      <c r="G15" s="592">
        <f t="shared" si="2"/>
        <v>124711</v>
      </c>
      <c r="H15" s="592">
        <v>0</v>
      </c>
      <c r="I15" s="750">
        <f t="shared" ref="I15:I17" si="3">F15/C15</f>
        <v>3.9907520000000001</v>
      </c>
      <c r="J15" s="750">
        <f t="shared" ref="J15:J17" si="4">G15/D15</f>
        <v>3.9907520000000001</v>
      </c>
    </row>
    <row r="16" spans="1:10">
      <c r="A16" s="595" t="s">
        <v>447</v>
      </c>
      <c r="B16" s="592">
        <v>0</v>
      </c>
      <c r="C16" s="592">
        <v>34375</v>
      </c>
      <c r="D16" s="591">
        <f t="shared" si="1"/>
        <v>34375</v>
      </c>
      <c r="E16" s="591">
        <v>0</v>
      </c>
      <c r="F16" s="592">
        <v>68258.699999999983</v>
      </c>
      <c r="G16" s="592">
        <f t="shared" si="2"/>
        <v>68258.699999999983</v>
      </c>
      <c r="H16" s="592">
        <v>0</v>
      </c>
      <c r="I16" s="750">
        <f t="shared" si="3"/>
        <v>1.9857076363636359</v>
      </c>
      <c r="J16" s="750">
        <f t="shared" si="4"/>
        <v>1.9857076363636359</v>
      </c>
    </row>
    <row r="17" spans="1:16">
      <c r="A17" s="594" t="s">
        <v>448</v>
      </c>
      <c r="B17" s="592">
        <v>0</v>
      </c>
      <c r="C17" s="592">
        <v>50000</v>
      </c>
      <c r="D17" s="591">
        <f t="shared" si="1"/>
        <v>50000</v>
      </c>
      <c r="E17" s="591">
        <v>0</v>
      </c>
      <c r="F17" s="592">
        <v>0</v>
      </c>
      <c r="G17" s="592">
        <f t="shared" si="2"/>
        <v>0</v>
      </c>
      <c r="H17" s="592">
        <v>0</v>
      </c>
      <c r="I17" s="750">
        <f t="shared" si="3"/>
        <v>0</v>
      </c>
      <c r="J17" s="750">
        <f t="shared" si="4"/>
        <v>0</v>
      </c>
    </row>
    <row r="18" spans="1:16">
      <c r="A18" s="83" t="s">
        <v>449</v>
      </c>
      <c r="B18" s="593">
        <f>SUM(B8:B17)</f>
        <v>0</v>
      </c>
      <c r="C18" s="593">
        <f t="shared" ref="C18:H18" si="5">SUM(C12:C17)</f>
        <v>115625</v>
      </c>
      <c r="D18" s="593">
        <f t="shared" si="5"/>
        <v>115625</v>
      </c>
      <c r="E18" s="593">
        <f t="shared" si="5"/>
        <v>0</v>
      </c>
      <c r="F18" s="593">
        <f t="shared" si="5"/>
        <v>192969.69999999998</v>
      </c>
      <c r="G18" s="593">
        <f t="shared" si="5"/>
        <v>192969.69999999998</v>
      </c>
      <c r="H18" s="593">
        <f t="shared" si="5"/>
        <v>0</v>
      </c>
      <c r="I18" s="750">
        <f>F18/C18</f>
        <v>1.6689271351351349</v>
      </c>
      <c r="J18" s="750">
        <f>G18/D18</f>
        <v>1.6689271351351349</v>
      </c>
    </row>
    <row r="19" spans="1:16">
      <c r="A19" s="394"/>
      <c r="B19" s="368"/>
      <c r="C19" s="368"/>
      <c r="D19" s="368"/>
      <c r="E19" s="368"/>
      <c r="F19" s="368"/>
      <c r="G19" s="368"/>
      <c r="H19" s="368"/>
      <c r="I19" s="368"/>
      <c r="J19" s="368"/>
      <c r="K19" s="368"/>
      <c r="L19" s="368"/>
      <c r="M19" s="368"/>
      <c r="N19" s="368"/>
      <c r="O19" s="368"/>
      <c r="P19" s="368"/>
    </row>
    <row r="20" spans="1:16" ht="25.5" customHeight="1">
      <c r="A20" s="1389" t="s">
        <v>1026</v>
      </c>
      <c r="B20" s="1389"/>
      <c r="C20" s="1389"/>
      <c r="D20" s="1389"/>
      <c r="E20" s="1389"/>
      <c r="F20" s="1389"/>
      <c r="G20" s="1389"/>
      <c r="H20" s="1389"/>
      <c r="I20" s="1389"/>
      <c r="J20" s="1389"/>
      <c r="K20" s="395"/>
      <c r="L20" s="395"/>
      <c r="M20" s="395"/>
      <c r="N20" s="395"/>
      <c r="O20" s="368"/>
      <c r="P20" s="368"/>
    </row>
  </sheetData>
  <mergeCells count="8">
    <mergeCell ref="A20:J20"/>
    <mergeCell ref="A1:J1"/>
    <mergeCell ref="A2:J2"/>
    <mergeCell ref="A4:J4"/>
    <mergeCell ref="B5:D5"/>
    <mergeCell ref="E5:G5"/>
    <mergeCell ref="A3:J3"/>
    <mergeCell ref="H5:J5"/>
  </mergeCells>
  <printOptions horizontalCentered="1" verticalCentered="1"/>
  <pageMargins left="0.25" right="0.25" top="0.5" bottom="0.5" header="0.5" footer="0.5"/>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topLeftCell="A14" zoomScale="90" zoomScaleNormal="90" workbookViewId="0">
      <selection activeCell="F33" sqref="F33"/>
    </sheetView>
  </sheetViews>
  <sheetFormatPr defaultColWidth="9.140625" defaultRowHeight="12.75"/>
  <cols>
    <col min="1" max="1" width="23.7109375" style="315" customWidth="1"/>
    <col min="2" max="2" width="16.42578125" style="315" customWidth="1"/>
    <col min="3" max="3" width="19.7109375" style="315" customWidth="1"/>
    <col min="4" max="5" width="18.42578125" style="315" customWidth="1"/>
    <col min="6" max="16384" width="9.140625" style="315"/>
  </cols>
  <sheetData>
    <row r="1" spans="1:14" ht="19.5" customHeight="1">
      <c r="A1" s="1340" t="s">
        <v>518</v>
      </c>
      <c r="B1" s="1409"/>
      <c r="C1" s="1409"/>
      <c r="D1" s="1409"/>
      <c r="E1" s="645"/>
      <c r="F1" s="396"/>
      <c r="G1" s="396"/>
      <c r="H1" s="396"/>
      <c r="I1" s="396"/>
      <c r="J1" s="396"/>
      <c r="K1" s="396"/>
      <c r="L1" s="396"/>
      <c r="M1" s="396"/>
      <c r="N1" s="396"/>
    </row>
    <row r="2" spans="1:14" ht="18.75" customHeight="1">
      <c r="A2" s="1410" t="s">
        <v>586</v>
      </c>
      <c r="B2" s="1411"/>
      <c r="C2" s="1411"/>
      <c r="D2" s="1411"/>
      <c r="E2" s="646"/>
      <c r="F2" s="397"/>
      <c r="G2" s="397"/>
      <c r="H2" s="397"/>
      <c r="I2" s="397"/>
      <c r="J2" s="397"/>
      <c r="K2" s="397"/>
      <c r="L2" s="397"/>
      <c r="M2" s="397"/>
      <c r="N2" s="397"/>
    </row>
    <row r="3" spans="1:14" ht="17.25" customHeight="1" thickBot="1">
      <c r="A3" s="1412" t="s">
        <v>506</v>
      </c>
      <c r="B3" s="1413"/>
      <c r="C3" s="1413"/>
      <c r="D3" s="1413"/>
      <c r="E3" s="647"/>
      <c r="F3" s="398"/>
      <c r="G3" s="398"/>
      <c r="H3" s="398"/>
      <c r="I3" s="398"/>
      <c r="J3" s="398"/>
      <c r="K3" s="398"/>
      <c r="L3" s="398"/>
      <c r="M3" s="398"/>
      <c r="N3" s="398"/>
    </row>
    <row r="4" spans="1:14" ht="60.75" thickBot="1">
      <c r="A4" s="567" t="s">
        <v>13</v>
      </c>
      <c r="B4" s="568" t="s">
        <v>14</v>
      </c>
      <c r="C4" s="569" t="s">
        <v>452</v>
      </c>
      <c r="D4" s="569" t="s">
        <v>461</v>
      </c>
      <c r="E4" s="643"/>
      <c r="F4" s="370"/>
    </row>
    <row r="5" spans="1:14" ht="15">
      <c r="A5" s="570"/>
      <c r="B5" s="571"/>
      <c r="C5" s="571"/>
      <c r="D5" s="772"/>
      <c r="E5" s="644"/>
    </row>
    <row r="6" spans="1:14" ht="15" thickBot="1">
      <c r="A6" s="572" t="s">
        <v>453</v>
      </c>
      <c r="B6" s="573" t="s">
        <v>15</v>
      </c>
      <c r="C6" s="795" t="s">
        <v>322</v>
      </c>
      <c r="D6" s="789" t="s">
        <v>322</v>
      </c>
      <c r="E6" s="565"/>
    </row>
    <row r="7" spans="1:14" ht="15" thickBot="1">
      <c r="A7" s="4"/>
      <c r="B7" s="4"/>
      <c r="C7" s="4"/>
      <c r="D7" s="4"/>
      <c r="E7" s="4"/>
    </row>
    <row r="8" spans="1:14" ht="45">
      <c r="A8" s="575" t="s">
        <v>13</v>
      </c>
      <c r="B8" s="575" t="s">
        <v>14</v>
      </c>
      <c r="C8" s="576" t="s">
        <v>463</v>
      </c>
      <c r="D8" s="1408"/>
      <c r="E8" s="1408"/>
    </row>
    <row r="9" spans="1:14" ht="15.75" thickBot="1">
      <c r="A9" s="577"/>
      <c r="B9" s="577"/>
      <c r="C9" s="578"/>
      <c r="D9" s="566"/>
      <c r="E9" s="566"/>
    </row>
    <row r="10" spans="1:14" ht="14.25">
      <c r="A10" s="570"/>
      <c r="B10" s="579"/>
      <c r="C10" s="580"/>
      <c r="D10" s="581"/>
      <c r="E10" s="581"/>
    </row>
    <row r="11" spans="1:14" ht="15" thickBot="1">
      <c r="A11" s="572" t="s">
        <v>90</v>
      </c>
      <c r="B11" s="573" t="s">
        <v>16</v>
      </c>
      <c r="C11" s="826">
        <v>4373</v>
      </c>
      <c r="D11" s="4"/>
      <c r="E11" s="4"/>
    </row>
    <row r="12" spans="1:14" ht="13.5" thickBot="1">
      <c r="A12" s="65"/>
      <c r="B12" s="65"/>
      <c r="C12" s="65"/>
      <c r="D12" s="65"/>
      <c r="E12" s="65"/>
    </row>
    <row r="13" spans="1:14" ht="75.75" thickBot="1">
      <c r="A13" s="1414" t="s">
        <v>997</v>
      </c>
      <c r="B13" s="1415"/>
      <c r="C13" s="1416"/>
      <c r="D13" s="65"/>
      <c r="E13" s="582" t="s">
        <v>457</v>
      </c>
    </row>
    <row r="14" spans="1:14" ht="51" customHeight="1" thickBot="1">
      <c r="A14" s="583" t="s">
        <v>454</v>
      </c>
      <c r="B14" s="584" t="s">
        <v>455</v>
      </c>
      <c r="C14" s="585" t="s">
        <v>456</v>
      </c>
      <c r="D14" s="65"/>
      <c r="E14" s="582" t="s">
        <v>460</v>
      </c>
    </row>
    <row r="15" spans="1:14" ht="14.25">
      <c r="A15" s="579"/>
      <c r="B15" s="579"/>
      <c r="C15" s="796"/>
      <c r="D15" s="65"/>
      <c r="E15" s="787" t="s">
        <v>322</v>
      </c>
    </row>
    <row r="16" spans="1:14" ht="15" thickBot="1">
      <c r="A16" s="573"/>
      <c r="B16" s="573"/>
      <c r="C16" s="574"/>
      <c r="D16" s="65"/>
      <c r="E16" s="586"/>
    </row>
    <row r="17" spans="1:5" ht="15" thickBot="1">
      <c r="A17" s="4"/>
      <c r="B17" s="4"/>
      <c r="C17" s="4"/>
      <c r="D17" s="65"/>
      <c r="E17" s="4"/>
    </row>
    <row r="18" spans="1:5" ht="42" customHeight="1">
      <c r="A18" s="1406" t="s">
        <v>614</v>
      </c>
      <c r="B18" s="1407"/>
      <c r="C18" s="4"/>
      <c r="D18" s="65"/>
      <c r="E18" s="4"/>
    </row>
    <row r="19" spans="1:5" ht="24" customHeight="1">
      <c r="A19" s="648"/>
      <c r="B19" s="879" t="s">
        <v>615</v>
      </c>
      <c r="C19" s="4"/>
      <c r="D19" s="65"/>
      <c r="E19" s="4"/>
    </row>
    <row r="20" spans="1:5" ht="14.25" customHeight="1" thickBot="1">
      <c r="A20" s="649" t="s">
        <v>616</v>
      </c>
      <c r="B20" s="788" t="s">
        <v>322</v>
      </c>
      <c r="C20" s="4"/>
      <c r="D20" s="65"/>
      <c r="E20" s="4"/>
    </row>
    <row r="21" spans="1:5" ht="14.25">
      <c r="A21" s="4"/>
      <c r="B21" s="4"/>
      <c r="C21" s="4"/>
      <c r="D21" s="65"/>
      <c r="E21" s="4"/>
    </row>
    <row r="22" spans="1:5" ht="14.25">
      <c r="A22" s="313" t="s">
        <v>909</v>
      </c>
    </row>
    <row r="23" spans="1:5" ht="14.25">
      <c r="A23" s="565"/>
      <c r="B23" s="369"/>
    </row>
    <row r="24" spans="1:5" ht="14.25">
      <c r="A24" s="565"/>
      <c r="B24" s="369"/>
    </row>
    <row r="25" spans="1:5" ht="14.25">
      <c r="A25" s="565"/>
      <c r="B25" s="369"/>
    </row>
  </sheetData>
  <mergeCells count="6">
    <mergeCell ref="A18:B18"/>
    <mergeCell ref="D8:E8"/>
    <mergeCell ref="A1:D1"/>
    <mergeCell ref="A2:D2"/>
    <mergeCell ref="A3:D3"/>
    <mergeCell ref="A13:C13"/>
  </mergeCells>
  <printOptions horizontalCentered="1" verticalCentered="1"/>
  <pageMargins left="0.25" right="0.25" top="0.5" bottom="0.5" header="0.5" footer="0.5"/>
  <pageSetup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74"/>
  <sheetViews>
    <sheetView zoomScale="90" zoomScaleNormal="90" workbookViewId="0">
      <selection activeCell="H55" sqref="A1:H55"/>
    </sheetView>
  </sheetViews>
  <sheetFormatPr defaultColWidth="9.140625" defaultRowHeight="14.25"/>
  <cols>
    <col min="1" max="1" width="35.42578125" style="1" customWidth="1"/>
    <col min="2" max="3" width="14.5703125" style="1" customWidth="1"/>
    <col min="4" max="4" width="15.42578125" style="1" customWidth="1"/>
    <col min="5" max="6" width="14.5703125" style="1" customWidth="1"/>
    <col min="7" max="7" width="24" style="1" customWidth="1"/>
    <col min="8" max="8" width="24.7109375" style="1" customWidth="1"/>
    <col min="9" max="9" width="10.7109375" style="1" bestFit="1" customWidth="1"/>
    <col min="10" max="16384" width="9.140625" style="1"/>
  </cols>
  <sheetData>
    <row r="1" spans="1:9" s="6" customFormat="1" ht="27" customHeight="1">
      <c r="A1" s="1401" t="s">
        <v>466</v>
      </c>
      <c r="B1" s="1401"/>
      <c r="C1" s="1401"/>
      <c r="D1" s="1401"/>
      <c r="E1" s="1401"/>
      <c r="F1" s="1401"/>
      <c r="G1" s="1401"/>
      <c r="H1" s="1401"/>
    </row>
    <row r="2" spans="1:9" s="6" customFormat="1" ht="21.75" customHeight="1">
      <c r="A2" s="1400" t="s">
        <v>282</v>
      </c>
      <c r="B2" s="1401"/>
      <c r="C2" s="1401"/>
      <c r="D2" s="1401"/>
      <c r="E2" s="1401"/>
      <c r="F2" s="1401"/>
      <c r="G2" s="1401"/>
      <c r="H2" s="1401"/>
      <c r="I2" s="27"/>
    </row>
    <row r="3" spans="1:9" s="6" customFormat="1" ht="21.75" customHeight="1">
      <c r="A3" s="1400" t="s">
        <v>281</v>
      </c>
      <c r="B3" s="1401"/>
      <c r="C3" s="1401"/>
      <c r="D3" s="1401"/>
      <c r="E3" s="1401"/>
      <c r="F3" s="1401"/>
      <c r="G3" s="1401"/>
      <c r="H3" s="1401"/>
      <c r="I3" s="27"/>
    </row>
    <row r="4" spans="1:9" s="6" customFormat="1" ht="25.5" customHeight="1" thickBot="1">
      <c r="A4" s="564" t="s">
        <v>506</v>
      </c>
      <c r="B4" s="885"/>
      <c r="C4" s="885"/>
      <c r="D4" s="885"/>
      <c r="E4" s="885"/>
      <c r="F4" s="885"/>
      <c r="G4" s="885"/>
      <c r="H4" s="885"/>
      <c r="I4" s="27"/>
    </row>
    <row r="5" spans="1:9" s="66" customFormat="1" ht="13.5" thickBot="1">
      <c r="A5" s="1425" t="s">
        <v>114</v>
      </c>
      <c r="B5" s="1427" t="s">
        <v>337</v>
      </c>
      <c r="C5" s="1427"/>
      <c r="D5" s="1419" t="s">
        <v>48</v>
      </c>
      <c r="E5" s="1419" t="s">
        <v>654</v>
      </c>
      <c r="F5" s="1419" t="s">
        <v>186</v>
      </c>
      <c r="G5" s="1421" t="s">
        <v>464</v>
      </c>
      <c r="H5" s="1423" t="s">
        <v>954</v>
      </c>
    </row>
    <row r="6" spans="1:9" s="66" customFormat="1" ht="13.5" thickBot="1">
      <c r="A6" s="1426"/>
      <c r="B6" s="897" t="s">
        <v>4</v>
      </c>
      <c r="C6" s="897" t="s">
        <v>112</v>
      </c>
      <c r="D6" s="1420"/>
      <c r="E6" s="1420"/>
      <c r="F6" s="1420"/>
      <c r="G6" s="1422"/>
      <c r="H6" s="1424"/>
    </row>
    <row r="7" spans="1:9" s="66" customFormat="1" ht="38.25">
      <c r="A7" s="880" t="s">
        <v>365</v>
      </c>
      <c r="B7" s="881">
        <v>0</v>
      </c>
      <c r="C7" s="881">
        <v>3560766</v>
      </c>
      <c r="D7" s="882">
        <f>B7+C7</f>
        <v>3560766</v>
      </c>
      <c r="E7" s="882">
        <v>3539731.67</v>
      </c>
      <c r="F7" s="883">
        <f>C7/E7</f>
        <v>1.0059423515568342</v>
      </c>
      <c r="G7" s="884">
        <f>C7-E7</f>
        <v>21034.330000000075</v>
      </c>
      <c r="H7" s="886" t="s">
        <v>842</v>
      </c>
      <c r="I7" s="333"/>
    </row>
    <row r="8" spans="1:9" s="66" customFormat="1" ht="25.5">
      <c r="A8" s="536" t="s">
        <v>465</v>
      </c>
      <c r="B8" s="332">
        <v>0</v>
      </c>
      <c r="C8" s="332">
        <v>1076903</v>
      </c>
      <c r="D8" s="332">
        <f t="shared" ref="D8:D16" si="0">B8+C8</f>
        <v>1076903</v>
      </c>
      <c r="E8" s="332">
        <v>2509631.4299999997</v>
      </c>
      <c r="F8" s="535">
        <f t="shared" ref="F8:F16" si="1">C8/E8</f>
        <v>0.42910803041704021</v>
      </c>
      <c r="G8" s="745">
        <f>-G7-G10</f>
        <v>-31043.330000000075</v>
      </c>
      <c r="H8" s="887" t="s">
        <v>970</v>
      </c>
      <c r="I8" s="333"/>
    </row>
    <row r="9" spans="1:9" s="66" customFormat="1" ht="12.75">
      <c r="A9" s="537" t="s">
        <v>111</v>
      </c>
      <c r="B9" s="332">
        <v>0</v>
      </c>
      <c r="C9" s="332">
        <v>122862</v>
      </c>
      <c r="D9" s="332">
        <f t="shared" si="0"/>
        <v>122862</v>
      </c>
      <c r="E9" s="332">
        <v>148381.9</v>
      </c>
      <c r="F9" s="535">
        <f t="shared" si="1"/>
        <v>0.82801204189998923</v>
      </c>
      <c r="G9" s="432"/>
      <c r="H9" s="888"/>
      <c r="I9" s="333"/>
    </row>
    <row r="10" spans="1:9" s="66" customFormat="1" ht="38.25">
      <c r="A10" s="778" t="s">
        <v>110</v>
      </c>
      <c r="B10" s="332">
        <v>0</v>
      </c>
      <c r="C10" s="332">
        <v>1997449</v>
      </c>
      <c r="D10" s="332">
        <f t="shared" si="0"/>
        <v>1997449</v>
      </c>
      <c r="E10" s="332">
        <v>1987440</v>
      </c>
      <c r="F10" s="535">
        <f t="shared" si="1"/>
        <v>1.0050361268767862</v>
      </c>
      <c r="G10" s="745">
        <f>C10-E10</f>
        <v>10009</v>
      </c>
      <c r="H10" s="887" t="s">
        <v>842</v>
      </c>
      <c r="I10" s="333"/>
    </row>
    <row r="11" spans="1:9" s="66" customFormat="1" ht="12.75">
      <c r="A11" s="537" t="s">
        <v>109</v>
      </c>
      <c r="B11" s="332">
        <v>0</v>
      </c>
      <c r="C11" s="332">
        <v>0</v>
      </c>
      <c r="D11" s="332">
        <f t="shared" si="0"/>
        <v>0</v>
      </c>
      <c r="E11" s="332">
        <v>0</v>
      </c>
      <c r="F11" s="535"/>
      <c r="G11" s="744"/>
      <c r="H11" s="889"/>
      <c r="I11" s="333"/>
    </row>
    <row r="12" spans="1:9" s="66" customFormat="1" ht="25.5">
      <c r="A12" s="777" t="s">
        <v>653</v>
      </c>
      <c r="B12" s="338">
        <v>0</v>
      </c>
      <c r="C12" s="338">
        <v>485007</v>
      </c>
      <c r="D12" s="332">
        <f t="shared" si="0"/>
        <v>485007</v>
      </c>
      <c r="E12" s="332">
        <v>437502</v>
      </c>
      <c r="F12" s="535">
        <f t="shared" si="1"/>
        <v>1.1085823607663507</v>
      </c>
      <c r="G12" s="745">
        <f>C12-E12</f>
        <v>47505</v>
      </c>
      <c r="H12" s="889" t="s">
        <v>955</v>
      </c>
      <c r="I12" s="333"/>
    </row>
    <row r="13" spans="1:9" s="66" customFormat="1" ht="12.75">
      <c r="A13" s="537" t="s">
        <v>108</v>
      </c>
      <c r="B13" s="332">
        <v>0</v>
      </c>
      <c r="C13" s="332">
        <v>0</v>
      </c>
      <c r="D13" s="332">
        <f t="shared" si="0"/>
        <v>0</v>
      </c>
      <c r="E13" s="332">
        <v>0</v>
      </c>
      <c r="F13" s="535"/>
      <c r="G13" s="744"/>
      <c r="H13" s="889"/>
      <c r="I13" s="333"/>
    </row>
    <row r="14" spans="1:9" s="66" customFormat="1" ht="12.75">
      <c r="A14" s="537" t="s">
        <v>9</v>
      </c>
      <c r="B14" s="332">
        <v>0</v>
      </c>
      <c r="C14" s="332">
        <v>402288</v>
      </c>
      <c r="D14" s="332">
        <f t="shared" si="0"/>
        <v>402288</v>
      </c>
      <c r="E14" s="332">
        <v>456031.01</v>
      </c>
      <c r="F14" s="535">
        <f t="shared" si="1"/>
        <v>0.88215053621024586</v>
      </c>
      <c r="G14" s="744"/>
      <c r="H14" s="889"/>
      <c r="I14" s="333"/>
    </row>
    <row r="15" spans="1:9" s="66" customFormat="1" ht="12.75">
      <c r="A15" s="393" t="s">
        <v>45</v>
      </c>
      <c r="B15" s="338">
        <v>0</v>
      </c>
      <c r="C15" s="338">
        <v>836157</v>
      </c>
      <c r="D15" s="338">
        <f t="shared" si="0"/>
        <v>836157</v>
      </c>
      <c r="E15" s="338">
        <v>952403.94</v>
      </c>
      <c r="F15" s="535">
        <f t="shared" si="1"/>
        <v>0.87794365907390104</v>
      </c>
      <c r="G15" s="744"/>
      <c r="H15" s="889"/>
      <c r="I15" s="337"/>
    </row>
    <row r="16" spans="1:9" s="66" customFormat="1" ht="12.75">
      <c r="A16" s="537" t="s">
        <v>10</v>
      </c>
      <c r="B16" s="332">
        <v>0</v>
      </c>
      <c r="C16" s="332">
        <v>49359</v>
      </c>
      <c r="D16" s="332">
        <f t="shared" si="0"/>
        <v>49359</v>
      </c>
      <c r="E16" s="332">
        <v>60000</v>
      </c>
      <c r="F16" s="535">
        <f t="shared" si="1"/>
        <v>0.82264999999999999</v>
      </c>
      <c r="G16" s="744"/>
      <c r="H16" s="889"/>
      <c r="I16" s="333"/>
    </row>
    <row r="17" spans="1:9" s="66" customFormat="1" ht="12.75">
      <c r="A17" s="538"/>
      <c r="B17" s="539"/>
      <c r="C17" s="539"/>
      <c r="D17" s="539"/>
      <c r="E17" s="539"/>
      <c r="F17" s="540"/>
      <c r="G17" s="540"/>
      <c r="H17" s="890"/>
    </row>
    <row r="18" spans="1:9" s="66" customFormat="1" ht="12.75">
      <c r="A18" s="541" t="s">
        <v>107</v>
      </c>
      <c r="B18" s="542">
        <f>SUM(B7:B17)</f>
        <v>0</v>
      </c>
      <c r="C18" s="542">
        <f>SUM(C7:C17)</f>
        <v>8530791</v>
      </c>
      <c r="D18" s="542">
        <f>SUM(D7:D16)</f>
        <v>8530791</v>
      </c>
      <c r="E18" s="542">
        <f>SUM(E7:E16)</f>
        <v>10091121.949999999</v>
      </c>
      <c r="F18" s="667">
        <f>D18/E18</f>
        <v>0.84537587022224037</v>
      </c>
      <c r="G18" s="542">
        <f>SUM(G7:G16)</f>
        <v>47505</v>
      </c>
      <c r="H18" s="891"/>
    </row>
    <row r="19" spans="1:9" s="66" customFormat="1" ht="12.75">
      <c r="A19" s="538"/>
      <c r="B19" s="539"/>
      <c r="C19" s="539"/>
      <c r="D19" s="539"/>
      <c r="E19" s="539"/>
      <c r="F19" s="540"/>
      <c r="G19" s="540"/>
      <c r="H19" s="890"/>
    </row>
    <row r="20" spans="1:9" s="66" customFormat="1" ht="12.75">
      <c r="A20" s="393" t="s">
        <v>106</v>
      </c>
      <c r="B20" s="543">
        <v>0</v>
      </c>
      <c r="C20" s="543">
        <v>105702810</v>
      </c>
      <c r="D20" s="544">
        <f t="shared" ref="D20:D21" si="2">B20+C20</f>
        <v>105702810</v>
      </c>
      <c r="E20" s="543">
        <v>128608105</v>
      </c>
      <c r="F20" s="666">
        <f>D20/E20</f>
        <v>0.82189851098420275</v>
      </c>
      <c r="G20" s="332">
        <v>0</v>
      </c>
      <c r="H20" s="892"/>
    </row>
    <row r="21" spans="1:9" s="66" customFormat="1" ht="12.75">
      <c r="A21" s="545" t="s">
        <v>105</v>
      </c>
      <c r="B21" s="332">
        <v>0</v>
      </c>
      <c r="C21" s="332">
        <v>2258148</v>
      </c>
      <c r="D21" s="542">
        <f t="shared" si="2"/>
        <v>2258148</v>
      </c>
      <c r="E21" s="332">
        <v>2730430</v>
      </c>
      <c r="F21" s="666">
        <f>D21/E21</f>
        <v>0.82703017473438245</v>
      </c>
      <c r="G21" s="332">
        <v>0</v>
      </c>
      <c r="H21" s="892"/>
    </row>
    <row r="22" spans="1:9" s="66" customFormat="1" ht="12.75">
      <c r="A22" s="538"/>
      <c r="B22" s="539"/>
      <c r="C22" s="539"/>
      <c r="D22" s="539"/>
      <c r="E22" s="539"/>
      <c r="F22" s="540"/>
      <c r="G22" s="540"/>
      <c r="H22" s="890"/>
    </row>
    <row r="23" spans="1:9" s="66" customFormat="1" ht="26.25" thickBot="1">
      <c r="A23" s="893" t="s">
        <v>104</v>
      </c>
      <c r="B23" s="894">
        <f>B18+B20+B21</f>
        <v>0</v>
      </c>
      <c r="C23" s="894">
        <f>C18+C20+C21</f>
        <v>116491749</v>
      </c>
      <c r="D23" s="894">
        <f>D18+D20+D21</f>
        <v>116491749</v>
      </c>
      <c r="E23" s="894">
        <f>E18+E20+E21</f>
        <v>141429656.94999999</v>
      </c>
      <c r="F23" s="895">
        <f>D23/E23</f>
        <v>0.82367271131247699</v>
      </c>
      <c r="G23" s="894">
        <f>G18+G20+G21</f>
        <v>47505</v>
      </c>
      <c r="H23" s="896"/>
    </row>
    <row r="25" spans="1:9" s="236" customFormat="1" ht="30.75" customHeight="1">
      <c r="A25" s="1418" t="s">
        <v>839</v>
      </c>
      <c r="B25" s="1418"/>
      <c r="C25" s="1418"/>
      <c r="D25" s="1418"/>
      <c r="E25" s="1418"/>
      <c r="F25" s="1418"/>
      <c r="G25" s="1418"/>
      <c r="H25" s="1418"/>
      <c r="I25" s="705"/>
    </row>
    <row r="26" spans="1:9">
      <c r="A26" s="237"/>
      <c r="B26" s="237"/>
      <c r="C26" s="237"/>
      <c r="D26" s="354"/>
      <c r="E26" s="354"/>
    </row>
    <row r="27" spans="1:9" s="236" customFormat="1">
      <c r="A27" s="313"/>
      <c r="B27" s="313"/>
      <c r="C27" s="313"/>
      <c r="D27" s="354"/>
      <c r="E27" s="354"/>
    </row>
    <row r="28" spans="1:9" s="236" customFormat="1" ht="14.45" customHeight="1">
      <c r="A28" s="1417" t="s">
        <v>513</v>
      </c>
      <c r="B28" s="1417"/>
      <c r="C28" s="1417"/>
      <c r="D28" s="1417"/>
      <c r="E28" s="1417"/>
      <c r="F28" s="1417"/>
      <c r="G28" s="1417"/>
      <c r="H28" s="1417"/>
    </row>
    <row r="29" spans="1:9">
      <c r="A29" s="297"/>
    </row>
    <row r="30" spans="1:9">
      <c r="A30" s="66" t="s">
        <v>3</v>
      </c>
      <c r="E30" s="354"/>
      <c r="G30" s="354"/>
    </row>
    <row r="62" spans="1:3" ht="15">
      <c r="A62" s="6"/>
      <c r="B62" s="759"/>
      <c r="C62" s="759"/>
    </row>
    <row r="63" spans="1:3">
      <c r="A63" s="313"/>
      <c r="B63" s="707"/>
      <c r="C63" s="707"/>
    </row>
    <row r="64" spans="1:3">
      <c r="A64" s="313"/>
      <c r="B64" s="707"/>
      <c r="C64" s="707"/>
    </row>
    <row r="65" spans="1:3">
      <c r="A65" s="313"/>
      <c r="B65" s="707"/>
      <c r="C65" s="707"/>
    </row>
    <row r="66" spans="1:3">
      <c r="A66" s="313"/>
      <c r="B66" s="707"/>
      <c r="C66" s="707"/>
    </row>
    <row r="67" spans="1:3">
      <c r="A67" s="313"/>
      <c r="B67" s="707"/>
      <c r="C67" s="707"/>
    </row>
    <row r="68" spans="1:3">
      <c r="A68" s="313"/>
      <c r="B68" s="707"/>
      <c r="C68" s="707"/>
    </row>
    <row r="69" spans="1:3">
      <c r="A69" s="313"/>
      <c r="B69" s="707"/>
      <c r="C69" s="707"/>
    </row>
    <row r="70" spans="1:3">
      <c r="A70" s="313"/>
      <c r="B70" s="707"/>
      <c r="C70" s="707"/>
    </row>
    <row r="71" spans="1:3">
      <c r="A71" s="313"/>
      <c r="B71" s="707"/>
      <c r="C71" s="707"/>
    </row>
    <row r="72" spans="1:3">
      <c r="A72" s="313"/>
      <c r="B72" s="707"/>
      <c r="C72" s="707"/>
    </row>
    <row r="74" spans="1:3">
      <c r="B74" s="354"/>
      <c r="C74" s="354"/>
    </row>
  </sheetData>
  <mergeCells count="12">
    <mergeCell ref="A2:H2"/>
    <mergeCell ref="A1:H1"/>
    <mergeCell ref="A28:H28"/>
    <mergeCell ref="A25:H25"/>
    <mergeCell ref="A3:H3"/>
    <mergeCell ref="F5:F6"/>
    <mergeCell ref="G5:G6"/>
    <mergeCell ref="H5:H6"/>
    <mergeCell ref="A5:A6"/>
    <mergeCell ref="B5:C5"/>
    <mergeCell ref="D5:D6"/>
    <mergeCell ref="E5:E6"/>
  </mergeCells>
  <printOptions horizontalCentered="1" verticalCentered="1" headings="1"/>
  <pageMargins left="0.25" right="0.25" top="0.5" bottom="0.5" header="0.5" footer="0.5"/>
  <pageSetup scale="64" orientation="portrait" r:id="rId1"/>
  <ignoredErrors>
    <ignoredError sqref="F17 F22:F23 F19" evalError="1"/>
    <ignoredError sqref="F18" evalError="1" formula="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Z32"/>
  <sheetViews>
    <sheetView topLeftCell="A4" zoomScaleNormal="100" workbookViewId="0">
      <selection activeCell="U19" sqref="U19"/>
    </sheetView>
  </sheetViews>
  <sheetFormatPr defaultColWidth="9.140625" defaultRowHeight="15"/>
  <cols>
    <col min="1" max="1" width="16.7109375" style="2" customWidth="1"/>
    <col min="2" max="14" width="10.7109375" style="3" customWidth="1"/>
    <col min="15" max="15" width="12.7109375" style="47" customWidth="1"/>
    <col min="16" max="17" width="10.7109375" style="3" customWidth="1"/>
    <col min="18" max="18" width="12.7109375" style="3" customWidth="1"/>
    <col min="19" max="22" width="9.7109375" style="3" customWidth="1"/>
    <col min="23" max="25" width="11.7109375" style="3" customWidth="1"/>
    <col min="26" max="16384" width="9.140625" style="3"/>
  </cols>
  <sheetData>
    <row r="1" spans="1:26" ht="27" customHeight="1">
      <c r="A1" s="1433" t="s">
        <v>466</v>
      </c>
      <c r="B1" s="1434"/>
      <c r="C1" s="1434"/>
      <c r="D1" s="1434"/>
      <c r="E1" s="1434"/>
      <c r="F1" s="1434"/>
      <c r="G1" s="1434"/>
      <c r="H1" s="1434"/>
      <c r="I1" s="1434"/>
      <c r="J1" s="1434"/>
      <c r="K1" s="1434"/>
      <c r="L1" s="1434"/>
      <c r="M1" s="1434"/>
      <c r="N1" s="1434"/>
      <c r="O1" s="1434"/>
      <c r="P1" s="1434"/>
      <c r="Q1" s="1434"/>
      <c r="R1" s="1434"/>
      <c r="S1" s="1434"/>
      <c r="T1" s="1434"/>
      <c r="U1" s="1434"/>
      <c r="V1" s="1434"/>
      <c r="W1" s="1434"/>
      <c r="X1" s="1434"/>
      <c r="Y1" s="1435"/>
    </row>
    <row r="2" spans="1:26" ht="24.75" customHeight="1">
      <c r="A2" s="1430" t="s">
        <v>283</v>
      </c>
      <c r="B2" s="1431"/>
      <c r="C2" s="1431"/>
      <c r="D2" s="1431"/>
      <c r="E2" s="1431"/>
      <c r="F2" s="1431"/>
      <c r="G2" s="1431"/>
      <c r="H2" s="1431"/>
      <c r="I2" s="1431"/>
      <c r="J2" s="1431"/>
      <c r="K2" s="1431"/>
      <c r="L2" s="1431"/>
      <c r="M2" s="1431"/>
      <c r="N2" s="1431"/>
      <c r="O2" s="1431"/>
      <c r="P2" s="1431"/>
      <c r="Q2" s="1431"/>
      <c r="R2" s="1431"/>
      <c r="S2" s="1431"/>
      <c r="T2" s="1431"/>
      <c r="U2" s="1431"/>
      <c r="V2" s="1431"/>
      <c r="W2" s="1431"/>
      <c r="X2" s="1431"/>
      <c r="Y2" s="1432"/>
    </row>
    <row r="3" spans="1:26" ht="24.75" customHeight="1">
      <c r="A3" s="1430" t="s">
        <v>284</v>
      </c>
      <c r="B3" s="1431"/>
      <c r="C3" s="1431"/>
      <c r="D3" s="1431"/>
      <c r="E3" s="1431"/>
      <c r="F3" s="1431"/>
      <c r="G3" s="1431"/>
      <c r="H3" s="1431"/>
      <c r="I3" s="1431"/>
      <c r="J3" s="1431"/>
      <c r="K3" s="1431"/>
      <c r="L3" s="1431"/>
      <c r="M3" s="1431"/>
      <c r="N3" s="1431"/>
      <c r="O3" s="1431"/>
      <c r="P3" s="1431"/>
      <c r="Q3" s="1431"/>
      <c r="R3" s="1431"/>
      <c r="S3" s="1431"/>
      <c r="T3" s="1431"/>
      <c r="U3" s="1431"/>
      <c r="V3" s="1431"/>
      <c r="W3" s="1431"/>
      <c r="X3" s="1431"/>
      <c r="Y3" s="1432"/>
    </row>
    <row r="4" spans="1:26" ht="24.75" customHeight="1">
      <c r="A4" s="1436" t="s">
        <v>506</v>
      </c>
      <c r="B4" s="1437"/>
      <c r="C4" s="1437"/>
      <c r="D4" s="1437"/>
      <c r="E4" s="1437"/>
      <c r="F4" s="1437"/>
      <c r="G4" s="1437"/>
      <c r="H4" s="1437"/>
      <c r="I4" s="1437"/>
      <c r="J4" s="1437"/>
      <c r="K4" s="1437"/>
      <c r="L4" s="1437"/>
      <c r="M4" s="1437"/>
      <c r="N4" s="1437"/>
      <c r="O4" s="1437"/>
      <c r="P4" s="1437"/>
      <c r="Q4" s="1437"/>
      <c r="R4" s="1437"/>
      <c r="S4" s="1437"/>
      <c r="T4" s="1437"/>
      <c r="U4" s="1437"/>
      <c r="V4" s="1437"/>
      <c r="W4" s="1437"/>
      <c r="X4" s="1437"/>
      <c r="Y4" s="1438"/>
    </row>
    <row r="5" spans="1:26" ht="14.25">
      <c r="A5" s="1441"/>
      <c r="B5" s="1439" t="s">
        <v>248</v>
      </c>
      <c r="C5" s="1439"/>
      <c r="D5" s="1439"/>
      <c r="E5" s="1439"/>
      <c r="F5" s="1439"/>
      <c r="G5" s="1439"/>
      <c r="H5" s="1439"/>
      <c r="I5" s="1439"/>
      <c r="J5" s="1439"/>
      <c r="K5" s="1439"/>
      <c r="L5" s="1439" t="s">
        <v>128</v>
      </c>
      <c r="M5" s="1439"/>
      <c r="N5" s="1439"/>
      <c r="O5" s="1439"/>
      <c r="P5" s="1439" t="s">
        <v>467</v>
      </c>
      <c r="Q5" s="1439"/>
      <c r="R5" s="1439"/>
      <c r="S5" s="1439"/>
      <c r="T5" s="1439"/>
      <c r="U5" s="1444" t="s">
        <v>74</v>
      </c>
      <c r="V5" s="1444"/>
      <c r="W5" s="1439" t="s">
        <v>1036</v>
      </c>
      <c r="X5" s="1439" t="s">
        <v>468</v>
      </c>
      <c r="Y5" s="1439" t="s">
        <v>1037</v>
      </c>
      <c r="Z5" s="313"/>
    </row>
    <row r="6" spans="1:26" ht="14.25">
      <c r="A6" s="1441"/>
      <c r="B6" s="1443" t="s">
        <v>130</v>
      </c>
      <c r="C6" s="1443"/>
      <c r="D6" s="1443"/>
      <c r="E6" s="1443"/>
      <c r="F6" s="1443" t="s">
        <v>249</v>
      </c>
      <c r="G6" s="1443"/>
      <c r="H6" s="1443"/>
      <c r="I6" s="1443"/>
      <c r="J6" s="1443"/>
      <c r="K6" s="1439" t="s">
        <v>1032</v>
      </c>
      <c r="L6" s="1439" t="s">
        <v>250</v>
      </c>
      <c r="M6" s="1439" t="s">
        <v>469</v>
      </c>
      <c r="N6" s="1439" t="s">
        <v>251</v>
      </c>
      <c r="O6" s="1439" t="s">
        <v>1027</v>
      </c>
      <c r="P6" s="1439" t="s">
        <v>1028</v>
      </c>
      <c r="Q6" s="1439" t="s">
        <v>1029</v>
      </c>
      <c r="R6" s="1439" t="s">
        <v>252</v>
      </c>
      <c r="S6" s="1439" t="s">
        <v>470</v>
      </c>
      <c r="T6" s="1439" t="s">
        <v>1035</v>
      </c>
      <c r="U6" s="1439" t="s">
        <v>1039</v>
      </c>
      <c r="V6" s="1439" t="s">
        <v>1038</v>
      </c>
      <c r="W6" s="1439"/>
      <c r="X6" s="1439"/>
      <c r="Y6" s="1439"/>
      <c r="Z6" s="313"/>
    </row>
    <row r="7" spans="1:26" ht="24">
      <c r="A7" s="1441"/>
      <c r="B7" s="546" t="s">
        <v>1033</v>
      </c>
      <c r="C7" s="546" t="s">
        <v>1034</v>
      </c>
      <c r="D7" s="546" t="s">
        <v>1031</v>
      </c>
      <c r="E7" s="546" t="s">
        <v>1030</v>
      </c>
      <c r="F7" s="546" t="s">
        <v>253</v>
      </c>
      <c r="G7" s="546" t="s">
        <v>254</v>
      </c>
      <c r="H7" s="546" t="s">
        <v>255</v>
      </c>
      <c r="I7" s="546" t="s">
        <v>129</v>
      </c>
      <c r="J7" s="652" t="s">
        <v>471</v>
      </c>
      <c r="K7" s="1439"/>
      <c r="L7" s="1439"/>
      <c r="M7" s="1439"/>
      <c r="N7" s="1439"/>
      <c r="O7" s="1439"/>
      <c r="P7" s="1439"/>
      <c r="Q7" s="1439"/>
      <c r="R7" s="1439"/>
      <c r="S7" s="1440"/>
      <c r="T7" s="1439"/>
      <c r="U7" s="1439"/>
      <c r="V7" s="1439"/>
      <c r="W7" s="1439"/>
      <c r="X7" s="1439"/>
      <c r="Y7" s="1439"/>
      <c r="Z7" s="313"/>
    </row>
    <row r="8" spans="1:26" ht="14.25">
      <c r="A8" s="547" t="s">
        <v>127</v>
      </c>
      <c r="B8" s="691">
        <v>4735</v>
      </c>
      <c r="C8" s="691">
        <v>1596</v>
      </c>
      <c r="D8" s="691">
        <v>86</v>
      </c>
      <c r="E8" s="798">
        <f>+D8+C8+B8</f>
        <v>6417</v>
      </c>
      <c r="F8" s="798">
        <v>1770</v>
      </c>
      <c r="G8" s="798">
        <v>9281</v>
      </c>
      <c r="H8" s="383">
        <v>435</v>
      </c>
      <c r="I8" s="691">
        <v>3</v>
      </c>
      <c r="J8" s="798">
        <f>+F8+G8+H8+I8</f>
        <v>11489</v>
      </c>
      <c r="K8" s="400">
        <f>E8+J8</f>
        <v>17906</v>
      </c>
      <c r="L8" s="400">
        <v>12511</v>
      </c>
      <c r="M8" s="400">
        <v>11914</v>
      </c>
      <c r="N8" s="401">
        <v>13059</v>
      </c>
      <c r="O8" s="401">
        <f>SUM(L8:N8)</f>
        <v>37484</v>
      </c>
      <c r="P8" s="401">
        <v>10014</v>
      </c>
      <c r="Q8" s="401">
        <v>1144</v>
      </c>
      <c r="R8" s="401">
        <v>395</v>
      </c>
      <c r="S8" s="401">
        <v>9947</v>
      </c>
      <c r="T8" s="401">
        <f t="shared" ref="T8:T19" si="0">SUM(P8:S8)</f>
        <v>21500</v>
      </c>
      <c r="U8" s="401">
        <f t="shared" ref="U8:U19" si="1">K8+O8</f>
        <v>55390</v>
      </c>
      <c r="V8" s="401">
        <f t="shared" ref="V8:V19" si="2">K8-T8</f>
        <v>-3594</v>
      </c>
      <c r="W8" s="691">
        <v>1566972</v>
      </c>
      <c r="X8" s="1177">
        <v>1814442</v>
      </c>
      <c r="Y8" s="1178">
        <f>+W8/X8</f>
        <v>0.86361096138647586</v>
      </c>
      <c r="Z8" s="313"/>
    </row>
    <row r="9" spans="1:26" ht="14.25">
      <c r="A9" s="547" t="s">
        <v>126</v>
      </c>
      <c r="B9" s="691">
        <v>4480</v>
      </c>
      <c r="C9" s="691">
        <v>1360</v>
      </c>
      <c r="D9" s="691">
        <v>101</v>
      </c>
      <c r="E9" s="798">
        <f t="shared" ref="E9:E19" si="3">+D9+C9+B9</f>
        <v>5941</v>
      </c>
      <c r="F9" s="691">
        <v>2750</v>
      </c>
      <c r="G9" s="798">
        <v>8173</v>
      </c>
      <c r="H9" s="383">
        <v>633</v>
      </c>
      <c r="I9" s="691">
        <v>0</v>
      </c>
      <c r="J9" s="798">
        <f t="shared" ref="J9:J19" si="4">+F9+G9+H9+I9</f>
        <v>11556</v>
      </c>
      <c r="K9" s="400">
        <f t="shared" ref="K9:K19" si="5">E9+J9</f>
        <v>17497</v>
      </c>
      <c r="L9" s="400">
        <v>10523</v>
      </c>
      <c r="M9" s="400">
        <v>9740</v>
      </c>
      <c r="N9" s="401">
        <v>15195</v>
      </c>
      <c r="O9" s="401">
        <f t="shared" ref="O9:O19" si="6">SUM(L9:N9)</f>
        <v>35458</v>
      </c>
      <c r="P9" s="401">
        <v>10179</v>
      </c>
      <c r="Q9" s="401">
        <v>1187</v>
      </c>
      <c r="R9" s="401">
        <v>352</v>
      </c>
      <c r="S9" s="401">
        <v>10807</v>
      </c>
      <c r="T9" s="401">
        <f t="shared" si="0"/>
        <v>22525</v>
      </c>
      <c r="U9" s="401">
        <f t="shared" si="1"/>
        <v>52955</v>
      </c>
      <c r="V9" s="401">
        <f t="shared" si="2"/>
        <v>-5028</v>
      </c>
      <c r="W9" s="691">
        <v>1561944</v>
      </c>
      <c r="X9" s="1177">
        <v>1814442</v>
      </c>
      <c r="Y9" s="1178">
        <f>+W9/X9</f>
        <v>0.86083986151114222</v>
      </c>
      <c r="Z9" s="313"/>
    </row>
    <row r="10" spans="1:26" ht="14.25">
      <c r="A10" s="547" t="s">
        <v>125</v>
      </c>
      <c r="B10" s="691">
        <v>4651</v>
      </c>
      <c r="C10" s="691">
        <v>1898</v>
      </c>
      <c r="D10" s="691">
        <v>199</v>
      </c>
      <c r="E10" s="798">
        <f t="shared" si="3"/>
        <v>6748</v>
      </c>
      <c r="F10" s="691">
        <v>2783</v>
      </c>
      <c r="G10" s="798">
        <v>10553</v>
      </c>
      <c r="H10" s="383">
        <v>569</v>
      </c>
      <c r="I10" s="691">
        <v>0</v>
      </c>
      <c r="J10" s="798">
        <f t="shared" si="4"/>
        <v>13905</v>
      </c>
      <c r="K10" s="400">
        <f t="shared" si="5"/>
        <v>20653</v>
      </c>
      <c r="L10" s="400">
        <v>18795</v>
      </c>
      <c r="M10" s="400">
        <v>15373</v>
      </c>
      <c r="N10" s="401">
        <v>21979</v>
      </c>
      <c r="O10" s="401">
        <f t="shared" si="6"/>
        <v>56147</v>
      </c>
      <c r="P10" s="401">
        <v>8726</v>
      </c>
      <c r="Q10" s="401">
        <v>1262</v>
      </c>
      <c r="R10" s="401">
        <v>447</v>
      </c>
      <c r="S10" s="401">
        <v>11773</v>
      </c>
      <c r="T10" s="401">
        <f t="shared" si="0"/>
        <v>22208</v>
      </c>
      <c r="U10" s="401">
        <f t="shared" si="1"/>
        <v>76800</v>
      </c>
      <c r="V10" s="401">
        <f t="shared" si="2"/>
        <v>-1555</v>
      </c>
      <c r="W10" s="691">
        <v>1560389</v>
      </c>
      <c r="X10" s="1177">
        <v>1814442</v>
      </c>
      <c r="Y10" s="1178">
        <f>+W10/X10</f>
        <v>0.8599828487215353</v>
      </c>
      <c r="Z10" s="313"/>
    </row>
    <row r="11" spans="1:26" ht="14.25">
      <c r="A11" s="547" t="s">
        <v>124</v>
      </c>
      <c r="B11" s="691">
        <v>4318</v>
      </c>
      <c r="C11" s="691">
        <v>1742</v>
      </c>
      <c r="D11" s="691">
        <v>270</v>
      </c>
      <c r="E11" s="798">
        <f t="shared" si="3"/>
        <v>6330</v>
      </c>
      <c r="F11" s="691">
        <v>2016</v>
      </c>
      <c r="G11" s="798">
        <v>15590</v>
      </c>
      <c r="H11" s="383">
        <v>403</v>
      </c>
      <c r="I11" s="691">
        <v>0</v>
      </c>
      <c r="J11" s="798">
        <f t="shared" si="4"/>
        <v>18009</v>
      </c>
      <c r="K11" s="400">
        <f t="shared" si="5"/>
        <v>24339</v>
      </c>
      <c r="L11" s="400">
        <v>14904</v>
      </c>
      <c r="M11" s="400">
        <v>13070</v>
      </c>
      <c r="N11" s="401">
        <v>17944</v>
      </c>
      <c r="O11" s="401">
        <f t="shared" si="6"/>
        <v>45918</v>
      </c>
      <c r="P11" s="401">
        <v>8143</v>
      </c>
      <c r="Q11" s="401">
        <v>1102</v>
      </c>
      <c r="R11" s="401">
        <v>434</v>
      </c>
      <c r="S11" s="401">
        <v>7905</v>
      </c>
      <c r="T11" s="401">
        <f t="shared" si="0"/>
        <v>17584</v>
      </c>
      <c r="U11" s="401">
        <f t="shared" si="1"/>
        <v>70257</v>
      </c>
      <c r="V11" s="401">
        <f t="shared" si="2"/>
        <v>6755</v>
      </c>
      <c r="W11" s="691">
        <v>1567144</v>
      </c>
      <c r="X11" s="1177">
        <v>1818305</v>
      </c>
      <c r="Y11" s="1178">
        <f t="shared" ref="Y11:Y19" si="7">+W11/X11</f>
        <v>0.86187080825274087</v>
      </c>
      <c r="Z11" s="313"/>
    </row>
    <row r="12" spans="1:26" ht="14.25">
      <c r="A12" s="547" t="s">
        <v>123</v>
      </c>
      <c r="B12" s="691">
        <v>4405</v>
      </c>
      <c r="C12" s="691">
        <v>1840</v>
      </c>
      <c r="D12" s="691">
        <v>371</v>
      </c>
      <c r="E12" s="798">
        <f t="shared" si="3"/>
        <v>6616</v>
      </c>
      <c r="F12" s="798">
        <v>1652</v>
      </c>
      <c r="G12" s="798">
        <v>15228</v>
      </c>
      <c r="H12" s="383">
        <v>300</v>
      </c>
      <c r="I12" s="691">
        <v>3</v>
      </c>
      <c r="J12" s="798">
        <f t="shared" si="4"/>
        <v>17183</v>
      </c>
      <c r="K12" s="400">
        <f t="shared" si="5"/>
        <v>23799</v>
      </c>
      <c r="L12" s="400">
        <v>13405</v>
      </c>
      <c r="M12" s="400">
        <v>13536</v>
      </c>
      <c r="N12" s="401">
        <v>16311</v>
      </c>
      <c r="O12" s="401">
        <f t="shared" si="6"/>
        <v>43252</v>
      </c>
      <c r="P12" s="401">
        <v>11376</v>
      </c>
      <c r="Q12" s="401">
        <v>914</v>
      </c>
      <c r="R12" s="401">
        <v>394</v>
      </c>
      <c r="S12" s="401">
        <v>10233</v>
      </c>
      <c r="T12" s="401">
        <f t="shared" si="0"/>
        <v>22917</v>
      </c>
      <c r="U12" s="401">
        <f t="shared" si="1"/>
        <v>67051</v>
      </c>
      <c r="V12" s="401">
        <f t="shared" si="2"/>
        <v>882</v>
      </c>
      <c r="W12" s="691">
        <v>1568026</v>
      </c>
      <c r="X12" s="1177">
        <v>1818305</v>
      </c>
      <c r="Y12" s="1178">
        <f t="shared" si="7"/>
        <v>0.86235587538944236</v>
      </c>
      <c r="Z12" s="313"/>
    </row>
    <row r="13" spans="1:26" ht="14.25">
      <c r="A13" s="547" t="s">
        <v>122</v>
      </c>
      <c r="B13" s="691">
        <v>5887</v>
      </c>
      <c r="C13" s="691">
        <v>1796</v>
      </c>
      <c r="D13" s="691">
        <v>367</v>
      </c>
      <c r="E13" s="798">
        <f>+D13+C13+B13</f>
        <v>8050</v>
      </c>
      <c r="F13" s="798">
        <v>1631</v>
      </c>
      <c r="G13" s="798">
        <v>13525</v>
      </c>
      <c r="H13" s="383">
        <v>262</v>
      </c>
      <c r="I13" s="691">
        <v>1</v>
      </c>
      <c r="J13" s="798">
        <f t="shared" si="4"/>
        <v>15419</v>
      </c>
      <c r="K13" s="400">
        <f t="shared" si="5"/>
        <v>23469</v>
      </c>
      <c r="L13" s="400">
        <v>13611</v>
      </c>
      <c r="M13" s="400">
        <v>15735</v>
      </c>
      <c r="N13" s="401">
        <v>18647</v>
      </c>
      <c r="O13" s="401">
        <f t="shared" si="6"/>
        <v>47993</v>
      </c>
      <c r="P13" s="401">
        <v>11002</v>
      </c>
      <c r="Q13" s="401">
        <v>983</v>
      </c>
      <c r="R13" s="401">
        <v>499</v>
      </c>
      <c r="S13" s="401">
        <v>13235</v>
      </c>
      <c r="T13" s="401">
        <f t="shared" si="0"/>
        <v>25719</v>
      </c>
      <c r="U13" s="401">
        <f t="shared" si="1"/>
        <v>71462</v>
      </c>
      <c r="V13" s="401">
        <f t="shared" si="2"/>
        <v>-2250</v>
      </c>
      <c r="W13" s="691">
        <v>1565776</v>
      </c>
      <c r="X13" s="1177">
        <v>1818305</v>
      </c>
      <c r="Y13" s="1178">
        <f>+W13/X13</f>
        <v>0.86111845922438757</v>
      </c>
      <c r="Z13" s="313"/>
    </row>
    <row r="14" spans="1:26" ht="14.25">
      <c r="A14" s="547" t="s">
        <v>121</v>
      </c>
      <c r="B14" s="691">
        <v>5846</v>
      </c>
      <c r="C14" s="691">
        <v>1487</v>
      </c>
      <c r="D14" s="691">
        <v>253</v>
      </c>
      <c r="E14" s="798">
        <f t="shared" si="3"/>
        <v>7586</v>
      </c>
      <c r="F14" s="798">
        <v>1850</v>
      </c>
      <c r="G14" s="798">
        <v>9796</v>
      </c>
      <c r="H14" s="383">
        <v>259</v>
      </c>
      <c r="I14" s="691">
        <v>0</v>
      </c>
      <c r="J14" s="798">
        <f t="shared" si="4"/>
        <v>11905</v>
      </c>
      <c r="K14" s="400">
        <f t="shared" si="5"/>
        <v>19491</v>
      </c>
      <c r="L14" s="400">
        <v>9696</v>
      </c>
      <c r="M14" s="400">
        <v>12889</v>
      </c>
      <c r="N14" s="401">
        <v>14681</v>
      </c>
      <c r="O14" s="401">
        <f t="shared" si="6"/>
        <v>37266</v>
      </c>
      <c r="P14" s="401">
        <v>11690</v>
      </c>
      <c r="Q14" s="401">
        <v>912</v>
      </c>
      <c r="R14" s="401">
        <v>424</v>
      </c>
      <c r="S14" s="401">
        <v>11550</v>
      </c>
      <c r="T14" s="401">
        <f t="shared" si="0"/>
        <v>24576</v>
      </c>
      <c r="U14" s="401">
        <f t="shared" si="1"/>
        <v>56757</v>
      </c>
      <c r="V14" s="401">
        <f t="shared" si="2"/>
        <v>-5085</v>
      </c>
      <c r="W14" s="691">
        <v>1560691</v>
      </c>
      <c r="X14" s="1177">
        <v>1817692</v>
      </c>
      <c r="Y14" s="1178">
        <f t="shared" si="7"/>
        <v>0.8586113599003572</v>
      </c>
      <c r="Z14" s="313"/>
    </row>
    <row r="15" spans="1:26" ht="14.25">
      <c r="A15" s="547" t="s">
        <v>120</v>
      </c>
      <c r="B15" s="691">
        <v>6807</v>
      </c>
      <c r="C15" s="691">
        <v>1588</v>
      </c>
      <c r="D15" s="691">
        <v>191</v>
      </c>
      <c r="E15" s="798">
        <f>+D15+C15+B15</f>
        <v>8586</v>
      </c>
      <c r="F15" s="798">
        <v>2025</v>
      </c>
      <c r="G15" s="798">
        <v>10635</v>
      </c>
      <c r="H15" s="383">
        <v>241</v>
      </c>
      <c r="I15" s="691">
        <v>2</v>
      </c>
      <c r="J15" s="798">
        <f t="shared" si="4"/>
        <v>12903</v>
      </c>
      <c r="K15" s="400">
        <f t="shared" si="5"/>
        <v>21489</v>
      </c>
      <c r="L15" s="400">
        <v>21255</v>
      </c>
      <c r="M15" s="400">
        <v>15959</v>
      </c>
      <c r="N15" s="401">
        <v>16238</v>
      </c>
      <c r="O15" s="401">
        <f t="shared" si="6"/>
        <v>53452</v>
      </c>
      <c r="P15" s="401">
        <v>11074</v>
      </c>
      <c r="Q15" s="401">
        <v>1399</v>
      </c>
      <c r="R15" s="401">
        <v>324</v>
      </c>
      <c r="S15" s="401">
        <v>12228</v>
      </c>
      <c r="T15" s="401">
        <f t="shared" si="0"/>
        <v>25025</v>
      </c>
      <c r="U15" s="401">
        <f t="shared" si="1"/>
        <v>74941</v>
      </c>
      <c r="V15" s="401">
        <f t="shared" si="2"/>
        <v>-3536</v>
      </c>
      <c r="W15" s="691">
        <v>1557155</v>
      </c>
      <c r="X15" s="1177">
        <v>1817692</v>
      </c>
      <c r="Y15" s="1178">
        <f t="shared" si="7"/>
        <v>0.85666603583005263</v>
      </c>
      <c r="Z15" s="313"/>
    </row>
    <row r="16" spans="1:26" ht="14.25">
      <c r="A16" s="547" t="s">
        <v>119</v>
      </c>
      <c r="B16" s="691">
        <v>7469</v>
      </c>
      <c r="C16" s="691">
        <v>2004</v>
      </c>
      <c r="D16" s="691">
        <v>179</v>
      </c>
      <c r="E16" s="798">
        <f t="shared" si="3"/>
        <v>9652</v>
      </c>
      <c r="F16" s="798">
        <v>2130</v>
      </c>
      <c r="G16" s="798">
        <v>11138</v>
      </c>
      <c r="H16" s="383">
        <v>188</v>
      </c>
      <c r="I16" s="691">
        <v>0</v>
      </c>
      <c r="J16" s="798">
        <f t="shared" si="4"/>
        <v>13456</v>
      </c>
      <c r="K16" s="400">
        <f t="shared" si="5"/>
        <v>23108</v>
      </c>
      <c r="L16" s="400">
        <v>15984</v>
      </c>
      <c r="M16" s="400">
        <v>14346</v>
      </c>
      <c r="N16" s="401">
        <v>13724</v>
      </c>
      <c r="O16" s="401">
        <f t="shared" si="6"/>
        <v>44054</v>
      </c>
      <c r="P16" s="401">
        <v>10637</v>
      </c>
      <c r="Q16" s="401">
        <v>1181</v>
      </c>
      <c r="R16" s="401">
        <v>454</v>
      </c>
      <c r="S16" s="401">
        <v>11480</v>
      </c>
      <c r="T16" s="401">
        <f t="shared" si="0"/>
        <v>23752</v>
      </c>
      <c r="U16" s="401">
        <f t="shared" si="1"/>
        <v>67162</v>
      </c>
      <c r="V16" s="401">
        <f t="shared" si="2"/>
        <v>-644</v>
      </c>
      <c r="W16" s="691">
        <v>1556511</v>
      </c>
      <c r="X16" s="1177">
        <v>1817692</v>
      </c>
      <c r="Y16" s="1178">
        <f t="shared" si="7"/>
        <v>0.85631174038285918</v>
      </c>
      <c r="Z16" s="313"/>
    </row>
    <row r="17" spans="1:26" ht="14.25">
      <c r="A17" s="547" t="s">
        <v>118</v>
      </c>
      <c r="B17" s="691">
        <v>6995</v>
      </c>
      <c r="C17" s="691">
        <v>1495</v>
      </c>
      <c r="D17" s="691">
        <v>168</v>
      </c>
      <c r="E17" s="798">
        <f t="shared" si="3"/>
        <v>8658</v>
      </c>
      <c r="F17" s="798">
        <v>7288</v>
      </c>
      <c r="G17" s="798">
        <v>10789</v>
      </c>
      <c r="H17" s="383">
        <v>171</v>
      </c>
      <c r="I17" s="691">
        <v>2</v>
      </c>
      <c r="J17" s="798">
        <f t="shared" si="4"/>
        <v>18250</v>
      </c>
      <c r="K17" s="400">
        <f t="shared" si="5"/>
        <v>26908</v>
      </c>
      <c r="L17" s="400">
        <v>13322</v>
      </c>
      <c r="M17" s="400">
        <v>16877</v>
      </c>
      <c r="N17" s="401">
        <v>13532</v>
      </c>
      <c r="O17" s="401">
        <f t="shared" si="6"/>
        <v>43731</v>
      </c>
      <c r="P17" s="401">
        <v>12009</v>
      </c>
      <c r="Q17" s="401">
        <v>1313</v>
      </c>
      <c r="R17" s="401">
        <v>444</v>
      </c>
      <c r="S17" s="401">
        <v>12469</v>
      </c>
      <c r="T17" s="401">
        <f t="shared" si="0"/>
        <v>26235</v>
      </c>
      <c r="U17" s="401">
        <f t="shared" si="1"/>
        <v>70639</v>
      </c>
      <c r="V17" s="401">
        <f t="shared" si="2"/>
        <v>673</v>
      </c>
      <c r="W17" s="691">
        <v>1557184</v>
      </c>
      <c r="X17" s="1177">
        <v>1819451</v>
      </c>
      <c r="Y17" s="1178">
        <f t="shared" si="7"/>
        <v>0.85585377127496154</v>
      </c>
      <c r="Z17" s="313"/>
    </row>
    <row r="18" spans="1:26" ht="14.25">
      <c r="A18" s="547" t="s">
        <v>117</v>
      </c>
      <c r="B18" s="691">
        <v>6132</v>
      </c>
      <c r="C18" s="691">
        <v>1997</v>
      </c>
      <c r="D18" s="691">
        <v>139</v>
      </c>
      <c r="E18" s="798">
        <f t="shared" si="3"/>
        <v>8268</v>
      </c>
      <c r="F18" s="798">
        <v>7669</v>
      </c>
      <c r="G18" s="798">
        <v>11985</v>
      </c>
      <c r="H18" s="383">
        <v>208</v>
      </c>
      <c r="I18" s="691">
        <v>0</v>
      </c>
      <c r="J18" s="798">
        <f t="shared" si="4"/>
        <v>19862</v>
      </c>
      <c r="K18" s="400">
        <f t="shared" si="5"/>
        <v>28130</v>
      </c>
      <c r="L18" s="400">
        <v>13924</v>
      </c>
      <c r="M18" s="400">
        <v>9734</v>
      </c>
      <c r="N18" s="401">
        <v>10281</v>
      </c>
      <c r="O18" s="401">
        <f t="shared" si="6"/>
        <v>33939</v>
      </c>
      <c r="P18" s="401">
        <v>14608</v>
      </c>
      <c r="Q18" s="401">
        <v>1212</v>
      </c>
      <c r="R18" s="401">
        <v>404</v>
      </c>
      <c r="S18" s="401">
        <v>8360</v>
      </c>
      <c r="T18" s="401">
        <f t="shared" si="0"/>
        <v>24584</v>
      </c>
      <c r="U18" s="401">
        <f t="shared" si="1"/>
        <v>62069</v>
      </c>
      <c r="V18" s="401">
        <f t="shared" si="2"/>
        <v>3546</v>
      </c>
      <c r="W18" s="691">
        <v>1560730</v>
      </c>
      <c r="X18" s="1177">
        <v>1819451</v>
      </c>
      <c r="Y18" s="1178">
        <f t="shared" si="7"/>
        <v>0.85780271081771364</v>
      </c>
      <c r="Z18" s="313"/>
    </row>
    <row r="19" spans="1:26" ht="14.25">
      <c r="A19" s="547" t="s">
        <v>116</v>
      </c>
      <c r="B19" s="691">
        <v>3444</v>
      </c>
      <c r="C19" s="691">
        <v>1945</v>
      </c>
      <c r="D19" s="691">
        <v>87</v>
      </c>
      <c r="E19" s="798">
        <f t="shared" si="3"/>
        <v>5476</v>
      </c>
      <c r="F19" s="798">
        <v>7103</v>
      </c>
      <c r="G19" s="798">
        <v>11088</v>
      </c>
      <c r="H19" s="383">
        <v>186</v>
      </c>
      <c r="I19" s="691">
        <v>0</v>
      </c>
      <c r="J19" s="798">
        <f t="shared" si="4"/>
        <v>18377</v>
      </c>
      <c r="K19" s="400">
        <f t="shared" si="5"/>
        <v>23853</v>
      </c>
      <c r="L19" s="400">
        <v>10259</v>
      </c>
      <c r="M19" s="400">
        <v>15335</v>
      </c>
      <c r="N19" s="401">
        <v>8217</v>
      </c>
      <c r="O19" s="401">
        <f t="shared" si="6"/>
        <v>33811</v>
      </c>
      <c r="P19" s="401">
        <v>10889</v>
      </c>
      <c r="Q19" s="401">
        <v>1192</v>
      </c>
      <c r="R19" s="401">
        <v>389</v>
      </c>
      <c r="S19" s="401">
        <v>7987</v>
      </c>
      <c r="T19" s="401">
        <f t="shared" si="0"/>
        <v>20457</v>
      </c>
      <c r="U19" s="401">
        <f t="shared" si="1"/>
        <v>57664</v>
      </c>
      <c r="V19" s="401">
        <f t="shared" si="2"/>
        <v>3396</v>
      </c>
      <c r="W19" s="691">
        <v>1564126</v>
      </c>
      <c r="X19" s="1177">
        <v>1819451</v>
      </c>
      <c r="Y19" s="1178">
        <f t="shared" si="7"/>
        <v>0.85966920790941881</v>
      </c>
      <c r="Z19" s="313"/>
    </row>
    <row r="20" spans="1:26" ht="14.25">
      <c r="A20" s="548" t="s">
        <v>115</v>
      </c>
      <c r="B20" s="1179">
        <f>SUM(B8:B19)</f>
        <v>65169</v>
      </c>
      <c r="C20" s="1179">
        <f t="shared" ref="C20:J20" si="8">SUM(C8:C19)</f>
        <v>20748</v>
      </c>
      <c r="D20" s="1179">
        <f t="shared" si="8"/>
        <v>2411</v>
      </c>
      <c r="E20" s="1179">
        <f t="shared" si="8"/>
        <v>88328</v>
      </c>
      <c r="F20" s="1179">
        <f t="shared" si="8"/>
        <v>40667</v>
      </c>
      <c r="G20" s="1179">
        <f t="shared" si="8"/>
        <v>137781</v>
      </c>
      <c r="H20" s="1179">
        <f t="shared" si="8"/>
        <v>3855</v>
      </c>
      <c r="I20" s="1179">
        <f t="shared" si="8"/>
        <v>11</v>
      </c>
      <c r="J20" s="1179">
        <f t="shared" si="8"/>
        <v>182314</v>
      </c>
      <c r="K20" s="549">
        <f t="shared" ref="K20:V20" si="9">SUM(K8:K19)</f>
        <v>270642</v>
      </c>
      <c r="L20" s="549">
        <f t="shared" si="9"/>
        <v>168189</v>
      </c>
      <c r="M20" s="549">
        <f t="shared" si="9"/>
        <v>164508</v>
      </c>
      <c r="N20" s="549">
        <f t="shared" si="9"/>
        <v>179808</v>
      </c>
      <c r="O20" s="549">
        <f t="shared" si="9"/>
        <v>512505</v>
      </c>
      <c r="P20" s="549">
        <f t="shared" si="9"/>
        <v>130347</v>
      </c>
      <c r="Q20" s="549">
        <f t="shared" si="9"/>
        <v>13801</v>
      </c>
      <c r="R20" s="549">
        <f t="shared" si="9"/>
        <v>4960</v>
      </c>
      <c r="S20" s="549">
        <f t="shared" si="9"/>
        <v>127974</v>
      </c>
      <c r="T20" s="549">
        <f t="shared" si="9"/>
        <v>277082</v>
      </c>
      <c r="U20" s="549">
        <f t="shared" si="9"/>
        <v>783147</v>
      </c>
      <c r="V20" s="549">
        <f t="shared" si="9"/>
        <v>-6440</v>
      </c>
      <c r="W20" s="1179">
        <f>W19</f>
        <v>1564126</v>
      </c>
      <c r="X20" s="1180">
        <f>X19</f>
        <v>1819451</v>
      </c>
      <c r="Y20" s="1181">
        <f>W20/X20</f>
        <v>0.85966920790941881</v>
      </c>
      <c r="Z20" s="313"/>
    </row>
    <row r="21" spans="1:26">
      <c r="A21" s="402"/>
      <c r="B21" s="403"/>
      <c r="C21" s="403"/>
      <c r="D21" s="403"/>
      <c r="E21" s="403"/>
      <c r="F21" s="403"/>
      <c r="G21" s="403"/>
      <c r="H21" s="403"/>
      <c r="I21" s="403"/>
      <c r="J21" s="403"/>
      <c r="K21" s="403"/>
      <c r="L21" s="403"/>
      <c r="M21" s="403"/>
      <c r="N21" s="403"/>
      <c r="O21" s="404"/>
      <c r="P21" s="405"/>
      <c r="Q21" s="405"/>
      <c r="R21" s="405"/>
      <c r="S21" s="405"/>
      <c r="T21" s="405"/>
      <c r="U21" s="406"/>
      <c r="V21" s="314"/>
      <c r="W21" s="406"/>
      <c r="X21" s="314"/>
      <c r="Y21" s="314"/>
      <c r="Z21" s="313"/>
    </row>
    <row r="22" spans="1:26" ht="14.25">
      <c r="A22" s="1442" t="s">
        <v>472</v>
      </c>
      <c r="B22" s="1442"/>
      <c r="C22" s="1442"/>
      <c r="D22" s="1442"/>
      <c r="E22" s="1442"/>
      <c r="F22" s="1442"/>
      <c r="G22" s="1442"/>
      <c r="H22" s="1442"/>
      <c r="I22" s="1442"/>
      <c r="J22" s="1442"/>
      <c r="K22" s="1442"/>
      <c r="L22" s="1442"/>
      <c r="M22" s="408"/>
      <c r="N22" s="408"/>
      <c r="O22" s="409"/>
      <c r="P22" s="408"/>
      <c r="Q22" s="408"/>
      <c r="R22" s="408"/>
      <c r="S22" s="408"/>
      <c r="T22" s="408"/>
      <c r="U22" s="408"/>
      <c r="V22" s="340"/>
      <c r="W22" s="65"/>
      <c r="X22" s="65"/>
      <c r="Y22" s="65"/>
      <c r="Z22" s="65"/>
    </row>
    <row r="23" spans="1:26" ht="14.25">
      <c r="A23" s="1442" t="s">
        <v>473</v>
      </c>
      <c r="B23" s="1442"/>
      <c r="C23" s="1442"/>
      <c r="D23" s="1442"/>
      <c r="E23" s="1442"/>
      <c r="F23" s="1442"/>
      <c r="G23" s="1442"/>
      <c r="H23" s="1442"/>
      <c r="I23" s="1442"/>
      <c r="J23" s="1442"/>
      <c r="K23" s="1442"/>
      <c r="L23" s="1442"/>
      <c r="M23" s="408"/>
      <c r="N23" s="408"/>
      <c r="O23" s="409"/>
      <c r="P23" s="408"/>
      <c r="Q23" s="408"/>
      <c r="R23" s="408"/>
      <c r="S23" s="408"/>
      <c r="T23" s="408"/>
      <c r="U23" s="408"/>
      <c r="V23" s="65"/>
      <c r="W23" s="65"/>
      <c r="X23" s="65"/>
      <c r="Y23" s="65"/>
      <c r="Z23" s="65"/>
    </row>
    <row r="24" spans="1:26" ht="14.25">
      <c r="A24" s="1442" t="s">
        <v>474</v>
      </c>
      <c r="B24" s="1442"/>
      <c r="C24" s="1442"/>
      <c r="D24" s="1442"/>
      <c r="E24" s="1442"/>
      <c r="F24" s="1442"/>
      <c r="G24" s="1442"/>
      <c r="H24" s="1442"/>
      <c r="I24" s="1442"/>
      <c r="J24" s="1442"/>
      <c r="K24" s="1442"/>
      <c r="L24" s="1442"/>
      <c r="M24" s="408"/>
      <c r="N24" s="408"/>
      <c r="O24" s="409"/>
      <c r="P24" s="408"/>
      <c r="Q24" s="408"/>
      <c r="R24" s="408"/>
      <c r="S24" s="408"/>
      <c r="T24" s="408"/>
      <c r="U24" s="408"/>
      <c r="V24" s="313"/>
      <c r="W24" s="313"/>
      <c r="X24" s="313"/>
      <c r="Y24" s="313"/>
      <c r="Z24" s="313"/>
    </row>
    <row r="25" spans="1:26" ht="14.25">
      <c r="A25" s="1428" t="s">
        <v>475</v>
      </c>
      <c r="B25" s="1429"/>
      <c r="C25" s="1429"/>
      <c r="D25" s="1429"/>
      <c r="E25" s="1429"/>
      <c r="F25" s="1429"/>
      <c r="G25" s="1429"/>
      <c r="H25" s="1429"/>
      <c r="I25" s="1429"/>
      <c r="J25" s="1429"/>
      <c r="K25" s="1429"/>
      <c r="L25" s="1429"/>
      <c r="M25" s="408"/>
      <c r="N25" s="408"/>
      <c r="O25" s="409"/>
      <c r="P25" s="408"/>
      <c r="Q25" s="408"/>
      <c r="R25" s="408"/>
      <c r="S25" s="408"/>
      <c r="T25" s="408"/>
      <c r="U25" s="408"/>
      <c r="V25" s="313"/>
      <c r="W25" s="313"/>
      <c r="X25" s="313"/>
      <c r="Y25" s="313"/>
      <c r="Z25" s="313"/>
    </row>
    <row r="26" spans="1:26" ht="14.25">
      <c r="A26" s="408"/>
      <c r="B26" s="408"/>
      <c r="C26" s="408"/>
      <c r="D26" s="408"/>
      <c r="E26" s="408"/>
      <c r="F26" s="408"/>
      <c r="G26" s="408"/>
      <c r="H26" s="408"/>
      <c r="I26" s="408"/>
      <c r="J26" s="408"/>
      <c r="K26" s="408"/>
      <c r="L26" s="408"/>
      <c r="M26" s="408"/>
      <c r="N26" s="408"/>
      <c r="O26" s="409"/>
      <c r="P26" s="408"/>
      <c r="Q26" s="408"/>
      <c r="R26" s="408"/>
      <c r="S26" s="408"/>
      <c r="T26" s="408"/>
      <c r="U26" s="408"/>
      <c r="V26" s="313"/>
      <c r="W26" s="313"/>
      <c r="X26" s="313"/>
      <c r="Y26" s="313"/>
      <c r="Z26" s="313"/>
    </row>
    <row r="27" spans="1:26" ht="14.25">
      <c r="A27" s="407"/>
      <c r="B27" s="313"/>
      <c r="C27" s="313"/>
      <c r="D27" s="313"/>
      <c r="E27" s="313"/>
      <c r="F27" s="313"/>
      <c r="G27" s="313"/>
      <c r="H27" s="313"/>
      <c r="I27" s="313"/>
      <c r="J27" s="313"/>
      <c r="K27" s="313"/>
      <c r="L27" s="313"/>
      <c r="M27" s="313"/>
      <c r="N27" s="313"/>
      <c r="O27" s="313"/>
      <c r="P27" s="313"/>
      <c r="Q27" s="313"/>
      <c r="R27" s="313"/>
      <c r="S27" s="313"/>
      <c r="T27" s="313"/>
      <c r="U27" s="313"/>
      <c r="V27" s="313"/>
      <c r="W27" s="313"/>
      <c r="X27" s="313"/>
      <c r="Y27" s="313"/>
      <c r="Z27" s="313"/>
    </row>
    <row r="28" spans="1:26" ht="14.25">
      <c r="A28" s="313"/>
      <c r="B28" s="408"/>
      <c r="C28" s="408"/>
      <c r="D28" s="408"/>
      <c r="E28" s="408"/>
      <c r="F28" s="408"/>
      <c r="G28" s="408"/>
      <c r="H28" s="408"/>
      <c r="I28" s="408"/>
      <c r="J28" s="408"/>
      <c r="K28" s="408"/>
      <c r="L28" s="408"/>
      <c r="M28" s="408"/>
      <c r="N28" s="408"/>
      <c r="O28" s="409"/>
      <c r="P28" s="408"/>
      <c r="Q28" s="408"/>
      <c r="R28" s="408"/>
      <c r="S28" s="408"/>
      <c r="T28" s="408"/>
      <c r="U28" s="408"/>
      <c r="V28" s="313"/>
      <c r="W28" s="313"/>
      <c r="X28" s="313"/>
      <c r="Y28" s="313"/>
      <c r="Z28" s="313"/>
    </row>
    <row r="29" spans="1:26" ht="14.25">
      <c r="A29" s="313"/>
      <c r="B29" s="313"/>
      <c r="C29" s="313"/>
      <c r="D29" s="313"/>
      <c r="E29" s="313"/>
      <c r="F29" s="313"/>
      <c r="G29" s="313"/>
      <c r="H29" s="313"/>
      <c r="I29" s="313"/>
      <c r="J29" s="313"/>
      <c r="K29" s="313"/>
      <c r="L29" s="313"/>
      <c r="M29" s="313"/>
      <c r="N29" s="313"/>
      <c r="O29" s="313"/>
      <c r="P29" s="313"/>
      <c r="Q29" s="313"/>
      <c r="R29" s="313"/>
      <c r="S29" s="313"/>
      <c r="T29" s="313"/>
      <c r="U29" s="313"/>
      <c r="V29" s="313"/>
      <c r="W29" s="313"/>
      <c r="X29" s="313"/>
      <c r="Y29" s="313"/>
      <c r="Z29" s="313"/>
    </row>
    <row r="30" spans="1:26" ht="14.25">
      <c r="A30" s="313"/>
      <c r="B30" s="313"/>
      <c r="C30" s="313"/>
      <c r="D30" s="313"/>
      <c r="E30" s="313"/>
      <c r="F30" s="313"/>
      <c r="G30" s="313"/>
      <c r="H30" s="313"/>
      <c r="I30" s="313"/>
      <c r="J30" s="313"/>
      <c r="K30" s="313"/>
      <c r="L30" s="313"/>
      <c r="M30" s="313"/>
      <c r="N30" s="313"/>
      <c r="O30" s="313"/>
      <c r="P30" s="313"/>
      <c r="Q30" s="313"/>
      <c r="R30" s="313"/>
      <c r="S30" s="313"/>
      <c r="T30" s="313"/>
      <c r="U30" s="313"/>
      <c r="V30" s="313"/>
      <c r="W30" s="313"/>
      <c r="X30" s="313"/>
      <c r="Y30" s="313"/>
      <c r="Z30" s="313"/>
    </row>
    <row r="31" spans="1:26" ht="14.25">
      <c r="A31" s="313"/>
      <c r="B31" s="313"/>
      <c r="C31" s="313"/>
      <c r="D31" s="313"/>
      <c r="E31" s="313"/>
      <c r="F31" s="313"/>
      <c r="G31" s="313"/>
      <c r="H31" s="313"/>
      <c r="I31" s="313"/>
      <c r="J31" s="313"/>
      <c r="K31" s="313"/>
      <c r="L31" s="313"/>
      <c r="M31" s="313"/>
      <c r="N31" s="313"/>
      <c r="O31" s="313"/>
      <c r="P31" s="313"/>
      <c r="Q31" s="313"/>
      <c r="R31" s="313"/>
      <c r="S31" s="313"/>
      <c r="T31" s="313"/>
      <c r="U31" s="313"/>
      <c r="V31" s="313"/>
      <c r="W31" s="313"/>
      <c r="X31" s="313"/>
      <c r="Y31" s="313"/>
      <c r="Z31" s="313"/>
    </row>
    <row r="32" spans="1:26" ht="14.25">
      <c r="A32" s="313"/>
      <c r="B32" s="313"/>
      <c r="C32" s="313"/>
      <c r="D32" s="313"/>
      <c r="E32" s="313"/>
      <c r="F32" s="313"/>
      <c r="G32" s="313"/>
      <c r="H32" s="313"/>
      <c r="I32" s="313"/>
      <c r="J32" s="313"/>
      <c r="K32" s="313"/>
      <c r="L32" s="313"/>
      <c r="M32" s="313"/>
      <c r="N32" s="313"/>
      <c r="O32" s="313"/>
      <c r="P32" s="313"/>
      <c r="Q32" s="313"/>
      <c r="R32" s="313"/>
      <c r="S32" s="313"/>
      <c r="T32" s="313"/>
      <c r="U32" s="313"/>
      <c r="V32" s="313"/>
      <c r="W32" s="313"/>
      <c r="X32" s="313"/>
      <c r="Y32" s="313"/>
      <c r="Z32" s="313"/>
    </row>
  </sheetData>
  <mergeCells count="30">
    <mergeCell ref="A22:L22"/>
    <mergeCell ref="A23:L23"/>
    <mergeCell ref="A24:L24"/>
    <mergeCell ref="A3:Y3"/>
    <mergeCell ref="B6:E6"/>
    <mergeCell ref="F6:J6"/>
    <mergeCell ref="U6:U7"/>
    <mergeCell ref="V6:V7"/>
    <mergeCell ref="P5:T5"/>
    <mergeCell ref="L5:O5"/>
    <mergeCell ref="U5:V5"/>
    <mergeCell ref="W5:W7"/>
    <mergeCell ref="X5:X7"/>
    <mergeCell ref="Y5:Y7"/>
    <mergeCell ref="A25:L25"/>
    <mergeCell ref="A2:Y2"/>
    <mergeCell ref="A1:Y1"/>
    <mergeCell ref="A4:Y4"/>
    <mergeCell ref="T6:T7"/>
    <mergeCell ref="L6:L7"/>
    <mergeCell ref="M6:M7"/>
    <mergeCell ref="N6:N7"/>
    <mergeCell ref="O6:O7"/>
    <mergeCell ref="P6:P7"/>
    <mergeCell ref="K6:K7"/>
    <mergeCell ref="Q6:Q7"/>
    <mergeCell ref="R6:R7"/>
    <mergeCell ref="S6:S7"/>
    <mergeCell ref="A5:A7"/>
    <mergeCell ref="B5:K5"/>
  </mergeCells>
  <printOptions horizontalCentered="1" verticalCentered="1" headings="1"/>
  <pageMargins left="0.25" right="0.25" top="0.5" bottom="0.5" header="0.5" footer="0.5"/>
  <pageSetup paperSize="5" scale="61" firstPageNumber="98" orientation="landscape" useFirstPageNumber="1" r:id="rId1"/>
  <headerFooter scaleWithDoc="0"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6"/>
  <sheetViews>
    <sheetView topLeftCell="A22" zoomScaleNormal="100" workbookViewId="0">
      <selection activeCell="E48" sqref="E48"/>
    </sheetView>
  </sheetViews>
  <sheetFormatPr defaultRowHeight="12.75"/>
  <cols>
    <col min="1" max="9" width="16.5703125" customWidth="1"/>
  </cols>
  <sheetData>
    <row r="1" spans="1:9" s="152" customFormat="1" ht="24" customHeight="1">
      <c r="A1" s="1452" t="s">
        <v>466</v>
      </c>
      <c r="B1" s="1453"/>
      <c r="C1" s="1453"/>
      <c r="D1" s="1453"/>
      <c r="E1" s="1453"/>
      <c r="F1" s="1453"/>
      <c r="G1" s="1453"/>
      <c r="H1" s="1453"/>
      <c r="I1" s="1453"/>
    </row>
    <row r="2" spans="1:9" s="314" customFormat="1" ht="18" customHeight="1">
      <c r="A2" s="1467" t="s">
        <v>521</v>
      </c>
      <c r="B2" s="1468"/>
      <c r="C2" s="1468"/>
      <c r="D2" s="1468"/>
      <c r="E2" s="1468"/>
      <c r="F2" s="1468"/>
      <c r="G2" s="1468"/>
      <c r="H2" s="1468"/>
      <c r="I2" s="1469"/>
    </row>
    <row r="3" spans="1:9" s="314" customFormat="1" ht="19.5" customHeight="1">
      <c r="A3" s="1467" t="s">
        <v>522</v>
      </c>
      <c r="B3" s="1468"/>
      <c r="C3" s="1468"/>
      <c r="D3" s="1468"/>
      <c r="E3" s="1468"/>
      <c r="F3" s="1468"/>
      <c r="G3" s="1468"/>
      <c r="H3" s="1468"/>
      <c r="I3" s="1469"/>
    </row>
    <row r="4" spans="1:9" ht="24.75" customHeight="1">
      <c r="A4" s="1454" t="s">
        <v>506</v>
      </c>
      <c r="B4" s="1455"/>
      <c r="C4" s="1455"/>
      <c r="D4" s="1455"/>
      <c r="E4" s="1455"/>
      <c r="F4" s="1455"/>
      <c r="G4" s="1455"/>
      <c r="H4" s="1455"/>
      <c r="I4" s="1456"/>
    </row>
    <row r="5" spans="1:9" ht="75" customHeight="1">
      <c r="A5" s="550" t="s">
        <v>476</v>
      </c>
      <c r="B5" s="551" t="s">
        <v>198</v>
      </c>
      <c r="C5" s="551" t="s">
        <v>477</v>
      </c>
      <c r="D5" s="550" t="s">
        <v>478</v>
      </c>
      <c r="E5" s="551" t="s">
        <v>479</v>
      </c>
      <c r="F5" s="551" t="s">
        <v>480</v>
      </c>
      <c r="G5" s="551" t="s">
        <v>481</v>
      </c>
      <c r="H5" s="550" t="s">
        <v>482</v>
      </c>
      <c r="I5" s="550" t="s">
        <v>483</v>
      </c>
    </row>
    <row r="6" spans="1:9" ht="14.25">
      <c r="A6" s="552" t="s">
        <v>127</v>
      </c>
      <c r="B6" s="672">
        <v>1566972</v>
      </c>
      <c r="C6" s="673">
        <v>2293</v>
      </c>
      <c r="D6" s="674">
        <f t="shared" ref="D6:D17" si="0">C6/B6</f>
        <v>1.4633318272438819E-3</v>
      </c>
      <c r="E6" s="673">
        <v>1122</v>
      </c>
      <c r="F6" s="673">
        <v>125</v>
      </c>
      <c r="G6" s="673">
        <f t="shared" ref="G6:G17" si="1">SUM(E6:F6)</f>
        <v>1247</v>
      </c>
      <c r="H6" s="674">
        <f t="shared" ref="H6:H17" si="2">G6/C6</f>
        <v>0.54382904491931972</v>
      </c>
      <c r="I6" s="675">
        <f t="shared" ref="I6:I17" si="3">G6/B6</f>
        <v>7.9580235001008317E-4</v>
      </c>
    </row>
    <row r="7" spans="1:9" ht="14.25">
      <c r="A7" s="552" t="s">
        <v>126</v>
      </c>
      <c r="B7" s="672">
        <v>1561944</v>
      </c>
      <c r="C7" s="672">
        <v>2113</v>
      </c>
      <c r="D7" s="674">
        <f t="shared" si="0"/>
        <v>1.3528013808433593E-3</v>
      </c>
      <c r="E7" s="673">
        <v>1082</v>
      </c>
      <c r="F7" s="673">
        <v>130</v>
      </c>
      <c r="G7" s="673">
        <f t="shared" si="1"/>
        <v>1212</v>
      </c>
      <c r="H7" s="674">
        <f t="shared" si="2"/>
        <v>0.57359204921911977</v>
      </c>
      <c r="I7" s="675">
        <f t="shared" si="3"/>
        <v>7.7595611622439725E-4</v>
      </c>
    </row>
    <row r="8" spans="1:9" ht="14.25">
      <c r="A8" s="552" t="s">
        <v>125</v>
      </c>
      <c r="B8" s="672">
        <v>1560389</v>
      </c>
      <c r="C8" s="672">
        <v>2269</v>
      </c>
      <c r="D8" s="674">
        <f t="shared" si="0"/>
        <v>1.4541245804732025E-3</v>
      </c>
      <c r="E8" s="672">
        <v>1026</v>
      </c>
      <c r="F8" s="672">
        <v>99</v>
      </c>
      <c r="G8" s="673">
        <f t="shared" si="1"/>
        <v>1125</v>
      </c>
      <c r="H8" s="674">
        <f t="shared" si="2"/>
        <v>0.49581313353900397</v>
      </c>
      <c r="I8" s="675">
        <f t="shared" si="3"/>
        <v>7.2097406480050804E-4</v>
      </c>
    </row>
    <row r="9" spans="1:9" ht="14.25">
      <c r="A9" s="552" t="s">
        <v>124</v>
      </c>
      <c r="B9" s="672">
        <v>1567144</v>
      </c>
      <c r="C9" s="672">
        <v>2795</v>
      </c>
      <c r="D9" s="674">
        <f t="shared" si="0"/>
        <v>1.7834991551510264E-3</v>
      </c>
      <c r="E9" s="672">
        <v>1556</v>
      </c>
      <c r="F9" s="672">
        <v>136</v>
      </c>
      <c r="G9" s="673">
        <f t="shared" si="1"/>
        <v>1692</v>
      </c>
      <c r="H9" s="674">
        <f t="shared" si="2"/>
        <v>0.60536672629695887</v>
      </c>
      <c r="I9" s="675">
        <f t="shared" si="3"/>
        <v>1.0796710449071686E-3</v>
      </c>
    </row>
    <row r="10" spans="1:9" ht="14.25">
      <c r="A10" s="552" t="s">
        <v>123</v>
      </c>
      <c r="B10" s="672">
        <v>1568026</v>
      </c>
      <c r="C10" s="672">
        <v>2603</v>
      </c>
      <c r="D10" s="674">
        <f t="shared" si="0"/>
        <v>1.6600490042894696E-3</v>
      </c>
      <c r="E10" s="672">
        <v>1444</v>
      </c>
      <c r="F10" s="672">
        <v>115</v>
      </c>
      <c r="G10" s="673">
        <f t="shared" si="1"/>
        <v>1559</v>
      </c>
      <c r="H10" s="674">
        <f t="shared" si="2"/>
        <v>0.5989243180945063</v>
      </c>
      <c r="I10" s="675">
        <f t="shared" si="3"/>
        <v>9.9424371789753494E-4</v>
      </c>
    </row>
    <row r="11" spans="1:9" ht="14.25">
      <c r="A11" s="552" t="s">
        <v>122</v>
      </c>
      <c r="B11" s="672">
        <v>1565776</v>
      </c>
      <c r="C11" s="672">
        <v>2751</v>
      </c>
      <c r="D11" s="674">
        <f t="shared" si="0"/>
        <v>1.7569562951533298E-3</v>
      </c>
      <c r="E11" s="672">
        <v>1596</v>
      </c>
      <c r="F11" s="672">
        <v>124</v>
      </c>
      <c r="G11" s="673">
        <f t="shared" si="1"/>
        <v>1720</v>
      </c>
      <c r="H11" s="674">
        <f t="shared" si="2"/>
        <v>0.62522719011268635</v>
      </c>
      <c r="I11" s="674">
        <f t="shared" si="3"/>
        <v>1.0984968475695118E-3</v>
      </c>
    </row>
    <row r="12" spans="1:9" ht="14.25">
      <c r="A12" s="552" t="s">
        <v>121</v>
      </c>
      <c r="B12" s="672">
        <v>1560691</v>
      </c>
      <c r="C12" s="672">
        <v>2209</v>
      </c>
      <c r="D12" s="674">
        <f t="shared" si="0"/>
        <v>1.4153986919896379E-3</v>
      </c>
      <c r="E12" s="672">
        <v>1266</v>
      </c>
      <c r="F12" s="672">
        <v>111</v>
      </c>
      <c r="G12" s="673">
        <f t="shared" si="1"/>
        <v>1377</v>
      </c>
      <c r="H12" s="674">
        <f t="shared" si="2"/>
        <v>0.62335898596650063</v>
      </c>
      <c r="I12" s="674">
        <f t="shared" si="3"/>
        <v>8.8230149337697214E-4</v>
      </c>
    </row>
    <row r="13" spans="1:9" ht="14.25">
      <c r="A13" s="552" t="s">
        <v>120</v>
      </c>
      <c r="B13" s="672">
        <v>1557155</v>
      </c>
      <c r="C13" s="672">
        <v>2527</v>
      </c>
      <c r="D13" s="674">
        <f t="shared" si="0"/>
        <v>1.6228313815901435E-3</v>
      </c>
      <c r="E13" s="672">
        <v>1264</v>
      </c>
      <c r="F13" s="672">
        <v>139</v>
      </c>
      <c r="G13" s="673">
        <f t="shared" si="1"/>
        <v>1403</v>
      </c>
      <c r="H13" s="674">
        <f t="shared" si="2"/>
        <v>0.55520379897111194</v>
      </c>
      <c r="I13" s="674">
        <f t="shared" si="3"/>
        <v>9.0100214814838595E-4</v>
      </c>
    </row>
    <row r="14" spans="1:9" ht="14.25">
      <c r="A14" s="552" t="s">
        <v>119</v>
      </c>
      <c r="B14" s="672">
        <v>1556511</v>
      </c>
      <c r="C14" s="672">
        <v>2703</v>
      </c>
      <c r="D14" s="674">
        <f t="shared" si="0"/>
        <v>1.7365762272158693E-3</v>
      </c>
      <c r="E14" s="672">
        <v>1505</v>
      </c>
      <c r="F14" s="672">
        <v>138</v>
      </c>
      <c r="G14" s="673">
        <f t="shared" si="1"/>
        <v>1643</v>
      </c>
      <c r="H14" s="674">
        <f t="shared" si="2"/>
        <v>0.60784313725490191</v>
      </c>
      <c r="I14" s="674">
        <f t="shared" si="3"/>
        <v>1.0555659420331755E-3</v>
      </c>
    </row>
    <row r="15" spans="1:9" ht="14.25">
      <c r="A15" s="552" t="s">
        <v>118</v>
      </c>
      <c r="B15" s="672">
        <v>1557184</v>
      </c>
      <c r="C15" s="672">
        <v>3071</v>
      </c>
      <c r="D15" s="674">
        <f t="shared" si="0"/>
        <v>1.9721497266861204E-3</v>
      </c>
      <c r="E15" s="783">
        <v>1756</v>
      </c>
      <c r="F15" s="783">
        <v>144</v>
      </c>
      <c r="G15" s="783">
        <f t="shared" si="1"/>
        <v>1900</v>
      </c>
      <c r="H15" s="674">
        <f t="shared" si="2"/>
        <v>0.61869098013676327</v>
      </c>
      <c r="I15" s="674">
        <f t="shared" si="3"/>
        <v>1.2201512473798857E-3</v>
      </c>
    </row>
    <row r="16" spans="1:9" ht="14.25">
      <c r="A16" s="552" t="s">
        <v>117</v>
      </c>
      <c r="B16" s="672">
        <v>1560730</v>
      </c>
      <c r="C16" s="672">
        <v>3572</v>
      </c>
      <c r="D16" s="674">
        <f t="shared" si="0"/>
        <v>2.2886726083307172E-3</v>
      </c>
      <c r="E16" s="783">
        <v>2119</v>
      </c>
      <c r="F16" s="783">
        <v>209</v>
      </c>
      <c r="G16" s="783">
        <f t="shared" si="1"/>
        <v>2328</v>
      </c>
      <c r="H16" s="674">
        <f t="shared" si="2"/>
        <v>0.65173572228443444</v>
      </c>
      <c r="I16" s="674">
        <f t="shared" si="3"/>
        <v>1.4916096954630206E-3</v>
      </c>
    </row>
    <row r="17" spans="1:9" ht="14.25">
      <c r="A17" s="552" t="s">
        <v>116</v>
      </c>
      <c r="B17" s="672">
        <v>1564126</v>
      </c>
      <c r="C17" s="672">
        <v>3088</v>
      </c>
      <c r="D17" s="674">
        <f t="shared" si="0"/>
        <v>1.9742655003497159E-3</v>
      </c>
      <c r="E17" s="783">
        <v>1231</v>
      </c>
      <c r="F17" s="783">
        <v>176</v>
      </c>
      <c r="G17" s="783">
        <f t="shared" si="1"/>
        <v>1407</v>
      </c>
      <c r="H17" s="675">
        <f t="shared" si="2"/>
        <v>0.45563471502590674</v>
      </c>
      <c r="I17" s="674">
        <f t="shared" si="3"/>
        <v>8.9954389863732204E-4</v>
      </c>
    </row>
    <row r="18" spans="1:9" ht="15">
      <c r="A18" s="548" t="s">
        <v>115</v>
      </c>
      <c r="B18" s="676">
        <f>B17</f>
        <v>1564126</v>
      </c>
      <c r="C18" s="676">
        <f>SUM(C6:C17)</f>
        <v>31994</v>
      </c>
      <c r="D18" s="677">
        <f>C18/B18</f>
        <v>2.045487384008705E-2</v>
      </c>
      <c r="E18" s="676">
        <f>SUM(E6:E17)</f>
        <v>16967</v>
      </c>
      <c r="F18" s="676">
        <f>SUM(F6:F17)</f>
        <v>1646</v>
      </c>
      <c r="G18" s="676">
        <f>SUM(G6:G17)</f>
        <v>18613</v>
      </c>
      <c r="H18" s="677">
        <f>G18/C18</f>
        <v>0.5817653309995624</v>
      </c>
      <c r="I18" s="678">
        <f>G18/B18</f>
        <v>1.1899936450132534E-2</v>
      </c>
    </row>
    <row r="19" spans="1:9">
      <c r="A19" s="410"/>
      <c r="B19" s="411"/>
      <c r="C19" s="411"/>
      <c r="D19" s="412"/>
      <c r="E19" s="411"/>
      <c r="F19" s="411"/>
      <c r="G19" s="411"/>
      <c r="H19" s="412"/>
      <c r="I19" s="413"/>
    </row>
    <row r="20" spans="1:9">
      <c r="A20" s="1457" t="s">
        <v>642</v>
      </c>
      <c r="B20" s="1458"/>
      <c r="C20" s="1458"/>
      <c r="D20" s="1458"/>
      <c r="E20" s="1458"/>
      <c r="F20" s="1458"/>
      <c r="G20" s="1458"/>
      <c r="H20" s="1458"/>
      <c r="I20" s="1297"/>
    </row>
    <row r="21" spans="1:9">
      <c r="A21" s="1448" t="s">
        <v>366</v>
      </c>
      <c r="B21" s="1449"/>
      <c r="C21" s="1449"/>
      <c r="D21" s="1449"/>
      <c r="E21" s="1449"/>
      <c r="F21" s="1449"/>
      <c r="G21" s="1449"/>
      <c r="H21" s="1449"/>
      <c r="I21" s="1449"/>
    </row>
    <row r="22" spans="1:9" ht="27.75" customHeight="1">
      <c r="A22" s="1418" t="s">
        <v>367</v>
      </c>
      <c r="B22" s="1418"/>
      <c r="C22" s="1418"/>
      <c r="D22" s="1418"/>
      <c r="E22" s="1418"/>
      <c r="F22" s="1418"/>
      <c r="G22" s="1418"/>
      <c r="H22" s="1418"/>
      <c r="I22" s="1418"/>
    </row>
    <row r="23" spans="1:9">
      <c r="A23" s="1451" t="s">
        <v>368</v>
      </c>
      <c r="B23" s="1297"/>
      <c r="C23" s="1297"/>
      <c r="D23" s="1297"/>
      <c r="E23" s="1297"/>
      <c r="F23" s="1297"/>
      <c r="G23" s="1297"/>
      <c r="H23" s="1297"/>
      <c r="I23" s="399"/>
    </row>
    <row r="24" spans="1:9">
      <c r="A24" s="1459"/>
      <c r="B24" s="1210"/>
      <c r="C24" s="1210"/>
      <c r="D24" s="1210"/>
      <c r="E24" s="1210"/>
      <c r="F24" s="1210"/>
      <c r="G24" s="1210"/>
      <c r="H24" s="1210"/>
      <c r="I24" s="1210"/>
    </row>
    <row r="25" spans="1:9">
      <c r="A25" s="414"/>
      <c r="B25" s="415"/>
      <c r="C25" s="415"/>
      <c r="D25" s="416"/>
      <c r="E25" s="415"/>
      <c r="F25" s="415"/>
      <c r="G25" s="415"/>
      <c r="H25" s="416"/>
      <c r="I25" s="416"/>
    </row>
    <row r="26" spans="1:9" ht="15.75">
      <c r="A26" s="1460" t="s">
        <v>484</v>
      </c>
      <c r="B26" s="1461"/>
      <c r="C26" s="1461"/>
      <c r="D26" s="1461"/>
      <c r="E26" s="1461"/>
      <c r="F26" s="1461"/>
      <c r="G26" s="1461"/>
      <c r="H26" s="1461"/>
      <c r="I26" s="1461"/>
    </row>
    <row r="27" spans="1:9" ht="15.75">
      <c r="A27" s="1462"/>
      <c r="B27" s="1463"/>
      <c r="C27" s="1463"/>
      <c r="D27" s="1463"/>
      <c r="E27" s="1463"/>
      <c r="F27" s="1463"/>
      <c r="G27" s="1463"/>
      <c r="H27" s="1463"/>
      <c r="I27" s="1464"/>
    </row>
    <row r="28" spans="1:9" ht="15.75">
      <c r="A28" s="1465" t="s">
        <v>505</v>
      </c>
      <c r="B28" s="1466"/>
      <c r="C28" s="1466"/>
      <c r="D28" s="1466"/>
      <c r="E28" s="1466"/>
      <c r="F28" s="1466"/>
      <c r="G28" s="1466"/>
      <c r="H28" s="1466"/>
      <c r="I28" s="1466"/>
    </row>
    <row r="29" spans="1:9" ht="75" customHeight="1">
      <c r="A29" s="550" t="s">
        <v>476</v>
      </c>
      <c r="B29" s="551" t="s">
        <v>198</v>
      </c>
      <c r="C29" s="551" t="s">
        <v>477</v>
      </c>
      <c r="D29" s="550" t="s">
        <v>478</v>
      </c>
      <c r="E29" s="551" t="s">
        <v>479</v>
      </c>
      <c r="F29" s="551" t="s">
        <v>480</v>
      </c>
      <c r="G29" s="551" t="s">
        <v>481</v>
      </c>
      <c r="H29" s="550" t="s">
        <v>1040</v>
      </c>
      <c r="I29" s="550" t="s">
        <v>1041</v>
      </c>
    </row>
    <row r="30" spans="1:9">
      <c r="A30" s="552" t="s">
        <v>127</v>
      </c>
      <c r="B30" s="419"/>
      <c r="C30" s="419"/>
      <c r="D30" s="553"/>
      <c r="E30" s="419"/>
      <c r="F30" s="419"/>
      <c r="G30" s="554"/>
      <c r="H30" s="553"/>
      <c r="I30" s="555"/>
    </row>
    <row r="31" spans="1:9">
      <c r="A31" s="552" t="s">
        <v>126</v>
      </c>
      <c r="B31" s="419"/>
      <c r="C31" s="419"/>
      <c r="D31" s="553"/>
      <c r="E31" s="419"/>
      <c r="F31" s="419"/>
      <c r="G31" s="554"/>
      <c r="H31" s="553"/>
      <c r="I31" s="555"/>
    </row>
    <row r="32" spans="1:9">
      <c r="A32" s="552" t="s">
        <v>125</v>
      </c>
      <c r="B32" s="419"/>
      <c r="C32" s="419"/>
      <c r="D32" s="553"/>
      <c r="E32" s="419"/>
      <c r="F32" s="419"/>
      <c r="G32" s="554"/>
      <c r="H32" s="553"/>
      <c r="I32" s="555"/>
    </row>
    <row r="33" spans="1:9">
      <c r="A33" s="552" t="s">
        <v>124</v>
      </c>
      <c r="B33" s="419"/>
      <c r="C33" s="419"/>
      <c r="D33" s="553"/>
      <c r="E33" s="419"/>
      <c r="F33" s="419"/>
      <c r="G33" s="554"/>
      <c r="H33" s="553"/>
      <c r="I33" s="555"/>
    </row>
    <row r="34" spans="1:9">
      <c r="A34" s="552" t="s">
        <v>123</v>
      </c>
      <c r="B34" s="419"/>
      <c r="C34" s="419"/>
      <c r="D34" s="553"/>
      <c r="E34" s="419"/>
      <c r="F34" s="419"/>
      <c r="G34" s="554"/>
      <c r="H34" s="553"/>
      <c r="I34" s="555"/>
    </row>
    <row r="35" spans="1:9">
      <c r="A35" s="552" t="s">
        <v>122</v>
      </c>
      <c r="B35" s="417"/>
      <c r="C35" s="419"/>
      <c r="D35" s="553"/>
      <c r="E35" s="419"/>
      <c r="F35" s="419"/>
      <c r="G35" s="554"/>
      <c r="H35" s="553"/>
      <c r="I35" s="555"/>
    </row>
    <row r="36" spans="1:9">
      <c r="A36" s="552" t="s">
        <v>121</v>
      </c>
      <c r="B36" s="418"/>
      <c r="C36" s="419"/>
      <c r="D36" s="553"/>
      <c r="E36" s="419"/>
      <c r="F36" s="419"/>
      <c r="G36" s="554"/>
      <c r="H36" s="553"/>
      <c r="I36" s="555"/>
    </row>
    <row r="37" spans="1:9">
      <c r="A37" s="552" t="s">
        <v>120</v>
      </c>
      <c r="B37" s="418"/>
      <c r="C37" s="419"/>
      <c r="D37" s="553"/>
      <c r="E37" s="419"/>
      <c r="F37" s="419"/>
      <c r="G37" s="554"/>
      <c r="H37" s="553"/>
      <c r="I37" s="555"/>
    </row>
    <row r="38" spans="1:9">
      <c r="A38" s="552" t="s">
        <v>119</v>
      </c>
      <c r="B38" s="420"/>
      <c r="C38" s="419"/>
      <c r="D38" s="553"/>
      <c r="E38" s="419"/>
      <c r="F38" s="419"/>
      <c r="G38" s="554"/>
      <c r="H38" s="553"/>
      <c r="I38" s="555"/>
    </row>
    <row r="39" spans="1:9">
      <c r="A39" s="552" t="s">
        <v>118</v>
      </c>
      <c r="B39" s="418"/>
      <c r="C39" s="419"/>
      <c r="D39" s="553"/>
      <c r="E39" s="419"/>
      <c r="F39" s="419"/>
      <c r="G39" s="554"/>
      <c r="H39" s="553"/>
      <c r="I39" s="555"/>
    </row>
    <row r="40" spans="1:9">
      <c r="A40" s="552" t="s">
        <v>117</v>
      </c>
      <c r="B40" s="418"/>
      <c r="C40" s="419"/>
      <c r="D40" s="553"/>
      <c r="E40" s="419"/>
      <c r="F40" s="419"/>
      <c r="G40" s="554"/>
      <c r="H40" s="553"/>
      <c r="I40" s="555"/>
    </row>
    <row r="41" spans="1:9">
      <c r="A41" s="552" t="s">
        <v>116</v>
      </c>
      <c r="B41" s="419"/>
      <c r="C41" s="419"/>
      <c r="D41" s="553"/>
      <c r="E41" s="419"/>
      <c r="F41" s="419"/>
      <c r="G41" s="554"/>
      <c r="H41" s="553"/>
      <c r="I41" s="555"/>
    </row>
    <row r="42" spans="1:9">
      <c r="A42" s="548" t="s">
        <v>115</v>
      </c>
      <c r="B42" s="556">
        <v>0</v>
      </c>
      <c r="C42" s="556">
        <f>SUM(C30:C41)</f>
        <v>0</v>
      </c>
      <c r="D42" s="557">
        <v>0</v>
      </c>
      <c r="E42" s="556">
        <f>SUM(E30:E41)</f>
        <v>0</v>
      </c>
      <c r="F42" s="556">
        <f>SUM(F30:F41)</f>
        <v>0</v>
      </c>
      <c r="G42" s="556">
        <f>SUM(G30:G41)</f>
        <v>0</v>
      </c>
      <c r="H42" s="557">
        <v>0</v>
      </c>
      <c r="I42" s="558">
        <v>0</v>
      </c>
    </row>
    <row r="43" spans="1:9">
      <c r="A43" s="421"/>
      <c r="B43" s="421"/>
      <c r="C43" s="421"/>
      <c r="D43" s="421"/>
      <c r="E43" s="421"/>
      <c r="F43" s="421"/>
      <c r="G43" s="421"/>
      <c r="H43" s="421"/>
      <c r="I43" s="421"/>
    </row>
    <row r="44" spans="1:9">
      <c r="A44" s="1445" t="s">
        <v>485</v>
      </c>
      <c r="B44" s="1446"/>
      <c r="C44" s="1446"/>
      <c r="D44" s="1446"/>
      <c r="E44" s="1446"/>
      <c r="F44" s="1446"/>
      <c r="G44" s="1446"/>
      <c r="H44" s="1446"/>
      <c r="I44" s="1447"/>
    </row>
    <row r="45" spans="1:9">
      <c r="A45" s="1448" t="s">
        <v>369</v>
      </c>
      <c r="B45" s="1449"/>
      <c r="C45" s="1449"/>
      <c r="D45" s="1449"/>
      <c r="E45" s="1449"/>
      <c r="F45" s="1449"/>
      <c r="G45" s="1449"/>
      <c r="H45" s="1449"/>
      <c r="I45" s="1449"/>
    </row>
    <row r="46" spans="1:9" ht="42.75" customHeight="1">
      <c r="A46" s="1450" t="s">
        <v>486</v>
      </c>
      <c r="B46" s="1362"/>
      <c r="C46" s="1362"/>
      <c r="D46" s="1362"/>
      <c r="E46" s="1362"/>
      <c r="F46" s="1362"/>
      <c r="G46" s="1362"/>
      <c r="H46" s="1362"/>
      <c r="I46" s="1362"/>
    </row>
  </sheetData>
  <sheetProtection selectLockedCells="1" selectUnlockedCells="1"/>
  <mergeCells count="15">
    <mergeCell ref="A44:I44"/>
    <mergeCell ref="A45:I45"/>
    <mergeCell ref="A46:I46"/>
    <mergeCell ref="A23:H23"/>
    <mergeCell ref="A1:I1"/>
    <mergeCell ref="A4:I4"/>
    <mergeCell ref="A20:I20"/>
    <mergeCell ref="A24:I24"/>
    <mergeCell ref="A21:I21"/>
    <mergeCell ref="A22:I22"/>
    <mergeCell ref="A26:I26"/>
    <mergeCell ref="A27:I27"/>
    <mergeCell ref="A28:I28"/>
    <mergeCell ref="A2:I2"/>
    <mergeCell ref="A3:I3"/>
  </mergeCells>
  <printOptions horizontalCentered="1" verticalCentered="1"/>
  <pageMargins left="0.25" right="0.25" top="0.5" bottom="0.5" header="0.5" footer="0.5"/>
  <pageSetup scale="7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P14"/>
  <sheetViews>
    <sheetView zoomScaleNormal="100" workbookViewId="0">
      <selection sqref="A1:G14"/>
    </sheetView>
  </sheetViews>
  <sheetFormatPr defaultColWidth="9.140625" defaultRowHeight="12.75"/>
  <cols>
    <col min="1" max="1" width="30.5703125" style="61" customWidth="1"/>
    <col min="2" max="7" width="15.5703125" style="61" customWidth="1"/>
    <col min="8" max="16384" width="9.140625" style="61"/>
  </cols>
  <sheetData>
    <row r="1" spans="1:16" ht="21.75" customHeight="1">
      <c r="A1" s="1474" t="s">
        <v>466</v>
      </c>
      <c r="B1" s="1475"/>
      <c r="C1" s="1475"/>
      <c r="D1" s="1475"/>
      <c r="E1" s="1475"/>
      <c r="F1" s="1475"/>
      <c r="G1" s="1475"/>
      <c r="H1" s="6"/>
      <c r="I1" s="6"/>
      <c r="J1" s="6"/>
      <c r="K1" s="6"/>
      <c r="L1" s="6"/>
      <c r="M1" s="6"/>
      <c r="N1" s="6"/>
      <c r="O1" s="6"/>
      <c r="P1" s="6"/>
    </row>
    <row r="2" spans="1:16" ht="19.5" customHeight="1">
      <c r="A2" s="1476" t="s">
        <v>285</v>
      </c>
      <c r="B2" s="1477"/>
      <c r="C2" s="1477"/>
      <c r="D2" s="1477"/>
      <c r="E2" s="1477"/>
      <c r="F2" s="1477"/>
      <c r="G2" s="1477"/>
      <c r="H2" s="6"/>
      <c r="I2" s="6"/>
      <c r="J2" s="6"/>
      <c r="K2" s="6"/>
      <c r="L2" s="6"/>
      <c r="M2" s="6"/>
      <c r="N2" s="6"/>
      <c r="O2" s="6"/>
      <c r="P2" s="6"/>
    </row>
    <row r="3" spans="1:16" s="314" customFormat="1" ht="19.5" customHeight="1">
      <c r="A3" s="1393" t="s">
        <v>523</v>
      </c>
      <c r="B3" s="1394"/>
      <c r="C3" s="1394"/>
      <c r="D3" s="1394"/>
      <c r="E3" s="1394"/>
      <c r="F3" s="1394"/>
      <c r="G3" s="1395"/>
      <c r="H3" s="6"/>
      <c r="I3" s="6"/>
      <c r="J3" s="6"/>
      <c r="K3" s="6"/>
      <c r="L3" s="6"/>
      <c r="M3" s="6"/>
      <c r="N3" s="6"/>
      <c r="O3" s="6"/>
      <c r="P3" s="6"/>
    </row>
    <row r="4" spans="1:16" s="68" customFormat="1" ht="17.25" customHeight="1">
      <c r="A4" s="1471" t="s">
        <v>506</v>
      </c>
      <c r="B4" s="1472"/>
      <c r="C4" s="1472"/>
      <c r="D4" s="1472"/>
      <c r="E4" s="1472"/>
      <c r="F4" s="1472"/>
      <c r="G4" s="1473"/>
      <c r="H4" s="69"/>
      <c r="I4" s="27"/>
      <c r="J4" s="27"/>
      <c r="K4" s="27"/>
      <c r="L4" s="27"/>
      <c r="M4" s="27"/>
      <c r="N4" s="27"/>
      <c r="O4" s="27"/>
      <c r="P4" s="27"/>
    </row>
    <row r="5" spans="1:16" ht="27">
      <c r="A5" s="559"/>
      <c r="B5" s="559" t="s">
        <v>644</v>
      </c>
      <c r="C5" s="559" t="s">
        <v>135</v>
      </c>
      <c r="D5" s="559" t="s">
        <v>646</v>
      </c>
      <c r="E5" s="559" t="s">
        <v>647</v>
      </c>
      <c r="F5" s="559" t="s">
        <v>649</v>
      </c>
      <c r="G5" s="559" t="s">
        <v>651</v>
      </c>
      <c r="H5" s="1"/>
      <c r="I5" s="1"/>
      <c r="J5" s="1"/>
      <c r="K5" s="1"/>
      <c r="L5" s="1"/>
      <c r="M5" s="1"/>
      <c r="N5" s="1"/>
      <c r="O5" s="1"/>
      <c r="P5" s="1"/>
    </row>
    <row r="6" spans="1:16" ht="14.25" customHeight="1">
      <c r="A6" s="560" t="s">
        <v>487</v>
      </c>
      <c r="B6" s="660">
        <v>5083253</v>
      </c>
      <c r="C6" s="653">
        <v>417395</v>
      </c>
      <c r="D6" s="653">
        <v>304526</v>
      </c>
      <c r="E6" s="653">
        <v>23746</v>
      </c>
      <c r="F6" s="653">
        <v>24540</v>
      </c>
      <c r="G6" s="653">
        <v>64583</v>
      </c>
      <c r="H6" s="1"/>
      <c r="I6" s="1"/>
    </row>
    <row r="7" spans="1:16" ht="14.25">
      <c r="A7" s="560" t="s">
        <v>180</v>
      </c>
      <c r="B7" s="423"/>
      <c r="C7" s="659">
        <f>C6/C6</f>
        <v>1</v>
      </c>
      <c r="D7" s="659">
        <f>+D6/C6</f>
        <v>0.7295870817810467</v>
      </c>
      <c r="E7" s="659">
        <f>+E6/C6</f>
        <v>5.6890954611339375E-2</v>
      </c>
      <c r="F7" s="659">
        <f>+F6/C6</f>
        <v>5.8793229434947712E-2</v>
      </c>
      <c r="G7" s="659">
        <f>+G6/C6</f>
        <v>0.15472873417266617</v>
      </c>
      <c r="H7" s="830"/>
      <c r="I7" s="63"/>
      <c r="J7" s="63"/>
      <c r="K7" s="63"/>
      <c r="L7" s="63"/>
      <c r="M7" s="63"/>
      <c r="N7" s="63"/>
      <c r="O7" s="63"/>
      <c r="P7" s="63"/>
    </row>
    <row r="8" spans="1:16">
      <c r="A8" s="314"/>
      <c r="B8" s="314"/>
      <c r="C8" s="314"/>
      <c r="D8" s="314"/>
      <c r="E8" s="314"/>
      <c r="F8" s="314"/>
      <c r="G8" s="314"/>
      <c r="H8" s="63"/>
      <c r="I8" s="63"/>
      <c r="J8" s="63"/>
      <c r="K8" s="63"/>
      <c r="L8" s="63"/>
      <c r="M8" s="63"/>
      <c r="N8" s="63"/>
      <c r="O8" s="63"/>
      <c r="P8" s="63"/>
    </row>
    <row r="9" spans="1:16" ht="13.5">
      <c r="A9" s="654" t="s">
        <v>652</v>
      </c>
      <c r="B9" s="314"/>
      <c r="C9" s="314"/>
      <c r="D9" s="314"/>
      <c r="E9" s="314"/>
      <c r="F9" s="314"/>
      <c r="G9" s="314"/>
    </row>
    <row r="10" spans="1:16" ht="24.95" customHeight="1">
      <c r="A10" s="1470" t="s">
        <v>643</v>
      </c>
      <c r="B10" s="1470"/>
      <c r="C10" s="1470"/>
      <c r="D10" s="1470"/>
      <c r="E10" s="1470"/>
      <c r="F10" s="1470"/>
      <c r="G10" s="1470"/>
    </row>
    <row r="11" spans="1:16">
      <c r="A11" s="1470" t="s">
        <v>645</v>
      </c>
      <c r="B11" s="1470"/>
      <c r="C11" s="1470"/>
      <c r="D11" s="1470"/>
      <c r="E11" s="1470"/>
      <c r="F11" s="1470"/>
      <c r="G11" s="1470"/>
    </row>
    <row r="12" spans="1:16">
      <c r="A12" s="1470" t="s">
        <v>648</v>
      </c>
      <c r="B12" s="1470"/>
      <c r="C12" s="1470"/>
      <c r="D12" s="1470"/>
      <c r="E12" s="1470"/>
      <c r="F12" s="1470"/>
      <c r="G12" s="1470"/>
    </row>
    <row r="13" spans="1:16">
      <c r="A13" s="1470" t="s">
        <v>684</v>
      </c>
      <c r="B13" s="1470"/>
      <c r="C13" s="1470"/>
      <c r="D13" s="1470"/>
      <c r="E13" s="1470"/>
      <c r="F13" s="1470"/>
      <c r="G13" s="1470"/>
    </row>
    <row r="14" spans="1:16">
      <c r="A14" s="1470" t="s">
        <v>650</v>
      </c>
      <c r="B14" s="1470"/>
      <c r="C14" s="1470"/>
      <c r="D14" s="1470"/>
      <c r="E14" s="1470"/>
      <c r="F14" s="1470"/>
      <c r="G14" s="1470"/>
    </row>
  </sheetData>
  <mergeCells count="9">
    <mergeCell ref="A12:G12"/>
    <mergeCell ref="A13:G13"/>
    <mergeCell ref="A14:G14"/>
    <mergeCell ref="A4:G4"/>
    <mergeCell ref="A1:G1"/>
    <mergeCell ref="A2:G2"/>
    <mergeCell ref="A3:G3"/>
    <mergeCell ref="A10:G10"/>
    <mergeCell ref="A11:G11"/>
  </mergeCells>
  <printOptions horizontalCentered="1" verticalCentered="1" headings="1"/>
  <pageMargins left="0.25" right="0.25" top="0.5" bottom="0.5" header="0.5" footer="0.5"/>
  <pageSetup firstPageNumber="100" orientation="landscape" useFirstPageNumber="1" r:id="rId1"/>
  <headerFooter scaleWithDoc="0" alignWithMargins="0">
    <oddFooter xml:space="preserve">&amp;C&amp;12
</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23"/>
  <sheetViews>
    <sheetView zoomScaleNormal="100" workbookViewId="0">
      <selection sqref="A1:J21"/>
    </sheetView>
  </sheetViews>
  <sheetFormatPr defaultColWidth="9.140625" defaultRowHeight="12.75"/>
  <cols>
    <col min="1" max="1" width="18.5703125" style="66" customWidth="1"/>
    <col min="2" max="10" width="11.5703125" style="66" customWidth="1"/>
    <col min="11" max="16384" width="9.140625" style="66"/>
  </cols>
  <sheetData>
    <row r="1" spans="1:12" ht="21" customHeight="1">
      <c r="A1" s="1390" t="s">
        <v>466</v>
      </c>
      <c r="B1" s="1391"/>
      <c r="C1" s="1391"/>
      <c r="D1" s="1391"/>
      <c r="E1" s="1391"/>
      <c r="F1" s="1391"/>
      <c r="G1" s="1391"/>
      <c r="H1" s="1391"/>
      <c r="I1" s="1391"/>
      <c r="J1" s="1392"/>
    </row>
    <row r="2" spans="1:12" ht="18.75" customHeight="1">
      <c r="A2" s="1400" t="s">
        <v>287</v>
      </c>
      <c r="B2" s="1401"/>
      <c r="C2" s="1401"/>
      <c r="D2" s="1401"/>
      <c r="E2" s="1401"/>
      <c r="F2" s="1401"/>
      <c r="G2" s="1401"/>
      <c r="H2" s="1401"/>
      <c r="I2" s="1401"/>
      <c r="J2" s="1402"/>
    </row>
    <row r="3" spans="1:12" s="313" customFormat="1" ht="18.75" customHeight="1">
      <c r="A3" s="1400" t="s">
        <v>286</v>
      </c>
      <c r="B3" s="1401"/>
      <c r="C3" s="1401"/>
      <c r="D3" s="1401"/>
      <c r="E3" s="1401"/>
      <c r="F3" s="1401"/>
      <c r="G3" s="1401"/>
      <c r="H3" s="1401"/>
      <c r="I3" s="1401"/>
      <c r="J3" s="1402"/>
    </row>
    <row r="4" spans="1:12" ht="25.5" customHeight="1" thickBot="1">
      <c r="A4" s="1481" t="s">
        <v>506</v>
      </c>
      <c r="B4" s="1482"/>
      <c r="C4" s="1482"/>
      <c r="D4" s="1482"/>
      <c r="E4" s="1482"/>
      <c r="F4" s="1482"/>
      <c r="G4" s="1482"/>
      <c r="H4" s="1482"/>
      <c r="I4" s="1482"/>
      <c r="J4" s="1483"/>
    </row>
    <row r="5" spans="1:12" ht="20.25" customHeight="1">
      <c r="A5" s="906" t="s">
        <v>75</v>
      </c>
      <c r="B5" s="1478" t="s">
        <v>138</v>
      </c>
      <c r="C5" s="1479"/>
      <c r="D5" s="1480"/>
      <c r="E5" s="1478" t="s">
        <v>137</v>
      </c>
      <c r="F5" s="1479"/>
      <c r="G5" s="1480"/>
      <c r="H5" s="1478" t="s">
        <v>76</v>
      </c>
      <c r="I5" s="1479"/>
      <c r="J5" s="1480"/>
    </row>
    <row r="6" spans="1:12" ht="15.75" customHeight="1" thickBot="1">
      <c r="A6" s="907"/>
      <c r="B6" s="908" t="s">
        <v>136</v>
      </c>
      <c r="C6" s="900" t="s">
        <v>293</v>
      </c>
      <c r="D6" s="901" t="s">
        <v>48</v>
      </c>
      <c r="E6" s="908" t="s">
        <v>136</v>
      </c>
      <c r="F6" s="900" t="s">
        <v>139</v>
      </c>
      <c r="G6" s="901" t="s">
        <v>48</v>
      </c>
      <c r="H6" s="908" t="s">
        <v>136</v>
      </c>
      <c r="I6" s="900" t="s">
        <v>139</v>
      </c>
      <c r="J6" s="901" t="s">
        <v>48</v>
      </c>
      <c r="K6" s="357"/>
      <c r="L6" s="357"/>
    </row>
    <row r="7" spans="1:12" s="313" customFormat="1" ht="15.75" customHeight="1">
      <c r="A7" s="902" t="s">
        <v>524</v>
      </c>
      <c r="B7" s="909">
        <v>11475.301465731523</v>
      </c>
      <c r="C7" s="898">
        <v>14.152499438956667</v>
      </c>
      <c r="D7" s="910">
        <f>SUM(B7:C7)</f>
        <v>11489.45396517048</v>
      </c>
      <c r="E7" s="909">
        <v>10861</v>
      </c>
      <c r="F7" s="898">
        <v>16</v>
      </c>
      <c r="G7" s="910">
        <f>SUM(E7:F7)</f>
        <v>10877</v>
      </c>
      <c r="H7" s="913">
        <f>E7/B7</f>
        <v>0.94646750958430148</v>
      </c>
      <c r="I7" s="899">
        <f>F7/C7</f>
        <v>1.1305423518306483</v>
      </c>
      <c r="J7" s="903">
        <f>G7/D7</f>
        <v>0.94669424961124404</v>
      </c>
      <c r="K7" s="357"/>
      <c r="L7" s="357"/>
    </row>
    <row r="8" spans="1:12" s="313" customFormat="1" ht="14.25">
      <c r="A8" s="904" t="s">
        <v>525</v>
      </c>
      <c r="B8" s="911">
        <v>0</v>
      </c>
      <c r="C8" s="650">
        <v>17813.831016</v>
      </c>
      <c r="D8" s="912">
        <f t="shared" ref="D8:D17" si="0">SUM(B8:C8)</f>
        <v>17813.831016</v>
      </c>
      <c r="E8" s="911">
        <v>1</v>
      </c>
      <c r="F8" s="650">
        <v>15200</v>
      </c>
      <c r="G8" s="912">
        <f t="shared" ref="G8:G17" si="1">SUM(E8:F8)</f>
        <v>15201</v>
      </c>
      <c r="H8" s="914" t="s">
        <v>322</v>
      </c>
      <c r="I8" s="655">
        <f t="shared" ref="I8:J18" si="2">F8/C8</f>
        <v>0.85326957386918556</v>
      </c>
      <c r="J8" s="905">
        <f t="shared" si="2"/>
        <v>0.85332571002536106</v>
      </c>
      <c r="K8" s="357"/>
      <c r="L8" s="357"/>
    </row>
    <row r="9" spans="1:12" s="313" customFormat="1" ht="15.75" customHeight="1">
      <c r="A9" s="904" t="s">
        <v>526</v>
      </c>
      <c r="B9" s="911">
        <v>11865.218989225788</v>
      </c>
      <c r="C9" s="650">
        <v>28857.235548910485</v>
      </c>
      <c r="D9" s="912">
        <f t="shared" si="0"/>
        <v>40722.45453813627</v>
      </c>
      <c r="E9" s="911">
        <v>10816</v>
      </c>
      <c r="F9" s="650">
        <v>27456</v>
      </c>
      <c r="G9" s="912">
        <f t="shared" si="1"/>
        <v>38272</v>
      </c>
      <c r="H9" s="915">
        <f t="shared" ref="H9:H18" si="3">E9/B9</f>
        <v>0.91157188163332414</v>
      </c>
      <c r="I9" s="655">
        <f t="shared" si="2"/>
        <v>0.95144248843464185</v>
      </c>
      <c r="J9" s="905">
        <f t="shared" si="2"/>
        <v>0.93982547059285348</v>
      </c>
      <c r="K9" s="357"/>
      <c r="L9" s="357"/>
    </row>
    <row r="10" spans="1:12" s="313" customFormat="1" ht="15.75" customHeight="1">
      <c r="A10" s="904" t="s">
        <v>527</v>
      </c>
      <c r="B10" s="911">
        <v>13.474715300126837</v>
      </c>
      <c r="C10" s="650">
        <v>14872.981486211263</v>
      </c>
      <c r="D10" s="912">
        <f t="shared" si="0"/>
        <v>14886.45620151139</v>
      </c>
      <c r="E10" s="911">
        <v>17</v>
      </c>
      <c r="F10" s="650">
        <v>13846</v>
      </c>
      <c r="G10" s="912">
        <f t="shared" si="1"/>
        <v>13863</v>
      </c>
      <c r="H10" s="915">
        <f t="shared" si="3"/>
        <v>1.2616222028705852</v>
      </c>
      <c r="I10" s="655">
        <f t="shared" si="2"/>
        <v>0.93094985782350514</v>
      </c>
      <c r="J10" s="905">
        <f t="shared" si="2"/>
        <v>0.93124917121594863</v>
      </c>
      <c r="K10" s="357"/>
      <c r="L10" s="357"/>
    </row>
    <row r="11" spans="1:12" s="313" customFormat="1" ht="15.75" customHeight="1">
      <c r="A11" s="904" t="s">
        <v>528</v>
      </c>
      <c r="B11" s="911">
        <v>926410.88501513726</v>
      </c>
      <c r="C11" s="650">
        <v>2428.9148330725925</v>
      </c>
      <c r="D11" s="912">
        <f t="shared" si="0"/>
        <v>928839.79984820983</v>
      </c>
      <c r="E11" s="911">
        <v>825099</v>
      </c>
      <c r="F11" s="650">
        <v>1015</v>
      </c>
      <c r="G11" s="912">
        <f t="shared" si="1"/>
        <v>826114</v>
      </c>
      <c r="H11" s="915">
        <f t="shared" si="3"/>
        <v>0.89064044188828606</v>
      </c>
      <c r="I11" s="655">
        <f t="shared" si="2"/>
        <v>0.41788208716895137</v>
      </c>
      <c r="J11" s="905">
        <f t="shared" si="2"/>
        <v>0.88940417942362371</v>
      </c>
      <c r="K11" s="357"/>
      <c r="L11" s="357"/>
    </row>
    <row r="12" spans="1:12" s="313" customFormat="1" ht="15.75" customHeight="1">
      <c r="A12" s="904" t="s">
        <v>334</v>
      </c>
      <c r="B12" s="911">
        <v>213412.31993381752</v>
      </c>
      <c r="C12" s="650">
        <v>10.254546722468348</v>
      </c>
      <c r="D12" s="912">
        <f t="shared" si="0"/>
        <v>213422.57448053997</v>
      </c>
      <c r="E12" s="911">
        <v>149057</v>
      </c>
      <c r="F12" s="650">
        <v>16</v>
      </c>
      <c r="G12" s="912">
        <f t="shared" si="1"/>
        <v>149073</v>
      </c>
      <c r="H12" s="915">
        <f t="shared" si="3"/>
        <v>0.69844608805257768</v>
      </c>
      <c r="I12" s="655">
        <f>F12/C12</f>
        <v>1.5602834950220674</v>
      </c>
      <c r="J12" s="905">
        <f t="shared" si="2"/>
        <v>0.69848749769248331</v>
      </c>
      <c r="K12" s="357"/>
      <c r="L12" s="357"/>
    </row>
    <row r="13" spans="1:12" s="313" customFormat="1" ht="15.75" customHeight="1">
      <c r="A13" s="904" t="s">
        <v>529</v>
      </c>
      <c r="B13" s="911">
        <v>112916.47176313512</v>
      </c>
      <c r="C13" s="650">
        <v>128274.40007241497</v>
      </c>
      <c r="D13" s="912">
        <f t="shared" si="0"/>
        <v>241190.87183555009</v>
      </c>
      <c r="E13" s="911">
        <v>90416</v>
      </c>
      <c r="F13" s="650">
        <v>114008</v>
      </c>
      <c r="G13" s="912">
        <f t="shared" si="1"/>
        <v>204424</v>
      </c>
      <c r="H13" s="915">
        <f t="shared" si="3"/>
        <v>0.80073348545343892</v>
      </c>
      <c r="I13" s="655">
        <f t="shared" si="2"/>
        <v>0.88878217271442217</v>
      </c>
      <c r="J13" s="905">
        <f t="shared" si="2"/>
        <v>0.84756109733448515</v>
      </c>
      <c r="K13" s="357"/>
      <c r="L13" s="357"/>
    </row>
    <row r="14" spans="1:12" s="313" customFormat="1" ht="15.75" customHeight="1">
      <c r="A14" s="904" t="s">
        <v>530</v>
      </c>
      <c r="B14" s="911">
        <v>171065.42534065698</v>
      </c>
      <c r="C14" s="650">
        <v>1107.1250597451656</v>
      </c>
      <c r="D14" s="912">
        <f t="shared" si="0"/>
        <v>172172.55040040213</v>
      </c>
      <c r="E14" s="911">
        <v>160456</v>
      </c>
      <c r="F14" s="650">
        <v>841</v>
      </c>
      <c r="G14" s="912">
        <f t="shared" si="1"/>
        <v>161297</v>
      </c>
      <c r="H14" s="915">
        <f t="shared" si="3"/>
        <v>0.93798030595879012</v>
      </c>
      <c r="I14" s="655">
        <f t="shared" si="2"/>
        <v>0.75962511425184309</v>
      </c>
      <c r="J14" s="905">
        <f t="shared" si="2"/>
        <v>0.9368334245202844</v>
      </c>
      <c r="K14" s="357"/>
      <c r="L14" s="357"/>
    </row>
    <row r="15" spans="1:12" s="313" customFormat="1" ht="15.75" customHeight="1">
      <c r="A15" s="904" t="s">
        <v>531</v>
      </c>
      <c r="B15" s="911">
        <v>8853.7836700797543</v>
      </c>
      <c r="C15" s="650">
        <v>16592.362230564595</v>
      </c>
      <c r="D15" s="912">
        <f t="shared" si="0"/>
        <v>25446.145900644347</v>
      </c>
      <c r="E15" s="911">
        <v>3488</v>
      </c>
      <c r="F15" s="650">
        <v>10790</v>
      </c>
      <c r="G15" s="912">
        <f t="shared" si="1"/>
        <v>14278</v>
      </c>
      <c r="H15" s="915">
        <f t="shared" si="3"/>
        <v>0.39395586451781694</v>
      </c>
      <c r="I15" s="655">
        <f t="shared" si="2"/>
        <v>0.65029920695221255</v>
      </c>
      <c r="J15" s="905">
        <f t="shared" si="2"/>
        <v>0.56110658391055013</v>
      </c>
      <c r="K15" s="357"/>
      <c r="L15" s="357"/>
    </row>
    <row r="16" spans="1:12" s="313" customFormat="1" ht="15.75" customHeight="1">
      <c r="A16" s="904" t="s">
        <v>532</v>
      </c>
      <c r="B16" s="911">
        <v>38725.96159320703</v>
      </c>
      <c r="C16" s="650">
        <v>1495.2803164809829</v>
      </c>
      <c r="D16" s="912">
        <f t="shared" si="0"/>
        <v>40221.241909688011</v>
      </c>
      <c r="E16" s="911">
        <v>26158</v>
      </c>
      <c r="F16" s="650">
        <v>520</v>
      </c>
      <c r="G16" s="912">
        <f t="shared" si="1"/>
        <v>26678</v>
      </c>
      <c r="H16" s="915">
        <f t="shared" si="3"/>
        <v>0.6754641827819301</v>
      </c>
      <c r="I16" s="655">
        <f t="shared" si="2"/>
        <v>0.34776088086531926</v>
      </c>
      <c r="J16" s="905">
        <f t="shared" si="2"/>
        <v>0.66328135913610675</v>
      </c>
      <c r="K16" s="357"/>
      <c r="L16" s="357"/>
    </row>
    <row r="17" spans="1:12" s="313" customFormat="1" ht="15.75" customHeight="1">
      <c r="A17" s="904" t="s">
        <v>533</v>
      </c>
      <c r="B17" s="911">
        <v>11144.468662202125</v>
      </c>
      <c r="C17" s="650">
        <v>46601.023105066612</v>
      </c>
      <c r="D17" s="912">
        <f t="shared" si="0"/>
        <v>57745.491767268737</v>
      </c>
      <c r="E17" s="911">
        <v>11364</v>
      </c>
      <c r="F17" s="650">
        <v>47198</v>
      </c>
      <c r="G17" s="912">
        <f t="shared" si="1"/>
        <v>58562</v>
      </c>
      <c r="H17" s="915">
        <f t="shared" si="3"/>
        <v>1.0196986814223312</v>
      </c>
      <c r="I17" s="655">
        <f t="shared" si="2"/>
        <v>1.0128103817289043</v>
      </c>
      <c r="J17" s="905">
        <f t="shared" si="2"/>
        <v>1.0141397745129963</v>
      </c>
      <c r="K17" s="357"/>
      <c r="L17" s="357"/>
    </row>
    <row r="18" spans="1:12" ht="15" thickBot="1">
      <c r="A18" s="923" t="s">
        <v>534</v>
      </c>
      <c r="B18" s="924">
        <v>53854.305549686651</v>
      </c>
      <c r="C18" s="925">
        <v>1645.9632733700962</v>
      </c>
      <c r="D18" s="926">
        <f>SUM(B18:C18)</f>
        <v>55500.268823056744</v>
      </c>
      <c r="E18" s="924">
        <v>44113</v>
      </c>
      <c r="F18" s="925">
        <v>1374</v>
      </c>
      <c r="G18" s="926">
        <f>SUM(E18:F18)</f>
        <v>45487</v>
      </c>
      <c r="H18" s="927">
        <f t="shared" si="3"/>
        <v>0.81911742338411175</v>
      </c>
      <c r="I18" s="928">
        <f t="shared" si="2"/>
        <v>0.83476953722469538</v>
      </c>
      <c r="J18" s="929">
        <f t="shared" si="2"/>
        <v>0.81958161581197808</v>
      </c>
      <c r="K18" s="358"/>
      <c r="L18" s="359"/>
    </row>
    <row r="19" spans="1:12" s="60" customFormat="1" ht="15.75" customHeight="1" thickBot="1">
      <c r="A19" s="916" t="s">
        <v>48</v>
      </c>
      <c r="B19" s="917">
        <f>+SUM(B7:B18)</f>
        <v>1559737.6166981796</v>
      </c>
      <c r="C19" s="918">
        <f>+SUM(C7:C18)</f>
        <v>259713.52398799817</v>
      </c>
      <c r="D19" s="919">
        <f>+SUM(D7:D18)</f>
        <v>1819451.1406861779</v>
      </c>
      <c r="E19" s="917">
        <f>SUM(E7:E18)</f>
        <v>1331846</v>
      </c>
      <c r="F19" s="918">
        <f>SUM(F7:F18)</f>
        <v>232280</v>
      </c>
      <c r="G19" s="919">
        <f>+SUM(G7:G18)</f>
        <v>1564126</v>
      </c>
      <c r="H19" s="920">
        <f>E19/B19</f>
        <v>0.85389105561190148</v>
      </c>
      <c r="I19" s="921">
        <f>F19/C19</f>
        <v>0.89437005987695151</v>
      </c>
      <c r="J19" s="922">
        <f>G19/D19</f>
        <v>0.8596691414368588</v>
      </c>
      <c r="K19" s="360"/>
      <c r="L19" s="361"/>
    </row>
    <row r="20" spans="1:12">
      <c r="E20" s="65"/>
    </row>
    <row r="21" spans="1:12" ht="27" customHeight="1">
      <c r="A21" s="1362" t="s">
        <v>1042</v>
      </c>
      <c r="B21" s="1362"/>
      <c r="C21" s="1362"/>
      <c r="D21" s="1362"/>
      <c r="E21" s="1362"/>
      <c r="F21" s="1362"/>
      <c r="G21" s="1362"/>
      <c r="H21" s="1362"/>
      <c r="I21" s="1362"/>
      <c r="J21" s="1362"/>
    </row>
    <row r="23" spans="1:12" ht="12.75" customHeight="1"/>
  </sheetData>
  <mergeCells count="8">
    <mergeCell ref="A21:J21"/>
    <mergeCell ref="A1:J1"/>
    <mergeCell ref="A2:J2"/>
    <mergeCell ref="B5:D5"/>
    <mergeCell ref="E5:G5"/>
    <mergeCell ref="H5:J5"/>
    <mergeCell ref="A4:J4"/>
    <mergeCell ref="A3:J3"/>
  </mergeCells>
  <printOptions horizontalCentered="1" verticalCentered="1" headings="1"/>
  <pageMargins left="0.25" right="0.25" top="0.5" bottom="0.5" header="0.5" footer="0.5"/>
  <pageSetup firstPageNumber="101" orientation="landscape" useFirstPageNumber="1" r:id="rId1"/>
  <headerFooter scaleWithDoc="0" alignWithMargins="0">
    <oddFooter xml:space="preserve">&amp;R&amp;12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7"/>
  <sheetViews>
    <sheetView topLeftCell="A4" zoomScaleNormal="100" workbookViewId="0">
      <selection sqref="A1:H23"/>
    </sheetView>
  </sheetViews>
  <sheetFormatPr defaultColWidth="9.140625" defaultRowHeight="15"/>
  <cols>
    <col min="1" max="1" width="19.42578125" style="6" customWidth="1"/>
    <col min="2" max="3" width="14.5703125" style="70" customWidth="1"/>
    <col min="4" max="4" width="14.5703125" style="1" customWidth="1"/>
    <col min="5" max="6" width="14.5703125" style="70" customWidth="1"/>
    <col min="7" max="7" width="14.7109375" style="1" customWidth="1"/>
    <col min="8" max="8" width="13.5703125" style="1" customWidth="1"/>
    <col min="9" max="16384" width="9.140625" style="1"/>
  </cols>
  <sheetData>
    <row r="1" spans="1:8" ht="21" customHeight="1">
      <c r="A1" s="1488" t="s">
        <v>466</v>
      </c>
      <c r="B1" s="1489"/>
      <c r="C1" s="1489"/>
      <c r="D1" s="1489"/>
      <c r="E1" s="1489"/>
      <c r="F1" s="1489"/>
      <c r="G1" s="1489"/>
      <c r="H1" s="1490"/>
    </row>
    <row r="2" spans="1:8" s="6" customFormat="1" ht="20.25" customHeight="1">
      <c r="A2" s="1491" t="s">
        <v>289</v>
      </c>
      <c r="B2" s="1482"/>
      <c r="C2" s="1482"/>
      <c r="D2" s="1482"/>
      <c r="E2" s="1482"/>
      <c r="F2" s="1482"/>
      <c r="G2" s="1482"/>
      <c r="H2" s="1483"/>
    </row>
    <row r="3" spans="1:8" s="6" customFormat="1" ht="20.25" customHeight="1">
      <c r="A3" s="1491" t="s">
        <v>288</v>
      </c>
      <c r="B3" s="1495"/>
      <c r="C3" s="1495"/>
      <c r="D3" s="1495"/>
      <c r="E3" s="1495"/>
      <c r="F3" s="1495"/>
      <c r="G3" s="1495"/>
      <c r="H3" s="1496"/>
    </row>
    <row r="4" spans="1:8" s="6" customFormat="1" ht="20.45" customHeight="1">
      <c r="A4" s="1471" t="s">
        <v>506</v>
      </c>
      <c r="B4" s="1472"/>
      <c r="C4" s="1472"/>
      <c r="D4" s="1472"/>
      <c r="E4" s="1472"/>
      <c r="F4" s="1472"/>
      <c r="G4" s="1472"/>
      <c r="H4" s="1473"/>
    </row>
    <row r="5" spans="1:8" ht="60" customHeight="1">
      <c r="A5" s="422"/>
      <c r="B5" s="422" t="s">
        <v>488</v>
      </c>
      <c r="C5" s="422" t="s">
        <v>1045</v>
      </c>
      <c r="D5" s="422" t="s">
        <v>1043</v>
      </c>
      <c r="E5" s="422" t="s">
        <v>1044</v>
      </c>
      <c r="F5" s="422" t="s">
        <v>1046</v>
      </c>
      <c r="G5" s="424" t="s">
        <v>1047</v>
      </c>
      <c r="H5" s="422" t="s">
        <v>1048</v>
      </c>
    </row>
    <row r="6" spans="1:8" ht="14.25">
      <c r="A6" s="658" t="s">
        <v>127</v>
      </c>
      <c r="B6" s="679">
        <v>1566972</v>
      </c>
      <c r="C6" s="680">
        <v>39450</v>
      </c>
      <c r="D6" s="681">
        <f t="shared" ref="D6:D17" si="0">C6/B6</f>
        <v>2.5175944432957321E-2</v>
      </c>
      <c r="E6" s="682">
        <v>26979</v>
      </c>
      <c r="F6" s="683">
        <v>14435</v>
      </c>
      <c r="G6" s="684">
        <f t="shared" ref="G6:G17" si="1">E6/C6</f>
        <v>0.68387832699619777</v>
      </c>
      <c r="H6" s="684">
        <f t="shared" ref="H6:H17" si="2">F6/B6</f>
        <v>9.212034420525702E-3</v>
      </c>
    </row>
    <row r="7" spans="1:8" ht="14.25">
      <c r="A7" s="658" t="s">
        <v>126</v>
      </c>
      <c r="B7" s="679">
        <v>1561944</v>
      </c>
      <c r="C7" s="680">
        <v>24797</v>
      </c>
      <c r="D7" s="681">
        <f t="shared" si="0"/>
        <v>1.5875729219485463E-2</v>
      </c>
      <c r="E7" s="682">
        <v>15648</v>
      </c>
      <c r="F7" s="683">
        <v>10252</v>
      </c>
      <c r="G7" s="684">
        <f t="shared" si="1"/>
        <v>0.63104407791265071</v>
      </c>
      <c r="H7" s="684">
        <f t="shared" si="2"/>
        <v>6.5636155969740276E-3</v>
      </c>
    </row>
    <row r="8" spans="1:8" ht="14.25">
      <c r="A8" s="658" t="s">
        <v>125</v>
      </c>
      <c r="B8" s="679">
        <v>1560389</v>
      </c>
      <c r="C8" s="680">
        <v>37269</v>
      </c>
      <c r="D8" s="681">
        <f t="shared" si="0"/>
        <v>2.388442881871123E-2</v>
      </c>
      <c r="E8" s="682">
        <v>25066</v>
      </c>
      <c r="F8" s="683">
        <v>14504</v>
      </c>
      <c r="G8" s="684">
        <f t="shared" si="1"/>
        <v>0.67256969599398964</v>
      </c>
      <c r="H8" s="684">
        <f t="shared" si="2"/>
        <v>9.2951180763258395E-3</v>
      </c>
    </row>
    <row r="9" spans="1:8" ht="14.25">
      <c r="A9" s="658" t="s">
        <v>124</v>
      </c>
      <c r="B9" s="680">
        <v>1567144</v>
      </c>
      <c r="C9" s="680">
        <v>25320</v>
      </c>
      <c r="D9" s="681">
        <f t="shared" si="0"/>
        <v>1.6156779466341319E-2</v>
      </c>
      <c r="E9" s="682">
        <v>15954</v>
      </c>
      <c r="F9" s="682">
        <v>10967</v>
      </c>
      <c r="G9" s="684">
        <f t="shared" si="1"/>
        <v>0.63009478672985786</v>
      </c>
      <c r="H9" s="684">
        <f t="shared" si="2"/>
        <v>6.9980805848090539E-3</v>
      </c>
    </row>
    <row r="10" spans="1:8" ht="14.25">
      <c r="A10" s="658" t="s">
        <v>123</v>
      </c>
      <c r="B10" s="685">
        <v>1568026</v>
      </c>
      <c r="C10" s="685">
        <v>33072</v>
      </c>
      <c r="D10" s="681">
        <f t="shared" si="0"/>
        <v>2.1091487003404279E-2</v>
      </c>
      <c r="E10" s="682">
        <v>20880</v>
      </c>
      <c r="F10" s="682">
        <v>14274</v>
      </c>
      <c r="G10" s="684">
        <f t="shared" si="1"/>
        <v>0.63134978229317851</v>
      </c>
      <c r="H10" s="684">
        <f t="shared" si="2"/>
        <v>9.1031653811862821E-3</v>
      </c>
    </row>
    <row r="11" spans="1:8" ht="14.25">
      <c r="A11" s="658" t="s">
        <v>122</v>
      </c>
      <c r="B11" s="679">
        <v>1565776</v>
      </c>
      <c r="C11" s="679">
        <v>33862</v>
      </c>
      <c r="D11" s="681">
        <f t="shared" si="0"/>
        <v>2.162633735604582E-2</v>
      </c>
      <c r="E11" s="679">
        <v>22898</v>
      </c>
      <c r="F11" s="679">
        <v>14116</v>
      </c>
      <c r="G11" s="684">
        <f t="shared" si="1"/>
        <v>0.67621522650758958</v>
      </c>
      <c r="H11" s="684">
        <f t="shared" si="2"/>
        <v>9.0153380815646677E-3</v>
      </c>
    </row>
    <row r="12" spans="1:8" ht="14.25">
      <c r="A12" s="658" t="s">
        <v>121</v>
      </c>
      <c r="B12" s="679">
        <v>1560691</v>
      </c>
      <c r="C12" s="679">
        <v>38773</v>
      </c>
      <c r="D12" s="681">
        <f t="shared" si="0"/>
        <v>2.4843482790635685E-2</v>
      </c>
      <c r="E12" s="679">
        <v>26438</v>
      </c>
      <c r="F12" s="679">
        <v>15580</v>
      </c>
      <c r="G12" s="684">
        <f t="shared" si="1"/>
        <v>0.68186624713073529</v>
      </c>
      <c r="H12" s="684">
        <f t="shared" si="2"/>
        <v>9.9827576374823708E-3</v>
      </c>
    </row>
    <row r="13" spans="1:8" ht="14.25">
      <c r="A13" s="658" t="s">
        <v>120</v>
      </c>
      <c r="B13" s="679">
        <v>1557155</v>
      </c>
      <c r="C13" s="679">
        <v>30875</v>
      </c>
      <c r="D13" s="681">
        <f t="shared" si="0"/>
        <v>1.9827827030706641E-2</v>
      </c>
      <c r="E13" s="679">
        <v>20655</v>
      </c>
      <c r="F13" s="679">
        <v>12273</v>
      </c>
      <c r="G13" s="684">
        <f t="shared" si="1"/>
        <v>0.66898785425101215</v>
      </c>
      <c r="H13" s="684">
        <f t="shared" si="2"/>
        <v>7.8816816566109355E-3</v>
      </c>
    </row>
    <row r="14" spans="1:8" ht="14.25">
      <c r="A14" s="658" t="s">
        <v>119</v>
      </c>
      <c r="B14" s="680">
        <v>1556511</v>
      </c>
      <c r="C14" s="680">
        <v>27141</v>
      </c>
      <c r="D14" s="681">
        <f t="shared" si="0"/>
        <v>1.7437075613342918E-2</v>
      </c>
      <c r="E14" s="680">
        <v>17123</v>
      </c>
      <c r="F14" s="680">
        <v>11644</v>
      </c>
      <c r="G14" s="684">
        <f t="shared" si="1"/>
        <v>0.63089053461552635</v>
      </c>
      <c r="H14" s="684">
        <f t="shared" si="2"/>
        <v>7.4808337364785727E-3</v>
      </c>
    </row>
    <row r="15" spans="1:8" ht="14.25">
      <c r="A15" s="658" t="s">
        <v>118</v>
      </c>
      <c r="B15" s="679">
        <v>1557184</v>
      </c>
      <c r="C15" s="679">
        <v>33704</v>
      </c>
      <c r="D15" s="681">
        <f t="shared" si="0"/>
        <v>2.164419875878509E-2</v>
      </c>
      <c r="E15" s="784">
        <v>21987</v>
      </c>
      <c r="F15" s="784">
        <v>14085</v>
      </c>
      <c r="G15" s="684">
        <f t="shared" si="1"/>
        <v>0.65235580346546407</v>
      </c>
      <c r="H15" s="684">
        <f t="shared" si="2"/>
        <v>9.0451738522872062E-3</v>
      </c>
    </row>
    <row r="16" spans="1:8" ht="14.25">
      <c r="A16" s="658" t="s">
        <v>117</v>
      </c>
      <c r="B16" s="679">
        <v>1560730</v>
      </c>
      <c r="C16" s="679">
        <v>13324</v>
      </c>
      <c r="D16" s="681">
        <f t="shared" si="0"/>
        <v>8.5370307484318227E-3</v>
      </c>
      <c r="E16" s="784">
        <v>8709</v>
      </c>
      <c r="F16" s="784">
        <v>5322</v>
      </c>
      <c r="G16" s="684">
        <f t="shared" si="1"/>
        <v>0.65363254277994598</v>
      </c>
      <c r="H16" s="684">
        <f t="shared" si="2"/>
        <v>3.4099427831847918E-3</v>
      </c>
    </row>
    <row r="17" spans="1:8" ht="14.25">
      <c r="A17" s="658" t="s">
        <v>116</v>
      </c>
      <c r="B17" s="679">
        <v>1564126</v>
      </c>
      <c r="C17" s="679">
        <v>53702</v>
      </c>
      <c r="D17" s="681">
        <f t="shared" si="0"/>
        <v>3.4333551133348593E-2</v>
      </c>
      <c r="E17" s="784">
        <v>34839</v>
      </c>
      <c r="F17" s="784">
        <v>19070</v>
      </c>
      <c r="G17" s="684">
        <f t="shared" si="1"/>
        <v>0.64874678782913109</v>
      </c>
      <c r="H17" s="684">
        <f t="shared" si="2"/>
        <v>1.2192112400151906E-2</v>
      </c>
    </row>
    <row r="18" spans="1:8">
      <c r="A18" s="651" t="s">
        <v>489</v>
      </c>
      <c r="B18" s="686">
        <f>B17</f>
        <v>1564126</v>
      </c>
      <c r="C18" s="686">
        <f>SUM(C6:C17)</f>
        <v>391289</v>
      </c>
      <c r="D18" s="687">
        <f>C18/B18</f>
        <v>0.25016462868080958</v>
      </c>
      <c r="E18" s="686">
        <f>SUM(E6:E17)</f>
        <v>257176</v>
      </c>
      <c r="F18" s="686">
        <f>SUM(F6:F17)</f>
        <v>156522</v>
      </c>
      <c r="G18" s="687">
        <f>E18/C18</f>
        <v>0.65725333449189727</v>
      </c>
      <c r="H18" s="687">
        <f>F18/B18</f>
        <v>0.10006994321429348</v>
      </c>
    </row>
    <row r="19" spans="1:8" ht="14.25">
      <c r="A19" s="314"/>
      <c r="B19" s="314"/>
      <c r="C19" s="314"/>
      <c r="D19" s="314"/>
      <c r="E19" s="314"/>
      <c r="F19" s="314"/>
      <c r="G19" s="425"/>
      <c r="H19" s="314"/>
    </row>
    <row r="20" spans="1:8" ht="14.25">
      <c r="A20" s="1492" t="s">
        <v>490</v>
      </c>
      <c r="B20" s="1493"/>
      <c r="C20" s="1493"/>
      <c r="D20" s="1493"/>
      <c r="E20" s="1493"/>
      <c r="F20" s="1493"/>
      <c r="G20" s="1493"/>
      <c r="H20" s="1493"/>
    </row>
    <row r="21" spans="1:8" ht="26.25" customHeight="1">
      <c r="A21" s="1486" t="s">
        <v>491</v>
      </c>
      <c r="B21" s="1487"/>
      <c r="C21" s="1487"/>
      <c r="D21" s="1487"/>
      <c r="E21" s="1487"/>
      <c r="F21" s="1487"/>
      <c r="G21" s="1487"/>
      <c r="H21" s="1487"/>
    </row>
    <row r="22" spans="1:8" ht="14.25">
      <c r="A22" s="1494" t="s">
        <v>492</v>
      </c>
      <c r="B22" s="1485"/>
      <c r="C22" s="1485"/>
      <c r="D22" s="1485"/>
      <c r="E22" s="1485"/>
      <c r="F22" s="1485"/>
      <c r="G22" s="1485"/>
      <c r="H22" s="1485"/>
    </row>
    <row r="23" spans="1:8" ht="14.25">
      <c r="A23" s="1484" t="s">
        <v>493</v>
      </c>
      <c r="B23" s="1485"/>
      <c r="C23" s="1485"/>
      <c r="D23" s="1485"/>
      <c r="E23" s="1485"/>
      <c r="F23" s="1485"/>
      <c r="G23" s="1485"/>
      <c r="H23" s="1485"/>
    </row>
    <row r="24" spans="1:8" ht="14.25">
      <c r="A24" s="1209"/>
      <c r="B24" s="1209"/>
      <c r="C24" s="1209"/>
      <c r="D24" s="1209"/>
      <c r="E24" s="1209"/>
      <c r="F24" s="1209"/>
      <c r="G24" s="1209"/>
      <c r="H24" s="1209"/>
    </row>
    <row r="25" spans="1:8" ht="14.25">
      <c r="A25" s="426"/>
      <c r="B25" s="318"/>
      <c r="C25" s="318"/>
      <c r="D25" s="318"/>
      <c r="E25" s="318"/>
      <c r="F25" s="318"/>
      <c r="G25" s="427"/>
      <c r="H25" s="318"/>
    </row>
    <row r="26" spans="1:8" ht="14.25">
      <c r="A26" s="314"/>
      <c r="B26" s="314"/>
      <c r="C26" s="314"/>
      <c r="D26" s="314"/>
      <c r="E26" s="314"/>
      <c r="F26" s="314"/>
      <c r="G26" s="425"/>
      <c r="H26" s="314"/>
    </row>
    <row r="27" spans="1:8" ht="14.25">
      <c r="A27" s="314"/>
      <c r="B27" s="314"/>
      <c r="C27" s="314"/>
      <c r="D27" s="314"/>
      <c r="E27" s="314"/>
      <c r="F27" s="314"/>
      <c r="G27" s="425"/>
      <c r="H27" s="314"/>
    </row>
  </sheetData>
  <mergeCells count="9">
    <mergeCell ref="A23:H23"/>
    <mergeCell ref="A24:H24"/>
    <mergeCell ref="A21:H21"/>
    <mergeCell ref="A1:H1"/>
    <mergeCell ref="A2:H2"/>
    <mergeCell ref="A20:H20"/>
    <mergeCell ref="A4:H4"/>
    <mergeCell ref="A22:H22"/>
    <mergeCell ref="A3:H3"/>
  </mergeCells>
  <printOptions horizontalCentered="1" verticalCentered="1" headings="1"/>
  <pageMargins left="0.25" right="0.25" top="0.5" bottom="0.5" header="0.5" footer="0.5"/>
  <pageSetup firstPageNumber="102" orientation="landscape" useFirstPageNumber="1" r:id="rId1"/>
  <headerFooter scaleWithDoc="0"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50"/>
  <sheetViews>
    <sheetView zoomScaleNormal="100" workbookViewId="0">
      <selection activeCell="K15" sqref="K15"/>
    </sheetView>
  </sheetViews>
  <sheetFormatPr defaultColWidth="40.5703125" defaultRowHeight="12.75"/>
  <cols>
    <col min="1" max="1" width="50.7109375" style="71" customWidth="1"/>
    <col min="2" max="2" width="8.5703125" style="71" customWidth="1"/>
    <col min="3" max="3" width="6.5703125" style="71" customWidth="1"/>
    <col min="4" max="4" width="10.5703125" style="71" customWidth="1"/>
    <col min="5" max="5" width="8.42578125" style="71" customWidth="1"/>
    <col min="6" max="7" width="6.5703125" style="72" customWidth="1"/>
    <col min="8" max="8" width="6.7109375" style="72" customWidth="1"/>
    <col min="9" max="9" width="13.140625" style="71" customWidth="1"/>
    <col min="10" max="41" width="11.7109375" style="71" customWidth="1"/>
    <col min="42" max="16384" width="40.5703125" style="71"/>
  </cols>
  <sheetData>
    <row r="1" spans="1:10" ht="15">
      <c r="A1" s="1488" t="s">
        <v>466</v>
      </c>
      <c r="B1" s="1497"/>
      <c r="C1" s="1497"/>
      <c r="D1" s="1497"/>
      <c r="E1" s="1497"/>
      <c r="F1" s="1497"/>
      <c r="G1" s="1497"/>
      <c r="H1" s="1497"/>
      <c r="I1" s="1498"/>
      <c r="J1" s="934"/>
    </row>
    <row r="2" spans="1:10" ht="15">
      <c r="A2" s="1499" t="s">
        <v>291</v>
      </c>
      <c r="B2" s="1500"/>
      <c r="C2" s="1500"/>
      <c r="D2" s="1500"/>
      <c r="E2" s="1500"/>
      <c r="F2" s="1500"/>
      <c r="G2" s="1500"/>
      <c r="H2" s="1500"/>
      <c r="I2" s="1500"/>
      <c r="J2" s="934"/>
    </row>
    <row r="3" spans="1:10" ht="15">
      <c r="A3" s="1499" t="s">
        <v>290</v>
      </c>
      <c r="B3" s="1500"/>
      <c r="C3" s="1500"/>
      <c r="D3" s="1500"/>
      <c r="E3" s="1500"/>
      <c r="F3" s="1500"/>
      <c r="G3" s="1500"/>
      <c r="H3" s="1500"/>
      <c r="I3" s="1500"/>
      <c r="J3" s="934"/>
    </row>
    <row r="4" spans="1:10" ht="18" customHeight="1" thickBot="1">
      <c r="A4" s="1499" t="s">
        <v>506</v>
      </c>
      <c r="B4" s="1500"/>
      <c r="C4" s="1500"/>
      <c r="D4" s="1500"/>
      <c r="E4" s="1500"/>
      <c r="F4" s="1500"/>
      <c r="G4" s="1500"/>
      <c r="H4" s="1500"/>
      <c r="I4" s="1500"/>
      <c r="J4" s="934"/>
    </row>
    <row r="5" spans="1:10" ht="27" customHeight="1">
      <c r="A5" s="1505" t="s">
        <v>330</v>
      </c>
      <c r="B5" s="1507" t="s">
        <v>140</v>
      </c>
      <c r="C5" s="1508"/>
      <c r="D5" s="1508"/>
      <c r="E5" s="1509"/>
      <c r="F5" s="1510" t="s">
        <v>971</v>
      </c>
      <c r="G5" s="1511"/>
      <c r="H5" s="1512"/>
      <c r="I5" s="1501" t="s">
        <v>373</v>
      </c>
    </row>
    <row r="6" spans="1:10" ht="15" customHeight="1" thickBot="1">
      <c r="A6" s="1506"/>
      <c r="B6" s="943" t="s">
        <v>29</v>
      </c>
      <c r="C6" s="932" t="s">
        <v>30</v>
      </c>
      <c r="D6" s="932" t="s">
        <v>31</v>
      </c>
      <c r="E6" s="944" t="s">
        <v>32</v>
      </c>
      <c r="F6" s="957" t="s">
        <v>139</v>
      </c>
      <c r="G6" s="933" t="s">
        <v>136</v>
      </c>
      <c r="H6" s="958" t="s">
        <v>48</v>
      </c>
      <c r="I6" s="1502"/>
    </row>
    <row r="7" spans="1:10" ht="12.75" customHeight="1">
      <c r="A7" s="939" t="s">
        <v>535</v>
      </c>
      <c r="B7" s="945"/>
      <c r="C7" s="930" t="s">
        <v>638</v>
      </c>
      <c r="D7" s="930" t="s">
        <v>638</v>
      </c>
      <c r="E7" s="946" t="s">
        <v>638</v>
      </c>
      <c r="F7" s="959">
        <v>0</v>
      </c>
      <c r="G7" s="931">
        <v>0</v>
      </c>
      <c r="H7" s="960">
        <v>0</v>
      </c>
      <c r="I7" s="953">
        <f>(H7*20)</f>
        <v>0</v>
      </c>
    </row>
    <row r="8" spans="1:10" ht="12.75" customHeight="1">
      <c r="A8" s="940" t="s">
        <v>536</v>
      </c>
      <c r="B8" s="947"/>
      <c r="C8" s="327" t="s">
        <v>638</v>
      </c>
      <c r="D8" s="327"/>
      <c r="E8" s="948"/>
      <c r="F8" s="961">
        <v>0</v>
      </c>
      <c r="G8" s="562">
        <v>0</v>
      </c>
      <c r="H8" s="962">
        <v>0</v>
      </c>
      <c r="I8" s="954">
        <f t="shared" ref="I8:I33" si="0">(H8*20)</f>
        <v>0</v>
      </c>
    </row>
    <row r="9" spans="1:10" ht="12.75" customHeight="1">
      <c r="A9" s="940" t="s">
        <v>537</v>
      </c>
      <c r="B9" s="947"/>
      <c r="C9" s="327" t="s">
        <v>638</v>
      </c>
      <c r="D9" s="327" t="s">
        <v>638</v>
      </c>
      <c r="E9" s="948" t="s">
        <v>638</v>
      </c>
      <c r="F9" s="961">
        <v>0</v>
      </c>
      <c r="G9" s="562">
        <v>0</v>
      </c>
      <c r="H9" s="962">
        <v>0</v>
      </c>
      <c r="I9" s="954">
        <f t="shared" si="0"/>
        <v>0</v>
      </c>
    </row>
    <row r="10" spans="1:10" ht="12.75" customHeight="1">
      <c r="A10" s="940" t="s">
        <v>538</v>
      </c>
      <c r="B10" s="947"/>
      <c r="C10" s="327" t="s">
        <v>638</v>
      </c>
      <c r="D10" s="327"/>
      <c r="E10" s="948"/>
      <c r="F10" s="961">
        <v>0</v>
      </c>
      <c r="G10" s="562">
        <v>0</v>
      </c>
      <c r="H10" s="962">
        <v>0</v>
      </c>
      <c r="I10" s="954">
        <f t="shared" si="0"/>
        <v>0</v>
      </c>
    </row>
    <row r="11" spans="1:10" ht="12.75" customHeight="1">
      <c r="A11" s="940" t="s">
        <v>539</v>
      </c>
      <c r="B11" s="947"/>
      <c r="C11" s="327" t="s">
        <v>638</v>
      </c>
      <c r="D11" s="327"/>
      <c r="E11" s="948"/>
      <c r="F11" s="961">
        <v>0</v>
      </c>
      <c r="G11" s="562">
        <v>0</v>
      </c>
      <c r="H11" s="962">
        <v>0</v>
      </c>
      <c r="I11" s="954">
        <f t="shared" si="0"/>
        <v>0</v>
      </c>
    </row>
    <row r="12" spans="1:10" ht="12.75" customHeight="1">
      <c r="A12" s="940" t="s">
        <v>540</v>
      </c>
      <c r="B12" s="947"/>
      <c r="C12" s="327" t="s">
        <v>638</v>
      </c>
      <c r="D12" s="327"/>
      <c r="E12" s="948" t="s">
        <v>638</v>
      </c>
      <c r="F12" s="961">
        <v>0</v>
      </c>
      <c r="G12" s="562">
        <v>0</v>
      </c>
      <c r="H12" s="962">
        <v>0</v>
      </c>
      <c r="I12" s="954">
        <f t="shared" si="0"/>
        <v>0</v>
      </c>
    </row>
    <row r="13" spans="1:10" ht="12.75" customHeight="1">
      <c r="A13" s="940" t="s">
        <v>541</v>
      </c>
      <c r="B13" s="947"/>
      <c r="C13" s="327" t="s">
        <v>638</v>
      </c>
      <c r="D13" s="327"/>
      <c r="E13" s="948"/>
      <c r="F13" s="961">
        <v>0</v>
      </c>
      <c r="G13" s="562">
        <v>0</v>
      </c>
      <c r="H13" s="962">
        <v>0</v>
      </c>
      <c r="I13" s="954">
        <f t="shared" si="0"/>
        <v>0</v>
      </c>
    </row>
    <row r="14" spans="1:10" ht="12.75" customHeight="1">
      <c r="A14" s="940" t="s">
        <v>542</v>
      </c>
      <c r="B14" s="947"/>
      <c r="C14" s="327" t="s">
        <v>638</v>
      </c>
      <c r="D14" s="327"/>
      <c r="E14" s="948"/>
      <c r="F14" s="961">
        <v>0</v>
      </c>
      <c r="G14" s="562">
        <v>0</v>
      </c>
      <c r="H14" s="962">
        <v>0</v>
      </c>
      <c r="I14" s="954">
        <f t="shared" si="0"/>
        <v>0</v>
      </c>
    </row>
    <row r="15" spans="1:10" ht="12.75" customHeight="1">
      <c r="A15" s="940" t="s">
        <v>543</v>
      </c>
      <c r="B15" s="947"/>
      <c r="C15" s="327" t="s">
        <v>638</v>
      </c>
      <c r="D15" s="327"/>
      <c r="E15" s="948"/>
      <c r="F15" s="961">
        <v>0</v>
      </c>
      <c r="G15" s="562">
        <v>0</v>
      </c>
      <c r="H15" s="962">
        <v>0</v>
      </c>
      <c r="I15" s="954">
        <f t="shared" si="0"/>
        <v>0</v>
      </c>
    </row>
    <row r="16" spans="1:10" ht="12.75" customHeight="1">
      <c r="A16" s="940" t="s">
        <v>544</v>
      </c>
      <c r="B16" s="947"/>
      <c r="C16" s="327" t="s">
        <v>638</v>
      </c>
      <c r="D16" s="327"/>
      <c r="E16" s="948"/>
      <c r="F16" s="961">
        <v>0</v>
      </c>
      <c r="G16" s="562">
        <v>0</v>
      </c>
      <c r="H16" s="962">
        <v>0</v>
      </c>
      <c r="I16" s="954">
        <f t="shared" si="0"/>
        <v>0</v>
      </c>
    </row>
    <row r="17" spans="1:9" ht="12.75" customHeight="1">
      <c r="A17" s="940" t="s">
        <v>545</v>
      </c>
      <c r="B17" s="947"/>
      <c r="C17" s="327" t="s">
        <v>638</v>
      </c>
      <c r="D17" s="327"/>
      <c r="E17" s="948"/>
      <c r="F17" s="961">
        <v>0</v>
      </c>
      <c r="G17" s="562">
        <v>0</v>
      </c>
      <c r="H17" s="962">
        <v>0</v>
      </c>
      <c r="I17" s="954">
        <f t="shared" si="0"/>
        <v>0</v>
      </c>
    </row>
    <row r="18" spans="1:9" ht="12.75" customHeight="1">
      <c r="A18" s="940" t="s">
        <v>546</v>
      </c>
      <c r="B18" s="947"/>
      <c r="C18" s="327" t="s">
        <v>638</v>
      </c>
      <c r="D18" s="327"/>
      <c r="E18" s="948"/>
      <c r="F18" s="961">
        <v>0</v>
      </c>
      <c r="G18" s="562">
        <v>0</v>
      </c>
      <c r="H18" s="962">
        <v>0</v>
      </c>
      <c r="I18" s="954">
        <f t="shared" si="0"/>
        <v>0</v>
      </c>
    </row>
    <row r="19" spans="1:9" ht="12.75" customHeight="1">
      <c r="A19" s="940" t="s">
        <v>547</v>
      </c>
      <c r="B19" s="947"/>
      <c r="C19" s="327" t="s">
        <v>638</v>
      </c>
      <c r="D19" s="327"/>
      <c r="E19" s="948"/>
      <c r="F19" s="961">
        <v>0</v>
      </c>
      <c r="G19" s="562">
        <v>0</v>
      </c>
      <c r="H19" s="962">
        <v>0</v>
      </c>
      <c r="I19" s="954">
        <f t="shared" si="0"/>
        <v>0</v>
      </c>
    </row>
    <row r="20" spans="1:9" ht="12.75" customHeight="1">
      <c r="A20" s="940" t="s">
        <v>548</v>
      </c>
      <c r="B20" s="947"/>
      <c r="C20" s="327" t="s">
        <v>638</v>
      </c>
      <c r="D20" s="327"/>
      <c r="E20" s="948"/>
      <c r="F20" s="961">
        <v>0</v>
      </c>
      <c r="G20" s="562">
        <v>0</v>
      </c>
      <c r="H20" s="962">
        <v>0</v>
      </c>
      <c r="I20" s="954">
        <f t="shared" si="0"/>
        <v>0</v>
      </c>
    </row>
    <row r="21" spans="1:9" ht="12.75" customHeight="1">
      <c r="A21" s="940" t="s">
        <v>549</v>
      </c>
      <c r="B21" s="947"/>
      <c r="C21" s="327" t="s">
        <v>638</v>
      </c>
      <c r="D21" s="327"/>
      <c r="E21" s="948"/>
      <c r="F21" s="961">
        <v>0</v>
      </c>
      <c r="G21" s="562">
        <v>0</v>
      </c>
      <c r="H21" s="962">
        <v>0</v>
      </c>
      <c r="I21" s="954">
        <f t="shared" si="0"/>
        <v>0</v>
      </c>
    </row>
    <row r="22" spans="1:9" ht="12.75" customHeight="1">
      <c r="A22" s="940" t="s">
        <v>550</v>
      </c>
      <c r="B22" s="947"/>
      <c r="C22" s="327" t="s">
        <v>638</v>
      </c>
      <c r="D22" s="327"/>
      <c r="E22" s="948"/>
      <c r="F22" s="961">
        <v>0</v>
      </c>
      <c r="G22" s="562">
        <v>0</v>
      </c>
      <c r="H22" s="962">
        <v>0</v>
      </c>
      <c r="I22" s="954">
        <f t="shared" si="0"/>
        <v>0</v>
      </c>
    </row>
    <row r="23" spans="1:9" ht="12.75" customHeight="1">
      <c r="A23" s="940" t="s">
        <v>551</v>
      </c>
      <c r="B23" s="947"/>
      <c r="C23" s="327" t="s">
        <v>638</v>
      </c>
      <c r="D23" s="327"/>
      <c r="E23" s="948"/>
      <c r="F23" s="961">
        <v>0</v>
      </c>
      <c r="G23" s="562">
        <v>0</v>
      </c>
      <c r="H23" s="962">
        <v>0</v>
      </c>
      <c r="I23" s="954">
        <f t="shared" si="0"/>
        <v>0</v>
      </c>
    </row>
    <row r="24" spans="1:9" ht="12.75" customHeight="1">
      <c r="A24" s="940" t="s">
        <v>552</v>
      </c>
      <c r="B24" s="947"/>
      <c r="C24" s="327" t="s">
        <v>638</v>
      </c>
      <c r="D24" s="327"/>
      <c r="E24" s="948"/>
      <c r="F24" s="961">
        <v>0</v>
      </c>
      <c r="G24" s="562">
        <v>0</v>
      </c>
      <c r="H24" s="962">
        <v>0</v>
      </c>
      <c r="I24" s="954">
        <f t="shared" si="0"/>
        <v>0</v>
      </c>
    </row>
    <row r="25" spans="1:9" ht="12.75" customHeight="1">
      <c r="A25" s="940" t="s">
        <v>553</v>
      </c>
      <c r="B25" s="947"/>
      <c r="C25" s="327" t="s">
        <v>638</v>
      </c>
      <c r="D25" s="327"/>
      <c r="E25" s="948"/>
      <c r="F25" s="961">
        <v>0</v>
      </c>
      <c r="G25" s="562">
        <v>0</v>
      </c>
      <c r="H25" s="962">
        <v>0</v>
      </c>
      <c r="I25" s="954">
        <f t="shared" si="0"/>
        <v>0</v>
      </c>
    </row>
    <row r="26" spans="1:9" ht="12.75" customHeight="1">
      <c r="A26" s="940" t="s">
        <v>554</v>
      </c>
      <c r="B26" s="947"/>
      <c r="C26" s="327" t="s">
        <v>638</v>
      </c>
      <c r="D26" s="327"/>
      <c r="E26" s="948"/>
      <c r="F26" s="961">
        <v>0</v>
      </c>
      <c r="G26" s="562">
        <v>0</v>
      </c>
      <c r="H26" s="962">
        <v>0</v>
      </c>
      <c r="I26" s="954">
        <f t="shared" si="0"/>
        <v>0</v>
      </c>
    </row>
    <row r="27" spans="1:9" ht="12.75" customHeight="1">
      <c r="A27" s="940" t="s">
        <v>639</v>
      </c>
      <c r="B27" s="947"/>
      <c r="C27" s="327" t="s">
        <v>638</v>
      </c>
      <c r="D27" s="327"/>
      <c r="E27" s="948"/>
      <c r="F27" s="961">
        <v>0</v>
      </c>
      <c r="G27" s="562">
        <v>0</v>
      </c>
      <c r="H27" s="962">
        <v>0</v>
      </c>
      <c r="I27" s="954">
        <f t="shared" si="0"/>
        <v>0</v>
      </c>
    </row>
    <row r="28" spans="1:9" ht="12.75" customHeight="1">
      <c r="A28" s="940" t="s">
        <v>555</v>
      </c>
      <c r="B28" s="947"/>
      <c r="C28" s="327" t="s">
        <v>638</v>
      </c>
      <c r="D28" s="327"/>
      <c r="E28" s="948"/>
      <c r="F28" s="961">
        <v>0</v>
      </c>
      <c r="G28" s="562">
        <v>0</v>
      </c>
      <c r="H28" s="962">
        <v>0</v>
      </c>
      <c r="I28" s="954">
        <f t="shared" si="0"/>
        <v>0</v>
      </c>
    </row>
    <row r="29" spans="1:9" ht="12.75" customHeight="1">
      <c r="A29" s="940" t="s">
        <v>640</v>
      </c>
      <c r="B29" s="947"/>
      <c r="C29" s="327" t="s">
        <v>638</v>
      </c>
      <c r="D29" s="327"/>
      <c r="E29" s="948"/>
      <c r="F29" s="961">
        <v>0</v>
      </c>
      <c r="G29" s="562">
        <v>0</v>
      </c>
      <c r="H29" s="962">
        <v>0</v>
      </c>
      <c r="I29" s="954">
        <f t="shared" si="0"/>
        <v>0</v>
      </c>
    </row>
    <row r="30" spans="1:9" ht="12.75" customHeight="1">
      <c r="A30" s="940" t="s">
        <v>556</v>
      </c>
      <c r="B30" s="947"/>
      <c r="C30" s="327" t="s">
        <v>638</v>
      </c>
      <c r="D30" s="327"/>
      <c r="E30" s="948"/>
      <c r="F30" s="961">
        <v>0</v>
      </c>
      <c r="G30" s="562">
        <v>0</v>
      </c>
      <c r="H30" s="962">
        <v>0</v>
      </c>
      <c r="I30" s="954">
        <f t="shared" si="0"/>
        <v>0</v>
      </c>
    </row>
    <row r="31" spans="1:9" ht="12.75" customHeight="1">
      <c r="A31" s="940" t="s">
        <v>557</v>
      </c>
      <c r="B31" s="947"/>
      <c r="C31" s="327" t="s">
        <v>638</v>
      </c>
      <c r="D31" s="327"/>
      <c r="E31" s="948"/>
      <c r="F31" s="961">
        <v>0</v>
      </c>
      <c r="G31" s="562">
        <v>0</v>
      </c>
      <c r="H31" s="962">
        <v>0</v>
      </c>
      <c r="I31" s="954">
        <f t="shared" si="0"/>
        <v>0</v>
      </c>
    </row>
    <row r="32" spans="1:9" ht="12.75" customHeight="1">
      <c r="A32" s="940" t="s">
        <v>558</v>
      </c>
      <c r="B32" s="947"/>
      <c r="C32" s="327" t="s">
        <v>638</v>
      </c>
      <c r="D32" s="327"/>
      <c r="E32" s="948"/>
      <c r="F32" s="961">
        <v>0</v>
      </c>
      <c r="G32" s="562">
        <v>0</v>
      </c>
      <c r="H32" s="962">
        <v>0</v>
      </c>
      <c r="I32" s="954">
        <f t="shared" si="0"/>
        <v>0</v>
      </c>
    </row>
    <row r="33" spans="1:9" ht="12.75" customHeight="1">
      <c r="A33" s="940" t="s">
        <v>559</v>
      </c>
      <c r="B33" s="947"/>
      <c r="C33" s="327" t="s">
        <v>638</v>
      </c>
      <c r="D33" s="327" t="s">
        <v>638</v>
      </c>
      <c r="E33" s="948" t="s">
        <v>638</v>
      </c>
      <c r="F33" s="961">
        <v>0</v>
      </c>
      <c r="G33" s="562">
        <v>0</v>
      </c>
      <c r="H33" s="962">
        <v>0</v>
      </c>
      <c r="I33" s="954">
        <f t="shared" si="0"/>
        <v>0</v>
      </c>
    </row>
    <row r="34" spans="1:9" ht="12.75" customHeight="1">
      <c r="A34" s="940" t="s">
        <v>560</v>
      </c>
      <c r="B34" s="947"/>
      <c r="C34" s="328" t="s">
        <v>638</v>
      </c>
      <c r="D34" s="328" t="s">
        <v>638</v>
      </c>
      <c r="E34" s="948" t="s">
        <v>638</v>
      </c>
      <c r="F34" s="961">
        <v>0</v>
      </c>
      <c r="G34" s="562">
        <v>0</v>
      </c>
      <c r="H34" s="962">
        <v>0</v>
      </c>
      <c r="I34" s="954">
        <f t="shared" ref="I34:I44" si="1">(H34*20)</f>
        <v>0</v>
      </c>
    </row>
    <row r="35" spans="1:9" ht="12.75" customHeight="1">
      <c r="A35" s="940" t="s">
        <v>561</v>
      </c>
      <c r="B35" s="947"/>
      <c r="C35" s="328" t="s">
        <v>638</v>
      </c>
      <c r="D35" s="328"/>
      <c r="E35" s="948"/>
      <c r="F35" s="961">
        <v>0</v>
      </c>
      <c r="G35" s="562">
        <v>0</v>
      </c>
      <c r="H35" s="962">
        <v>0</v>
      </c>
      <c r="I35" s="954">
        <f t="shared" si="1"/>
        <v>0</v>
      </c>
    </row>
    <row r="36" spans="1:9" ht="12.75" customHeight="1">
      <c r="A36" s="940" t="s">
        <v>562</v>
      </c>
      <c r="B36" s="947"/>
      <c r="C36" s="328" t="s">
        <v>638</v>
      </c>
      <c r="D36" s="328"/>
      <c r="E36" s="948"/>
      <c r="F36" s="961">
        <v>0</v>
      </c>
      <c r="G36" s="562">
        <v>0</v>
      </c>
      <c r="H36" s="962">
        <v>0</v>
      </c>
      <c r="I36" s="954">
        <f t="shared" si="1"/>
        <v>0</v>
      </c>
    </row>
    <row r="37" spans="1:9" ht="12.75" customHeight="1">
      <c r="A37" s="940" t="s">
        <v>563</v>
      </c>
      <c r="B37" s="947"/>
      <c r="C37" s="328" t="s">
        <v>638</v>
      </c>
      <c r="D37" s="328"/>
      <c r="E37" s="948"/>
      <c r="F37" s="961">
        <v>0</v>
      </c>
      <c r="G37" s="562">
        <v>0</v>
      </c>
      <c r="H37" s="962">
        <v>0</v>
      </c>
      <c r="I37" s="954">
        <f t="shared" si="1"/>
        <v>0</v>
      </c>
    </row>
    <row r="38" spans="1:9" ht="12.75" customHeight="1">
      <c r="A38" s="940" t="s">
        <v>564</v>
      </c>
      <c r="B38" s="947"/>
      <c r="C38" s="328" t="s">
        <v>638</v>
      </c>
      <c r="D38" s="328"/>
      <c r="E38" s="948"/>
      <c r="F38" s="961">
        <v>0</v>
      </c>
      <c r="G38" s="562">
        <v>0</v>
      </c>
      <c r="H38" s="962">
        <v>0</v>
      </c>
      <c r="I38" s="954">
        <f t="shared" si="1"/>
        <v>0</v>
      </c>
    </row>
    <row r="39" spans="1:9" ht="12.75" customHeight="1">
      <c r="A39" s="940" t="s">
        <v>565</v>
      </c>
      <c r="B39" s="947"/>
      <c r="C39" s="329" t="s">
        <v>638</v>
      </c>
      <c r="D39" s="328"/>
      <c r="E39" s="948"/>
      <c r="F39" s="961">
        <v>0</v>
      </c>
      <c r="G39" s="562">
        <v>0</v>
      </c>
      <c r="H39" s="962">
        <v>0</v>
      </c>
      <c r="I39" s="954">
        <f t="shared" si="1"/>
        <v>0</v>
      </c>
    </row>
    <row r="40" spans="1:9" ht="12.75" customHeight="1">
      <c r="A40" s="940" t="s">
        <v>641</v>
      </c>
      <c r="B40" s="947"/>
      <c r="C40" s="329" t="s">
        <v>638</v>
      </c>
      <c r="D40" s="328"/>
      <c r="E40" s="948"/>
      <c r="F40" s="961">
        <v>0</v>
      </c>
      <c r="G40" s="562">
        <v>0</v>
      </c>
      <c r="H40" s="962">
        <v>0</v>
      </c>
      <c r="I40" s="954">
        <f t="shared" si="1"/>
        <v>0</v>
      </c>
    </row>
    <row r="41" spans="1:9" ht="12.75" customHeight="1">
      <c r="A41" s="940" t="s">
        <v>566</v>
      </c>
      <c r="B41" s="947"/>
      <c r="C41" s="328" t="s">
        <v>638</v>
      </c>
      <c r="D41" s="328"/>
      <c r="E41" s="948"/>
      <c r="F41" s="961">
        <v>0</v>
      </c>
      <c r="G41" s="562">
        <v>0</v>
      </c>
      <c r="H41" s="962">
        <v>0</v>
      </c>
      <c r="I41" s="954">
        <f t="shared" si="1"/>
        <v>0</v>
      </c>
    </row>
    <row r="42" spans="1:9" ht="12.75" customHeight="1">
      <c r="A42" s="940" t="s">
        <v>567</v>
      </c>
      <c r="B42" s="947" t="s">
        <v>638</v>
      </c>
      <c r="C42" s="328"/>
      <c r="D42" s="328"/>
      <c r="E42" s="948"/>
      <c r="F42" s="961">
        <v>0</v>
      </c>
      <c r="G42" s="562">
        <v>0</v>
      </c>
      <c r="H42" s="962">
        <v>0</v>
      </c>
      <c r="I42" s="954">
        <f t="shared" si="1"/>
        <v>0</v>
      </c>
    </row>
    <row r="43" spans="1:9" ht="12.75" customHeight="1">
      <c r="A43" s="940" t="s">
        <v>568</v>
      </c>
      <c r="B43" s="947"/>
      <c r="C43" s="328" t="s">
        <v>638</v>
      </c>
      <c r="D43" s="328"/>
      <c r="E43" s="948"/>
      <c r="F43" s="961">
        <v>0</v>
      </c>
      <c r="G43" s="562">
        <v>11</v>
      </c>
      <c r="H43" s="962">
        <v>11</v>
      </c>
      <c r="I43" s="954">
        <f t="shared" si="1"/>
        <v>220</v>
      </c>
    </row>
    <row r="44" spans="1:9" ht="12.75" customHeight="1" thickBot="1">
      <c r="A44" s="941" t="s">
        <v>569</v>
      </c>
      <c r="B44" s="949"/>
      <c r="C44" s="937" t="s">
        <v>638</v>
      </c>
      <c r="D44" s="937"/>
      <c r="E44" s="950"/>
      <c r="F44" s="963">
        <v>0</v>
      </c>
      <c r="G44" s="938">
        <v>0</v>
      </c>
      <c r="H44" s="964">
        <v>0</v>
      </c>
      <c r="I44" s="955">
        <f t="shared" si="1"/>
        <v>0</v>
      </c>
    </row>
    <row r="45" spans="1:9" ht="12.75" customHeight="1" thickBot="1">
      <c r="A45" s="942" t="s">
        <v>364</v>
      </c>
      <c r="B45" s="951"/>
      <c r="C45" s="935"/>
      <c r="D45" s="935"/>
      <c r="E45" s="952"/>
      <c r="F45" s="965">
        <f>SUM(F7:F44)</f>
        <v>0</v>
      </c>
      <c r="G45" s="936">
        <f>SUM(G7:G44)</f>
        <v>11</v>
      </c>
      <c r="H45" s="966">
        <f>SUM(H7:H44)</f>
        <v>11</v>
      </c>
      <c r="I45" s="956">
        <f>SUM(I7:I44)</f>
        <v>220</v>
      </c>
    </row>
    <row r="46" spans="1:9" ht="12.75" customHeight="1"/>
    <row r="47" spans="1:9" ht="28.5" customHeight="1">
      <c r="A47" s="1503" t="s">
        <v>852</v>
      </c>
      <c r="B47" s="1503"/>
      <c r="C47" s="1503"/>
      <c r="D47" s="1503"/>
      <c r="E47" s="1503"/>
      <c r="F47" s="1503"/>
      <c r="G47" s="1503"/>
      <c r="H47" s="1503"/>
      <c r="I47" s="1503"/>
    </row>
    <row r="48" spans="1:9" ht="14.25">
      <c r="A48" s="1504" t="s">
        <v>853</v>
      </c>
      <c r="B48" s="1504"/>
      <c r="C48" s="1504"/>
      <c r="D48" s="1504"/>
      <c r="E48" s="1504"/>
      <c r="F48" s="1504"/>
      <c r="G48" s="1504"/>
      <c r="H48" s="1504"/>
      <c r="I48" s="1504"/>
    </row>
    <row r="49" spans="1:1">
      <c r="A49" s="289"/>
    </row>
    <row r="50" spans="1:1" ht="14.25" customHeight="1"/>
  </sheetData>
  <mergeCells count="10">
    <mergeCell ref="A47:I47"/>
    <mergeCell ref="A48:I48"/>
    <mergeCell ref="A5:A6"/>
    <mergeCell ref="B5:E5"/>
    <mergeCell ref="F5:H5"/>
    <mergeCell ref="A1:I1"/>
    <mergeCell ref="A2:I2"/>
    <mergeCell ref="A4:I4"/>
    <mergeCell ref="A3:I3"/>
    <mergeCell ref="I5:I6"/>
  </mergeCells>
  <printOptions horizontalCentered="1" verticalCentered="1" headings="1"/>
  <pageMargins left="0.25" right="0.25" top="0.5" bottom="0.5" header="0.5" footer="0.5"/>
  <pageSetup scale="83" firstPageNumber="81" orientation="landscape" useFirstPageNumber="1" r:id="rId1"/>
  <headerFooter scaleWithDoc="0"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0"/>
  <sheetViews>
    <sheetView zoomScaleNormal="100" workbookViewId="0">
      <selection activeCell="A19" sqref="A19:H19"/>
    </sheetView>
  </sheetViews>
  <sheetFormatPr defaultColWidth="9.140625" defaultRowHeight="15"/>
  <cols>
    <col min="1" max="1" width="25.42578125" style="6" customWidth="1"/>
    <col min="2" max="2" width="16.140625" style="70" customWidth="1"/>
    <col min="3" max="3" width="14.140625" style="70" customWidth="1"/>
    <col min="4" max="4" width="16.140625" style="1" customWidth="1"/>
    <col min="5" max="5" width="15.140625" style="1" customWidth="1"/>
    <col min="6" max="6" width="15.42578125" style="1" customWidth="1"/>
    <col min="7" max="7" width="15.7109375" style="70" customWidth="1"/>
    <col min="8" max="8" width="15.5703125" style="1" customWidth="1"/>
    <col min="9" max="16384" width="9.140625" style="1"/>
  </cols>
  <sheetData>
    <row r="1" spans="1:9" ht="21" customHeight="1">
      <c r="A1" s="1475" t="s">
        <v>466</v>
      </c>
      <c r="B1" s="1475"/>
      <c r="C1" s="1475"/>
      <c r="D1" s="1475"/>
      <c r="E1" s="1475"/>
      <c r="F1" s="1475"/>
      <c r="G1" s="1475"/>
      <c r="H1" s="1515"/>
      <c r="I1" s="5"/>
    </row>
    <row r="2" spans="1:9" s="6" customFormat="1" ht="15.75" customHeight="1">
      <c r="A2" s="1477" t="s">
        <v>292</v>
      </c>
      <c r="B2" s="1477"/>
      <c r="C2" s="1477"/>
      <c r="D2" s="1477"/>
      <c r="E2" s="1477"/>
      <c r="F2" s="1477"/>
      <c r="G2" s="1477"/>
      <c r="H2" s="1513"/>
      <c r="I2" s="27"/>
    </row>
    <row r="3" spans="1:9" s="6" customFormat="1" ht="18" customHeight="1">
      <c r="A3" s="1400" t="s">
        <v>336</v>
      </c>
      <c r="B3" s="1401"/>
      <c r="C3" s="1401"/>
      <c r="D3" s="1401"/>
      <c r="E3" s="1401"/>
      <c r="F3" s="1401"/>
      <c r="G3" s="1401"/>
      <c r="H3" s="1401"/>
      <c r="I3" s="27"/>
    </row>
    <row r="4" spans="1:9" s="6" customFormat="1" ht="18.600000000000001" customHeight="1" thickBot="1">
      <c r="A4" s="1481" t="s">
        <v>506</v>
      </c>
      <c r="B4" s="1482"/>
      <c r="C4" s="1482"/>
      <c r="D4" s="1482"/>
      <c r="E4" s="1482"/>
      <c r="F4" s="1482"/>
      <c r="G4" s="1482"/>
      <c r="H4" s="1514"/>
      <c r="I4" s="27"/>
    </row>
    <row r="5" spans="1:9" s="76" customFormat="1" ht="27" thickBot="1">
      <c r="A5" s="972"/>
      <c r="B5" s="973" t="s">
        <v>144</v>
      </c>
      <c r="C5" s="973" t="s">
        <v>143</v>
      </c>
      <c r="D5" s="974" t="s">
        <v>142</v>
      </c>
      <c r="E5" s="973" t="s">
        <v>48</v>
      </c>
      <c r="F5" s="973" t="s">
        <v>141</v>
      </c>
      <c r="G5" s="973" t="s">
        <v>76</v>
      </c>
      <c r="H5" s="975" t="s">
        <v>655</v>
      </c>
    </row>
    <row r="6" spans="1:9" ht="14.25">
      <c r="A6" s="976" t="s">
        <v>127</v>
      </c>
      <c r="B6" s="967" t="s">
        <v>322</v>
      </c>
      <c r="C6" s="968">
        <v>1566972</v>
      </c>
      <c r="D6" s="967" t="s">
        <v>322</v>
      </c>
      <c r="E6" s="968">
        <f>C6</f>
        <v>1566972</v>
      </c>
      <c r="F6" s="969">
        <v>1814442</v>
      </c>
      <c r="G6" s="970">
        <f>E6/F6</f>
        <v>0.86361096138647586</v>
      </c>
      <c r="H6" s="977">
        <v>-2.2883470035643203E-3</v>
      </c>
    </row>
    <row r="7" spans="1:9" ht="14.25">
      <c r="A7" s="978" t="s">
        <v>126</v>
      </c>
      <c r="B7" s="657" t="s">
        <v>322</v>
      </c>
      <c r="C7" s="671">
        <v>1561944</v>
      </c>
      <c r="D7" s="657" t="s">
        <v>322</v>
      </c>
      <c r="E7" s="668">
        <f t="shared" ref="E7:E16" si="0">C7</f>
        <v>1561944</v>
      </c>
      <c r="F7" s="669">
        <v>1814442</v>
      </c>
      <c r="G7" s="670">
        <f t="shared" ref="G7:G17" si="1">E7/F7</f>
        <v>0.86083986151114222</v>
      </c>
      <c r="H7" s="979">
        <f>+(E7-E6)/+E7</f>
        <v>-3.219065472257648E-3</v>
      </c>
    </row>
    <row r="8" spans="1:9" ht="14.25">
      <c r="A8" s="978" t="s">
        <v>125</v>
      </c>
      <c r="B8" s="657" t="s">
        <v>322</v>
      </c>
      <c r="C8" s="671">
        <v>1560389</v>
      </c>
      <c r="D8" s="657" t="s">
        <v>322</v>
      </c>
      <c r="E8" s="668">
        <f t="shared" si="0"/>
        <v>1560389</v>
      </c>
      <c r="F8" s="669">
        <v>1814442</v>
      </c>
      <c r="G8" s="670">
        <f t="shared" si="1"/>
        <v>0.8599828487215353</v>
      </c>
      <c r="H8" s="979">
        <f t="shared" ref="H8:H17" si="2">+(E8-E7)/+E8</f>
        <v>-9.9654637401314669E-4</v>
      </c>
    </row>
    <row r="9" spans="1:9" ht="14.25">
      <c r="A9" s="978" t="s">
        <v>124</v>
      </c>
      <c r="B9" s="657" t="s">
        <v>322</v>
      </c>
      <c r="C9" s="671">
        <v>1567144</v>
      </c>
      <c r="D9" s="657" t="s">
        <v>322</v>
      </c>
      <c r="E9" s="668">
        <f t="shared" si="0"/>
        <v>1567144</v>
      </c>
      <c r="F9" s="669">
        <v>1818305</v>
      </c>
      <c r="G9" s="670">
        <f t="shared" si="1"/>
        <v>0.86187080825274087</v>
      </c>
      <c r="H9" s="979">
        <f t="shared" si="2"/>
        <v>4.3103888347209955E-3</v>
      </c>
    </row>
    <row r="10" spans="1:9" ht="14.25">
      <c r="A10" s="978" t="s">
        <v>123</v>
      </c>
      <c r="B10" s="657" t="s">
        <v>322</v>
      </c>
      <c r="C10" s="671">
        <v>1568026</v>
      </c>
      <c r="D10" s="657" t="s">
        <v>322</v>
      </c>
      <c r="E10" s="668">
        <f t="shared" si="0"/>
        <v>1568026</v>
      </c>
      <c r="F10" s="669">
        <v>1818305</v>
      </c>
      <c r="G10" s="670">
        <f t="shared" si="1"/>
        <v>0.86235587538944236</v>
      </c>
      <c r="H10" s="979">
        <f t="shared" si="2"/>
        <v>5.6249067298628976E-4</v>
      </c>
    </row>
    <row r="11" spans="1:9" ht="14.25">
      <c r="A11" s="978" t="s">
        <v>122</v>
      </c>
      <c r="B11" s="656" t="s">
        <v>322</v>
      </c>
      <c r="C11" s="668">
        <v>1565776</v>
      </c>
      <c r="D11" s="656" t="s">
        <v>322</v>
      </c>
      <c r="E11" s="668">
        <f t="shared" si="0"/>
        <v>1565776</v>
      </c>
      <c r="F11" s="669">
        <v>1818305</v>
      </c>
      <c r="G11" s="670">
        <f t="shared" si="1"/>
        <v>0.86111845922438757</v>
      </c>
      <c r="H11" s="979">
        <f t="shared" si="2"/>
        <v>-1.4369871552508148E-3</v>
      </c>
    </row>
    <row r="12" spans="1:9" ht="14.25">
      <c r="A12" s="978" t="s">
        <v>121</v>
      </c>
      <c r="B12" s="657" t="s">
        <v>322</v>
      </c>
      <c r="C12" s="671">
        <v>1560691</v>
      </c>
      <c r="D12" s="657" t="s">
        <v>322</v>
      </c>
      <c r="E12" s="668">
        <f t="shared" si="0"/>
        <v>1560691</v>
      </c>
      <c r="F12" s="669">
        <v>1817692</v>
      </c>
      <c r="G12" s="670">
        <f t="shared" si="1"/>
        <v>0.8586113599003572</v>
      </c>
      <c r="H12" s="979">
        <f t="shared" si="2"/>
        <v>-3.2581721814247664E-3</v>
      </c>
    </row>
    <row r="13" spans="1:9" ht="14.25">
      <c r="A13" s="978" t="s">
        <v>120</v>
      </c>
      <c r="B13" s="657" t="s">
        <v>322</v>
      </c>
      <c r="C13" s="671">
        <v>1557155</v>
      </c>
      <c r="D13" s="657" t="s">
        <v>322</v>
      </c>
      <c r="E13" s="668">
        <f t="shared" si="0"/>
        <v>1557155</v>
      </c>
      <c r="F13" s="669">
        <v>1817692</v>
      </c>
      <c r="G13" s="670">
        <f t="shared" si="1"/>
        <v>0.85666603583005263</v>
      </c>
      <c r="H13" s="979">
        <f t="shared" si="2"/>
        <v>-2.2708079799377712E-3</v>
      </c>
    </row>
    <row r="14" spans="1:9" ht="14.25">
      <c r="A14" s="978" t="s">
        <v>119</v>
      </c>
      <c r="B14" s="657" t="s">
        <v>322</v>
      </c>
      <c r="C14" s="671">
        <v>1556511</v>
      </c>
      <c r="D14" s="657" t="s">
        <v>322</v>
      </c>
      <c r="E14" s="668">
        <f t="shared" si="0"/>
        <v>1556511</v>
      </c>
      <c r="F14" s="669">
        <v>1817692</v>
      </c>
      <c r="G14" s="670">
        <f t="shared" si="1"/>
        <v>0.85631174038285918</v>
      </c>
      <c r="H14" s="979">
        <f t="shared" si="2"/>
        <v>-4.1374587137514606E-4</v>
      </c>
    </row>
    <row r="15" spans="1:9" ht="14.25">
      <c r="A15" s="978" t="s">
        <v>118</v>
      </c>
      <c r="B15" s="657" t="s">
        <v>322</v>
      </c>
      <c r="C15" s="671">
        <v>1557184</v>
      </c>
      <c r="D15" s="657" t="s">
        <v>322</v>
      </c>
      <c r="E15" s="668">
        <f t="shared" si="0"/>
        <v>1557184</v>
      </c>
      <c r="F15" s="669">
        <v>1819451</v>
      </c>
      <c r="G15" s="670">
        <f t="shared" si="1"/>
        <v>0.85585377127496154</v>
      </c>
      <c r="H15" s="979">
        <f t="shared" si="2"/>
        <v>4.3219041551929637E-4</v>
      </c>
    </row>
    <row r="16" spans="1:9" ht="14.25">
      <c r="A16" s="978" t="s">
        <v>117</v>
      </c>
      <c r="B16" s="657" t="s">
        <v>322</v>
      </c>
      <c r="C16" s="671">
        <v>1560730</v>
      </c>
      <c r="D16" s="657" t="s">
        <v>322</v>
      </c>
      <c r="E16" s="668">
        <f t="shared" si="0"/>
        <v>1560730</v>
      </c>
      <c r="F16" s="669">
        <v>1819451</v>
      </c>
      <c r="G16" s="670">
        <f t="shared" si="1"/>
        <v>0.85780271081771364</v>
      </c>
      <c r="H16" s="979">
        <f t="shared" si="2"/>
        <v>2.2720137371614567E-3</v>
      </c>
    </row>
    <row r="17" spans="1:10" thickBot="1">
      <c r="A17" s="980" t="s">
        <v>116</v>
      </c>
      <c r="B17" s="981" t="s">
        <v>322</v>
      </c>
      <c r="C17" s="982">
        <v>1564126</v>
      </c>
      <c r="D17" s="981" t="s">
        <v>322</v>
      </c>
      <c r="E17" s="983">
        <f>C17</f>
        <v>1564126</v>
      </c>
      <c r="F17" s="984">
        <v>1819451</v>
      </c>
      <c r="G17" s="985">
        <f t="shared" si="1"/>
        <v>0.85966920790941881</v>
      </c>
      <c r="H17" s="986">
        <f t="shared" si="2"/>
        <v>2.171180582638483E-3</v>
      </c>
    </row>
    <row r="18" spans="1:10" ht="14.25">
      <c r="A18" s="75"/>
      <c r="B18" s="74"/>
      <c r="C18" s="74"/>
      <c r="D18" s="74"/>
      <c r="E18" s="74"/>
      <c r="F18" s="74"/>
      <c r="G18" s="73"/>
      <c r="H18" s="73"/>
    </row>
    <row r="19" spans="1:10" ht="14.25">
      <c r="A19" s="1236" t="s">
        <v>656</v>
      </c>
      <c r="B19" s="1236"/>
      <c r="C19" s="1236"/>
      <c r="D19" s="1236"/>
      <c r="E19" s="1236"/>
      <c r="F19" s="1236"/>
      <c r="G19" s="1236"/>
      <c r="H19" s="1236"/>
    </row>
    <row r="20" spans="1:10" ht="14.25">
      <c r="A20" s="1236" t="s">
        <v>657</v>
      </c>
      <c r="B20" s="1236"/>
      <c r="C20" s="1236"/>
      <c r="D20" s="1236"/>
      <c r="E20" s="1236"/>
      <c r="F20" s="1236"/>
      <c r="G20" s="1236"/>
      <c r="H20" s="1236"/>
      <c r="J20" s="160"/>
    </row>
  </sheetData>
  <mergeCells count="6">
    <mergeCell ref="A20:H20"/>
    <mergeCell ref="A2:H2"/>
    <mergeCell ref="A4:H4"/>
    <mergeCell ref="A1:H1"/>
    <mergeCell ref="A3:H3"/>
    <mergeCell ref="A19:H19"/>
  </mergeCells>
  <printOptions horizontalCentered="1" verticalCentered="1" headings="1"/>
  <pageMargins left="0.25" right="0.25" top="0.5" bottom="0.5" header="0.5" footer="0.5"/>
  <pageSetup scale="97" firstPageNumber="106" orientation="landscape" useFirstPageNumber="1" r:id="rId1"/>
  <headerFooter scaleWithDoc="0"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26"/>
  <sheetViews>
    <sheetView zoomScaleNormal="100" workbookViewId="0">
      <selection sqref="A1:D24"/>
    </sheetView>
  </sheetViews>
  <sheetFormatPr defaultColWidth="9.140625" defaultRowHeight="15"/>
  <cols>
    <col min="1" max="1" width="16.5703125" style="6" customWidth="1"/>
    <col min="2" max="3" width="16.5703125" style="70" customWidth="1"/>
    <col min="4" max="4" width="16.5703125" style="1" customWidth="1"/>
    <col min="5" max="16384" width="9.140625" style="1"/>
  </cols>
  <sheetData>
    <row r="1" spans="1:5" ht="19.5" customHeight="1">
      <c r="A1" s="1390" t="s">
        <v>466</v>
      </c>
      <c r="B1" s="1516"/>
      <c r="C1" s="1516"/>
      <c r="D1" s="1517"/>
      <c r="E1" s="5"/>
    </row>
    <row r="2" spans="1:5" s="6" customFormat="1" ht="14.45" customHeight="1">
      <c r="A2" s="1400" t="s">
        <v>295</v>
      </c>
      <c r="B2" s="1518"/>
      <c r="C2" s="1518"/>
      <c r="D2" s="1518"/>
      <c r="E2" s="27"/>
    </row>
    <row r="3" spans="1:5" s="6" customFormat="1">
      <c r="A3" s="1481" t="s">
        <v>294</v>
      </c>
      <c r="B3" s="1519"/>
      <c r="C3" s="1519"/>
      <c r="D3" s="1519"/>
      <c r="E3" s="27"/>
    </row>
    <row r="4" spans="1:5" s="6" customFormat="1" ht="20.100000000000001" customHeight="1" thickBot="1">
      <c r="A4" s="1481" t="s">
        <v>506</v>
      </c>
      <c r="B4" s="1482"/>
      <c r="C4" s="1482"/>
      <c r="D4" s="1482"/>
      <c r="E4" s="27"/>
    </row>
    <row r="5" spans="1:5">
      <c r="A5" s="1520" t="s">
        <v>153</v>
      </c>
      <c r="B5" s="1521"/>
      <c r="C5" s="1521"/>
      <c r="D5" s="1522"/>
    </row>
    <row r="6" spans="1:5" ht="15.75" thickBot="1">
      <c r="A6" s="1523" t="s">
        <v>258</v>
      </c>
      <c r="B6" s="1524"/>
      <c r="C6" s="1524"/>
      <c r="D6" s="1525"/>
    </row>
    <row r="7" spans="1:5" ht="14.25">
      <c r="A7" s="1425" t="s">
        <v>64</v>
      </c>
      <c r="B7" s="990" t="s">
        <v>152</v>
      </c>
      <c r="C7" s="990" t="s">
        <v>152</v>
      </c>
      <c r="D7" s="1534" t="s">
        <v>48</v>
      </c>
    </row>
    <row r="8" spans="1:5" thickBot="1">
      <c r="A8" s="1426"/>
      <c r="B8" s="971" t="s">
        <v>149</v>
      </c>
      <c r="C8" s="971" t="s">
        <v>151</v>
      </c>
      <c r="D8" s="1535" t="s">
        <v>48</v>
      </c>
    </row>
    <row r="9" spans="1:5" s="3" customFormat="1" ht="14.25">
      <c r="A9" s="991" t="s">
        <v>146</v>
      </c>
      <c r="B9" s="987">
        <v>24.84</v>
      </c>
      <c r="C9" s="987">
        <v>9.9</v>
      </c>
      <c r="D9" s="1003">
        <f>SUM(B9:C9)</f>
        <v>34.74</v>
      </c>
    </row>
    <row r="10" spans="1:5" s="3" customFormat="1" thickBot="1">
      <c r="A10" s="992" t="s">
        <v>145</v>
      </c>
      <c r="B10" s="993">
        <v>20.94</v>
      </c>
      <c r="C10" s="993">
        <v>5.29</v>
      </c>
      <c r="D10" s="1004">
        <f>SUM(B10:C10)</f>
        <v>26.23</v>
      </c>
    </row>
    <row r="11" spans="1:5" s="3" customFormat="1" ht="14.25">
      <c r="A11" s="1529" t="s">
        <v>64</v>
      </c>
      <c r="B11" s="994" t="s">
        <v>150</v>
      </c>
      <c r="C11" s="994" t="s">
        <v>150</v>
      </c>
      <c r="D11" s="1423" t="s">
        <v>48</v>
      </c>
    </row>
    <row r="12" spans="1:5" s="3" customFormat="1" thickBot="1">
      <c r="A12" s="1530"/>
      <c r="B12" s="989" t="s">
        <v>149</v>
      </c>
      <c r="C12" s="971" t="s">
        <v>323</v>
      </c>
      <c r="D12" s="1536" t="s">
        <v>48</v>
      </c>
    </row>
    <row r="13" spans="1:5" s="3" customFormat="1" ht="14.25">
      <c r="A13" s="991" t="s">
        <v>146</v>
      </c>
      <c r="B13" s="988" t="s">
        <v>322</v>
      </c>
      <c r="C13" s="988" t="s">
        <v>322</v>
      </c>
      <c r="D13" s="1005" t="s">
        <v>322</v>
      </c>
    </row>
    <row r="14" spans="1:5" s="3" customFormat="1" thickBot="1">
      <c r="A14" s="992" t="s">
        <v>145</v>
      </c>
      <c r="B14" s="995" t="s">
        <v>322</v>
      </c>
      <c r="C14" s="995" t="s">
        <v>322</v>
      </c>
      <c r="D14" s="1006" t="s">
        <v>322</v>
      </c>
    </row>
    <row r="15" spans="1:5" s="3" customFormat="1">
      <c r="A15" s="2"/>
      <c r="B15" s="57"/>
      <c r="C15" s="57"/>
    </row>
    <row r="16" spans="1:5" s="3" customFormat="1" ht="15.75" thickBot="1">
      <c r="A16" s="2"/>
      <c r="B16" s="57"/>
      <c r="C16" s="57"/>
    </row>
    <row r="17" spans="1:5" s="3" customFormat="1">
      <c r="A17" s="1531" t="s">
        <v>712</v>
      </c>
      <c r="B17" s="1532"/>
      <c r="C17" s="1533"/>
    </row>
    <row r="18" spans="1:5" s="3" customFormat="1">
      <c r="A18" s="1537" t="s">
        <v>148</v>
      </c>
      <c r="B18" s="1538"/>
      <c r="C18" s="1539"/>
    </row>
    <row r="19" spans="1:5" s="3" customFormat="1" thickBot="1">
      <c r="A19" s="1526" t="s">
        <v>147</v>
      </c>
      <c r="B19" s="1527"/>
      <c r="C19" s="1528"/>
    </row>
    <row r="20" spans="1:5" s="3" customFormat="1" thickBot="1">
      <c r="A20" s="1000" t="s">
        <v>64</v>
      </c>
      <c r="B20" s="1001" t="s">
        <v>112</v>
      </c>
      <c r="C20" s="1002" t="s">
        <v>4</v>
      </c>
    </row>
    <row r="21" spans="1:5" s="3" customFormat="1" ht="14.25">
      <c r="A21" s="991" t="s">
        <v>146</v>
      </c>
      <c r="B21" s="996">
        <v>38.619999999999997</v>
      </c>
      <c r="C21" s="997" t="s">
        <v>322</v>
      </c>
    </row>
    <row r="22" spans="1:5" s="3" customFormat="1" thickBot="1">
      <c r="A22" s="992" t="s">
        <v>145</v>
      </c>
      <c r="B22" s="998">
        <v>29.65</v>
      </c>
      <c r="C22" s="999" t="s">
        <v>322</v>
      </c>
    </row>
    <row r="23" spans="1:5" s="3" customFormat="1">
      <c r="A23" s="2"/>
      <c r="B23" s="78"/>
      <c r="C23" s="78"/>
    </row>
    <row r="24" spans="1:5" s="3" customFormat="1" ht="14.25">
      <c r="A24" s="283" t="s">
        <v>972</v>
      </c>
      <c r="B24" s="281"/>
      <c r="C24" s="281"/>
      <c r="D24" s="65"/>
      <c r="E24" s="65"/>
    </row>
    <row r="25" spans="1:5" ht="14.25">
      <c r="A25" s="283"/>
      <c r="B25" s="282"/>
      <c r="C25" s="282"/>
      <c r="D25" s="237"/>
      <c r="E25" s="237"/>
    </row>
    <row r="26" spans="1:5" ht="14.25">
      <c r="A26" s="283"/>
      <c r="B26" s="282"/>
      <c r="C26" s="282"/>
      <c r="D26" s="237"/>
      <c r="E26" s="237"/>
    </row>
  </sheetData>
  <mergeCells count="13">
    <mergeCell ref="A19:C19"/>
    <mergeCell ref="A7:A8"/>
    <mergeCell ref="A11:A12"/>
    <mergeCell ref="A17:C17"/>
    <mergeCell ref="D7:D8"/>
    <mergeCell ref="D11:D12"/>
    <mergeCell ref="A18:C18"/>
    <mergeCell ref="A1:D1"/>
    <mergeCell ref="A2:D2"/>
    <mergeCell ref="A3:D3"/>
    <mergeCell ref="A5:D5"/>
    <mergeCell ref="A6:D6"/>
    <mergeCell ref="A4:D4"/>
  </mergeCells>
  <printOptions horizontalCentered="1" verticalCentered="1" headings="1"/>
  <pageMargins left="0.25" right="0.25" top="0.5" bottom="0.5" header="0.5" footer="0.5"/>
  <pageSetup firstPageNumber="107" orientation="landscape" useFirstPageNumber="1" r:id="rId1"/>
  <headerFooter scaleWithDoc="0"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26"/>
  <sheetViews>
    <sheetView zoomScaleNormal="100" workbookViewId="0">
      <selection activeCell="D7" sqref="D7"/>
    </sheetView>
  </sheetViews>
  <sheetFormatPr defaultColWidth="9.140625" defaultRowHeight="15"/>
  <cols>
    <col min="1" max="1" width="20.42578125" style="6" customWidth="1"/>
    <col min="2" max="2" width="18.140625" style="70" customWidth="1"/>
    <col min="3" max="3" width="17.42578125" style="70" customWidth="1"/>
    <col min="4" max="4" width="16.5703125" style="236" customWidth="1"/>
    <col min="5" max="5" width="18.5703125" style="236" customWidth="1"/>
    <col min="6" max="6" width="19.5703125" style="236" customWidth="1"/>
    <col min="7" max="16384" width="9.140625" style="236"/>
  </cols>
  <sheetData>
    <row r="1" spans="1:7">
      <c r="A1" s="1390" t="s">
        <v>466</v>
      </c>
      <c r="B1" s="1391"/>
      <c r="C1" s="1391"/>
      <c r="D1" s="1391"/>
      <c r="E1" s="1391"/>
      <c r="F1" s="1540"/>
      <c r="G1" s="5"/>
    </row>
    <row r="2" spans="1:7" s="6" customFormat="1" ht="22.5" customHeight="1">
      <c r="A2" s="1400" t="s">
        <v>297</v>
      </c>
      <c r="B2" s="1401"/>
      <c r="C2" s="1401"/>
      <c r="D2" s="1401"/>
      <c r="E2" s="1401"/>
      <c r="F2" s="1401"/>
      <c r="G2" s="27"/>
    </row>
    <row r="3" spans="1:7" s="6" customFormat="1" ht="26.25" customHeight="1">
      <c r="A3" s="1481" t="s">
        <v>296</v>
      </c>
      <c r="B3" s="1482"/>
      <c r="C3" s="1482"/>
      <c r="D3" s="1482"/>
      <c r="E3" s="1482"/>
      <c r="F3" s="1482"/>
      <c r="G3" s="27"/>
    </row>
    <row r="4" spans="1:7" s="6" customFormat="1" ht="26.25" customHeight="1">
      <c r="A4" s="1481" t="s">
        <v>506</v>
      </c>
      <c r="B4" s="1482"/>
      <c r="C4" s="1482"/>
      <c r="D4" s="1482"/>
      <c r="E4" s="1482"/>
      <c r="F4" s="1482"/>
      <c r="G4" s="27"/>
    </row>
    <row r="5" spans="1:7">
      <c r="A5" s="1394" t="s">
        <v>4</v>
      </c>
      <c r="B5" s="1394"/>
      <c r="C5" s="1394"/>
      <c r="D5" s="1394"/>
      <c r="E5" s="1394"/>
      <c r="F5" s="1394"/>
    </row>
    <row r="6" spans="1:7" ht="15.75" thickBot="1">
      <c r="A6" s="1394" t="s">
        <v>161</v>
      </c>
      <c r="B6" s="1394"/>
      <c r="C6" s="1394"/>
      <c r="D6" s="1394"/>
      <c r="E6" s="1394"/>
      <c r="F6" s="1394"/>
    </row>
    <row r="7" spans="1:7" ht="33.75" customHeight="1" thickBot="1">
      <c r="A7" s="1030" t="s">
        <v>158</v>
      </c>
      <c r="B7" s="1031" t="s">
        <v>159</v>
      </c>
      <c r="C7" s="1031" t="s">
        <v>157</v>
      </c>
      <c r="D7" s="1031" t="s">
        <v>156</v>
      </c>
      <c r="E7" s="1031" t="s">
        <v>155</v>
      </c>
      <c r="F7" s="1032" t="s">
        <v>324</v>
      </c>
    </row>
    <row r="8" spans="1:7" ht="23.25" customHeight="1">
      <c r="A8" s="1009" t="s">
        <v>257</v>
      </c>
      <c r="B8" s="1007" t="s">
        <v>322</v>
      </c>
      <c r="C8" s="1007" t="s">
        <v>322</v>
      </c>
      <c r="D8" s="1007" t="s">
        <v>322</v>
      </c>
      <c r="E8" s="1007" t="s">
        <v>322</v>
      </c>
      <c r="F8" s="1010" t="s">
        <v>322</v>
      </c>
    </row>
    <row r="9" spans="1:7" ht="14.25" customHeight="1">
      <c r="A9" s="1011" t="s">
        <v>154</v>
      </c>
      <c r="B9" s="662" t="s">
        <v>322</v>
      </c>
      <c r="C9" s="662" t="s">
        <v>322</v>
      </c>
      <c r="D9" s="662" t="s">
        <v>322</v>
      </c>
      <c r="E9" s="662" t="s">
        <v>322</v>
      </c>
      <c r="F9" s="1012" t="s">
        <v>322</v>
      </c>
    </row>
    <row r="10" spans="1:7" ht="14.25">
      <c r="A10" s="1013" t="s">
        <v>163</v>
      </c>
      <c r="B10" s="662" t="s">
        <v>322</v>
      </c>
      <c r="C10" s="662" t="s">
        <v>322</v>
      </c>
      <c r="D10" s="662" t="s">
        <v>322</v>
      </c>
      <c r="E10" s="662" t="s">
        <v>322</v>
      </c>
      <c r="F10" s="1012" t="s">
        <v>322</v>
      </c>
    </row>
    <row r="11" spans="1:7" thickBot="1">
      <c r="A11" s="1014" t="s">
        <v>162</v>
      </c>
      <c r="B11" s="1015" t="s">
        <v>322</v>
      </c>
      <c r="C11" s="1015" t="s">
        <v>322</v>
      </c>
      <c r="D11" s="1015" t="s">
        <v>322</v>
      </c>
      <c r="E11" s="1015" t="s">
        <v>322</v>
      </c>
      <c r="F11" s="1016" t="s">
        <v>322</v>
      </c>
    </row>
    <row r="12" spans="1:7" ht="14.25">
      <c r="A12" s="330"/>
      <c r="B12" s="330"/>
      <c r="C12" s="330"/>
      <c r="D12" s="330"/>
      <c r="E12" s="330"/>
      <c r="F12" s="1008"/>
    </row>
    <row r="13" spans="1:7" ht="14.25">
      <c r="A13" s="330"/>
      <c r="B13" s="330"/>
      <c r="C13" s="330"/>
      <c r="D13" s="330"/>
      <c r="E13" s="330"/>
      <c r="F13" s="330"/>
    </row>
    <row r="14" spans="1:7" ht="14.25">
      <c r="A14" s="330"/>
      <c r="B14" s="330"/>
      <c r="C14" s="330"/>
      <c r="D14" s="330"/>
      <c r="E14" s="330"/>
      <c r="F14" s="330"/>
    </row>
    <row r="15" spans="1:7">
      <c r="A15" s="1542" t="s">
        <v>325</v>
      </c>
      <c r="B15" s="1542"/>
      <c r="C15" s="1542"/>
      <c r="D15" s="1542"/>
      <c r="E15" s="1542"/>
      <c r="F15" s="1542"/>
    </row>
    <row r="16" spans="1:7" ht="15.75" thickBot="1">
      <c r="A16" s="1542" t="s">
        <v>161</v>
      </c>
      <c r="B16" s="1542"/>
      <c r="C16" s="1542"/>
      <c r="D16" s="1542"/>
      <c r="E16" s="1542"/>
      <c r="F16" s="1542"/>
    </row>
    <row r="17" spans="1:6" ht="14.25">
      <c r="A17" s="1543" t="s">
        <v>64</v>
      </c>
      <c r="B17" s="1545" t="s">
        <v>160</v>
      </c>
      <c r="C17" s="1545"/>
      <c r="D17" s="1545" t="s">
        <v>159</v>
      </c>
      <c r="E17" s="1545" t="s">
        <v>326</v>
      </c>
      <c r="F17" s="1547" t="s">
        <v>327</v>
      </c>
    </row>
    <row r="18" spans="1:6" ht="15.75" customHeight="1">
      <c r="A18" s="1544"/>
      <c r="B18" s="1546"/>
      <c r="C18" s="1546"/>
      <c r="D18" s="1546"/>
      <c r="E18" s="1546"/>
      <c r="F18" s="1548"/>
    </row>
    <row r="19" spans="1:6" ht="15.95" customHeight="1" thickBot="1">
      <c r="A19" s="1033" t="s">
        <v>158</v>
      </c>
      <c r="B19" s="1034" t="s">
        <v>944</v>
      </c>
      <c r="C19" s="1034" t="s">
        <v>157</v>
      </c>
      <c r="D19" s="1034" t="s">
        <v>156</v>
      </c>
      <c r="E19" s="1034" t="s">
        <v>155</v>
      </c>
      <c r="F19" s="1035" t="s">
        <v>324</v>
      </c>
    </row>
    <row r="20" spans="1:6" ht="16.5" customHeight="1">
      <c r="A20" s="1020" t="s">
        <v>257</v>
      </c>
      <c r="B20" s="1017">
        <v>0.89</v>
      </c>
      <c r="C20" s="1017">
        <v>38.619999999999997</v>
      </c>
      <c r="D20" s="1018">
        <f>B20/C20</f>
        <v>2.3045054375971E-2</v>
      </c>
      <c r="E20" s="1019">
        <v>42962187</v>
      </c>
      <c r="F20" s="1021">
        <f>E20/(E20+E21+E22+E23)</f>
        <v>0.41595022661452941</v>
      </c>
    </row>
    <row r="21" spans="1:6" ht="14.25">
      <c r="A21" s="1022" t="s">
        <v>154</v>
      </c>
      <c r="B21" s="663">
        <v>11.54</v>
      </c>
      <c r="C21" s="663">
        <v>242.69</v>
      </c>
      <c r="D21" s="690">
        <f t="shared" ref="D21:D23" si="0">B21/C21</f>
        <v>4.7550372903704313E-2</v>
      </c>
      <c r="E21" s="664">
        <v>26001716</v>
      </c>
      <c r="F21" s="1023">
        <f>E21/(E21+E22+E23+E20)</f>
        <v>0.25174276306200694</v>
      </c>
    </row>
    <row r="22" spans="1:6" ht="14.25">
      <c r="A22" s="1024" t="s">
        <v>328</v>
      </c>
      <c r="B22" s="663">
        <v>683.05</v>
      </c>
      <c r="C22" s="663">
        <v>9270.5300000000007</v>
      </c>
      <c r="D22" s="690">
        <f t="shared" si="0"/>
        <v>7.3679714104803062E-2</v>
      </c>
      <c r="E22" s="664">
        <v>3709657</v>
      </c>
      <c r="F22" s="1023">
        <f>E22/(E22+E23+E20+E21)</f>
        <v>3.591606427792364E-2</v>
      </c>
    </row>
    <row r="23" spans="1:6" thickBot="1">
      <c r="A23" s="1025" t="s">
        <v>329</v>
      </c>
      <c r="B23" s="1026">
        <v>153.87</v>
      </c>
      <c r="C23" s="1026">
        <v>816.67</v>
      </c>
      <c r="D23" s="1027">
        <f t="shared" si="0"/>
        <v>0.18841147587152707</v>
      </c>
      <c r="E23" s="1028">
        <v>30613286</v>
      </c>
      <c r="F23" s="1029">
        <f>E23/(E23+E20+E21+E22)</f>
        <v>0.29639094604554</v>
      </c>
    </row>
    <row r="24" spans="1:6" ht="14.25">
      <c r="A24" s="158"/>
      <c r="B24" s="158"/>
      <c r="C24" s="158"/>
      <c r="D24" s="158"/>
      <c r="E24" s="158"/>
      <c r="F24" s="159"/>
    </row>
    <row r="25" spans="1:6" s="65" customFormat="1" ht="14.25">
      <c r="A25" s="1541" t="s">
        <v>849</v>
      </c>
      <c r="B25" s="1541"/>
      <c r="C25" s="158"/>
      <c r="D25" s="158"/>
      <c r="E25" s="158"/>
      <c r="F25" s="159"/>
    </row>
    <row r="26" spans="1:6" s="3" customFormat="1" ht="14.25">
      <c r="A26" s="158"/>
      <c r="B26" s="158"/>
      <c r="C26" s="158"/>
      <c r="D26" s="158"/>
      <c r="E26" s="158"/>
      <c r="F26" s="158"/>
    </row>
  </sheetData>
  <mergeCells count="14">
    <mergeCell ref="A25:B25"/>
    <mergeCell ref="A16:F16"/>
    <mergeCell ref="A15:F15"/>
    <mergeCell ref="A17:A18"/>
    <mergeCell ref="B17:C18"/>
    <mergeCell ref="D17:D18"/>
    <mergeCell ref="E17:E18"/>
    <mergeCell ref="F17:F18"/>
    <mergeCell ref="A2:F2"/>
    <mergeCell ref="A1:F1"/>
    <mergeCell ref="A5:F5"/>
    <mergeCell ref="A6:F6"/>
    <mergeCell ref="A3:F3"/>
    <mergeCell ref="A4:F4"/>
  </mergeCells>
  <printOptions horizontalCentered="1" verticalCentered="1" headings="1"/>
  <pageMargins left="0.25" right="0.25" top="0.5" bottom="0.5" header="0.5" footer="0.5"/>
  <pageSetup firstPageNumber="108" orientation="landscape" useFirstPageNumber="1" r:id="rId1"/>
  <headerFooter scaleWithDoc="0" alignWithMargins="0">
    <oddFooter xml:space="preserve">&amp;R&amp;12 </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4"/>
  <sheetViews>
    <sheetView topLeftCell="A30" zoomScaleNormal="100" workbookViewId="0">
      <selection activeCell="A44" sqref="A1:F44"/>
    </sheetView>
  </sheetViews>
  <sheetFormatPr defaultColWidth="9.140625" defaultRowHeight="15"/>
  <cols>
    <col min="1" max="1" width="36.42578125" style="6" customWidth="1"/>
    <col min="2" max="2" width="11.85546875" style="70" customWidth="1"/>
    <col min="3" max="3" width="11.42578125" style="70" customWidth="1"/>
    <col min="4" max="4" width="10" style="1" customWidth="1"/>
    <col min="5" max="5" width="15.5703125" style="1" customWidth="1"/>
    <col min="6" max="6" width="11.28515625" style="1" customWidth="1"/>
    <col min="7" max="16384" width="9.140625" style="1"/>
  </cols>
  <sheetData>
    <row r="1" spans="1:7" ht="18" customHeight="1">
      <c r="A1" s="1340" t="s">
        <v>466</v>
      </c>
      <c r="B1" s="1549"/>
      <c r="C1" s="1549"/>
      <c r="D1" s="1549"/>
      <c r="E1" s="1549"/>
      <c r="F1" s="1409"/>
      <c r="G1" s="5"/>
    </row>
    <row r="2" spans="1:7" s="6" customFormat="1" ht="20.25" customHeight="1">
      <c r="A2" s="1400" t="s">
        <v>298</v>
      </c>
      <c r="B2" s="1401"/>
      <c r="C2" s="1401"/>
      <c r="D2" s="1401"/>
      <c r="E2" s="1401"/>
      <c r="F2" s="1401"/>
      <c r="G2" s="27"/>
    </row>
    <row r="3" spans="1:7" s="6" customFormat="1" ht="20.25" customHeight="1">
      <c r="A3" s="1400" t="s">
        <v>570</v>
      </c>
      <c r="B3" s="1401"/>
      <c r="C3" s="1401"/>
      <c r="D3" s="1401"/>
      <c r="E3" s="1401"/>
      <c r="F3" s="1401"/>
      <c r="G3" s="27"/>
    </row>
    <row r="4" spans="1:7" s="6" customFormat="1" ht="18.95" customHeight="1" thickBot="1">
      <c r="A4" s="1481" t="s">
        <v>506</v>
      </c>
      <c r="B4" s="1482"/>
      <c r="C4" s="1482"/>
      <c r="D4" s="1482"/>
      <c r="E4" s="1482"/>
      <c r="F4" s="1482"/>
      <c r="G4" s="27"/>
    </row>
    <row r="5" spans="1:7" ht="26.25" thickBot="1">
      <c r="A5" s="1038" t="s">
        <v>165</v>
      </c>
      <c r="B5" s="1039" t="s">
        <v>911</v>
      </c>
      <c r="C5" s="1039" t="s">
        <v>973</v>
      </c>
      <c r="D5" s="1039" t="s">
        <v>133</v>
      </c>
      <c r="E5" s="1039" t="s">
        <v>132</v>
      </c>
      <c r="F5" s="1040" t="s">
        <v>164</v>
      </c>
    </row>
    <row r="6" spans="1:7" ht="14.25">
      <c r="A6" s="1041" t="s">
        <v>658</v>
      </c>
      <c r="B6" s="1036">
        <v>0</v>
      </c>
      <c r="C6" s="1036">
        <v>0</v>
      </c>
      <c r="D6" s="1036">
        <v>0</v>
      </c>
      <c r="E6" s="1036">
        <v>0</v>
      </c>
      <c r="F6" s="1042">
        <v>0</v>
      </c>
    </row>
    <row r="7" spans="1:7" s="236" customFormat="1" ht="14.25">
      <c r="A7" s="1043" t="s">
        <v>659</v>
      </c>
      <c r="B7" s="691">
        <v>0</v>
      </c>
      <c r="C7" s="691">
        <v>0</v>
      </c>
      <c r="D7" s="691">
        <v>0</v>
      </c>
      <c r="E7" s="691">
        <v>0</v>
      </c>
      <c r="F7" s="1044">
        <v>0</v>
      </c>
    </row>
    <row r="8" spans="1:7" s="236" customFormat="1" ht="14.25">
      <c r="A8" s="1043" t="s">
        <v>660</v>
      </c>
      <c r="B8" s="691">
        <v>0</v>
      </c>
      <c r="C8" s="691">
        <v>0</v>
      </c>
      <c r="D8" s="691">
        <v>0</v>
      </c>
      <c r="E8" s="691">
        <v>0</v>
      </c>
      <c r="F8" s="1044">
        <v>0</v>
      </c>
    </row>
    <row r="9" spans="1:7" s="236" customFormat="1" ht="14.25">
      <c r="A9" s="1045" t="s">
        <v>661</v>
      </c>
      <c r="B9" s="691">
        <v>0</v>
      </c>
      <c r="C9" s="691">
        <v>0</v>
      </c>
      <c r="D9" s="691">
        <v>0</v>
      </c>
      <c r="E9" s="691">
        <v>0</v>
      </c>
      <c r="F9" s="1044">
        <v>0</v>
      </c>
    </row>
    <row r="10" spans="1:7" s="236" customFormat="1" ht="14.25">
      <c r="A10" s="1045" t="s">
        <v>662</v>
      </c>
      <c r="B10" s="691">
        <v>0</v>
      </c>
      <c r="C10" s="691">
        <v>0</v>
      </c>
      <c r="D10" s="691">
        <v>0</v>
      </c>
      <c r="E10" s="691">
        <v>0</v>
      </c>
      <c r="F10" s="1044">
        <v>0</v>
      </c>
    </row>
    <row r="11" spans="1:7" s="236" customFormat="1" ht="14.25">
      <c r="A11" s="1045" t="s">
        <v>663</v>
      </c>
      <c r="B11" s="691">
        <v>0</v>
      </c>
      <c r="C11" s="691">
        <v>0</v>
      </c>
      <c r="D11" s="691">
        <v>0</v>
      </c>
      <c r="E11" s="691">
        <v>0</v>
      </c>
      <c r="F11" s="1044">
        <v>0</v>
      </c>
    </row>
    <row r="12" spans="1:7" s="236" customFormat="1" ht="14.25">
      <c r="A12" s="1045" t="s">
        <v>664</v>
      </c>
      <c r="B12" s="691">
        <v>0</v>
      </c>
      <c r="C12" s="691">
        <v>0</v>
      </c>
      <c r="D12" s="691">
        <v>0</v>
      </c>
      <c r="E12" s="691">
        <v>0</v>
      </c>
      <c r="F12" s="1044">
        <v>0</v>
      </c>
    </row>
    <row r="13" spans="1:7" s="236" customFormat="1" ht="14.25">
      <c r="A13" s="484" t="s">
        <v>665</v>
      </c>
      <c r="B13" s="691">
        <v>0</v>
      </c>
      <c r="C13" s="691">
        <v>0</v>
      </c>
      <c r="D13" s="691">
        <v>0</v>
      </c>
      <c r="E13" s="691">
        <v>0</v>
      </c>
      <c r="F13" s="1044">
        <v>0</v>
      </c>
    </row>
    <row r="14" spans="1:7" s="236" customFormat="1" ht="14.25">
      <c r="A14" s="1045" t="s">
        <v>666</v>
      </c>
      <c r="B14" s="691">
        <v>0</v>
      </c>
      <c r="C14" s="691">
        <v>0</v>
      </c>
      <c r="D14" s="691">
        <v>0</v>
      </c>
      <c r="E14" s="691">
        <v>0</v>
      </c>
      <c r="F14" s="1044">
        <v>0</v>
      </c>
    </row>
    <row r="15" spans="1:7" s="236" customFormat="1" ht="14.25">
      <c r="A15" s="1045" t="s">
        <v>548</v>
      </c>
      <c r="B15" s="691">
        <v>0</v>
      </c>
      <c r="C15" s="691">
        <v>0</v>
      </c>
      <c r="D15" s="691">
        <v>0</v>
      </c>
      <c r="E15" s="691">
        <v>0</v>
      </c>
      <c r="F15" s="1044">
        <v>0</v>
      </c>
    </row>
    <row r="16" spans="1:7" s="236" customFormat="1" ht="14.25">
      <c r="A16" s="1045" t="s">
        <v>667</v>
      </c>
      <c r="B16" s="691">
        <v>0</v>
      </c>
      <c r="C16" s="691">
        <v>0</v>
      </c>
      <c r="D16" s="691">
        <v>0</v>
      </c>
      <c r="E16" s="691">
        <v>0</v>
      </c>
      <c r="F16" s="1044">
        <v>0</v>
      </c>
    </row>
    <row r="17" spans="1:6" s="236" customFormat="1" ht="14.25">
      <c r="A17" s="1045" t="s">
        <v>668</v>
      </c>
      <c r="B17" s="691">
        <v>0</v>
      </c>
      <c r="C17" s="691">
        <v>0</v>
      </c>
      <c r="D17" s="691">
        <v>0</v>
      </c>
      <c r="E17" s="691">
        <v>0</v>
      </c>
      <c r="F17" s="1044">
        <v>0</v>
      </c>
    </row>
    <row r="18" spans="1:6" s="236" customFormat="1" ht="14.25">
      <c r="A18" s="1045" t="s">
        <v>669</v>
      </c>
      <c r="B18" s="691">
        <v>0</v>
      </c>
      <c r="C18" s="691">
        <v>0</v>
      </c>
      <c r="D18" s="691">
        <v>0</v>
      </c>
      <c r="E18" s="691">
        <v>0</v>
      </c>
      <c r="F18" s="1044">
        <v>0</v>
      </c>
    </row>
    <row r="19" spans="1:6" s="236" customFormat="1" ht="14.25">
      <c r="A19" s="1045" t="s">
        <v>670</v>
      </c>
      <c r="B19" s="691">
        <v>0</v>
      </c>
      <c r="C19" s="691">
        <v>0</v>
      </c>
      <c r="D19" s="691">
        <v>0</v>
      </c>
      <c r="E19" s="691">
        <v>0</v>
      </c>
      <c r="F19" s="1044">
        <v>0</v>
      </c>
    </row>
    <row r="20" spans="1:6" s="236" customFormat="1" ht="14.25">
      <c r="A20" s="484" t="s">
        <v>671</v>
      </c>
      <c r="B20" s="691">
        <v>0</v>
      </c>
      <c r="C20" s="691">
        <v>0</v>
      </c>
      <c r="D20" s="691">
        <v>0</v>
      </c>
      <c r="E20" s="691">
        <v>0</v>
      </c>
      <c r="F20" s="1044">
        <v>0</v>
      </c>
    </row>
    <row r="21" spans="1:6" s="236" customFormat="1" ht="14.25">
      <c r="A21" s="1045" t="s">
        <v>672</v>
      </c>
      <c r="B21" s="691">
        <v>0</v>
      </c>
      <c r="C21" s="691">
        <v>0</v>
      </c>
      <c r="D21" s="691">
        <v>0</v>
      </c>
      <c r="E21" s="691">
        <v>0</v>
      </c>
      <c r="F21" s="1044">
        <v>0</v>
      </c>
    </row>
    <row r="22" spans="1:6" s="236" customFormat="1" ht="14.25">
      <c r="A22" s="1045" t="s">
        <v>556</v>
      </c>
      <c r="B22" s="691">
        <v>0</v>
      </c>
      <c r="C22" s="691">
        <v>0</v>
      </c>
      <c r="D22" s="691">
        <v>0</v>
      </c>
      <c r="E22" s="691">
        <v>0</v>
      </c>
      <c r="F22" s="1044">
        <v>0</v>
      </c>
    </row>
    <row r="23" spans="1:6" s="236" customFormat="1" ht="14.25">
      <c r="A23" s="1045" t="s">
        <v>673</v>
      </c>
      <c r="B23" s="691">
        <v>0</v>
      </c>
      <c r="C23" s="691">
        <v>0</v>
      </c>
      <c r="D23" s="691">
        <v>0</v>
      </c>
      <c r="E23" s="691">
        <v>0</v>
      </c>
      <c r="F23" s="1044">
        <v>0</v>
      </c>
    </row>
    <row r="24" spans="1:6" ht="14.25">
      <c r="A24" s="1045" t="s">
        <v>674</v>
      </c>
      <c r="B24" s="691">
        <v>0</v>
      </c>
      <c r="C24" s="691">
        <v>0</v>
      </c>
      <c r="D24" s="691">
        <v>0</v>
      </c>
      <c r="E24" s="691">
        <v>0</v>
      </c>
      <c r="F24" s="1044">
        <v>0</v>
      </c>
    </row>
    <row r="25" spans="1:6" ht="14.25">
      <c r="A25" s="1045" t="s">
        <v>675</v>
      </c>
      <c r="B25" s="691">
        <v>0</v>
      </c>
      <c r="C25" s="691">
        <v>0</v>
      </c>
      <c r="D25" s="691">
        <v>0</v>
      </c>
      <c r="E25" s="691">
        <v>0</v>
      </c>
      <c r="F25" s="1044">
        <v>0</v>
      </c>
    </row>
    <row r="26" spans="1:6" s="236" customFormat="1" ht="14.25">
      <c r="A26" s="1045" t="s">
        <v>676</v>
      </c>
      <c r="B26" s="691">
        <v>0</v>
      </c>
      <c r="C26" s="691">
        <v>0</v>
      </c>
      <c r="D26" s="691">
        <v>0</v>
      </c>
      <c r="E26" s="691">
        <v>0</v>
      </c>
      <c r="F26" s="1044">
        <v>0</v>
      </c>
    </row>
    <row r="27" spans="1:6" ht="14.25">
      <c r="A27" s="1045" t="s">
        <v>564</v>
      </c>
      <c r="B27" s="691">
        <v>0</v>
      </c>
      <c r="C27" s="691">
        <v>0</v>
      </c>
      <c r="D27" s="691">
        <v>0</v>
      </c>
      <c r="E27" s="691">
        <v>0</v>
      </c>
      <c r="F27" s="1044">
        <v>0</v>
      </c>
    </row>
    <row r="28" spans="1:6" ht="14.25">
      <c r="A28" s="1045" t="s">
        <v>677</v>
      </c>
      <c r="B28" s="691">
        <v>0</v>
      </c>
      <c r="C28" s="691">
        <v>0</v>
      </c>
      <c r="D28" s="691">
        <v>0</v>
      </c>
      <c r="E28" s="691">
        <v>0</v>
      </c>
      <c r="F28" s="1044">
        <v>0</v>
      </c>
    </row>
    <row r="29" spans="1:6" ht="14.25">
      <c r="A29" s="1045" t="s">
        <v>557</v>
      </c>
      <c r="B29" s="691">
        <v>0</v>
      </c>
      <c r="C29" s="691">
        <v>0</v>
      </c>
      <c r="D29" s="691">
        <v>0</v>
      </c>
      <c r="E29" s="691">
        <v>0</v>
      </c>
      <c r="F29" s="1044">
        <v>0</v>
      </c>
    </row>
    <row r="30" spans="1:6" ht="14.25">
      <c r="A30" s="1045" t="s">
        <v>678</v>
      </c>
      <c r="B30" s="691">
        <v>0</v>
      </c>
      <c r="C30" s="691">
        <v>0</v>
      </c>
      <c r="D30" s="691">
        <v>0</v>
      </c>
      <c r="E30" s="691">
        <v>0</v>
      </c>
      <c r="F30" s="1044">
        <v>0</v>
      </c>
    </row>
    <row r="31" spans="1:6" ht="14.25">
      <c r="A31" s="1045" t="s">
        <v>641</v>
      </c>
      <c r="B31" s="691">
        <v>1</v>
      </c>
      <c r="C31" s="691">
        <v>0</v>
      </c>
      <c r="D31" s="691">
        <v>0</v>
      </c>
      <c r="E31" s="691">
        <v>0</v>
      </c>
      <c r="F31" s="1044">
        <v>1</v>
      </c>
    </row>
    <row r="32" spans="1:6" ht="14.25">
      <c r="A32" s="1046" t="s">
        <v>679</v>
      </c>
      <c r="B32" s="691">
        <v>0</v>
      </c>
      <c r="C32" s="691">
        <v>0</v>
      </c>
      <c r="D32" s="691">
        <v>0</v>
      </c>
      <c r="E32" s="691">
        <v>0</v>
      </c>
      <c r="F32" s="1044">
        <v>0</v>
      </c>
    </row>
    <row r="33" spans="1:7" ht="14.25">
      <c r="A33" s="1047" t="s">
        <v>680</v>
      </c>
      <c r="B33" s="691">
        <v>27</v>
      </c>
      <c r="C33" s="691">
        <v>11</v>
      </c>
      <c r="D33" s="691">
        <v>0</v>
      </c>
      <c r="E33" s="691">
        <v>1</v>
      </c>
      <c r="F33" s="1044">
        <v>15</v>
      </c>
    </row>
    <row r="34" spans="1:7" ht="14.25">
      <c r="A34" s="1047" t="s">
        <v>569</v>
      </c>
      <c r="B34" s="691">
        <v>0</v>
      </c>
      <c r="C34" s="691">
        <v>0</v>
      </c>
      <c r="D34" s="691">
        <v>0</v>
      </c>
      <c r="E34" s="691">
        <v>0</v>
      </c>
      <c r="F34" s="1044">
        <v>0</v>
      </c>
    </row>
    <row r="35" spans="1:7" ht="14.25">
      <c r="A35" s="1043" t="s">
        <v>681</v>
      </c>
      <c r="B35" s="691">
        <v>0</v>
      </c>
      <c r="C35" s="691">
        <v>0</v>
      </c>
      <c r="D35" s="691">
        <v>0</v>
      </c>
      <c r="E35" s="691">
        <v>0</v>
      </c>
      <c r="F35" s="1044">
        <v>0</v>
      </c>
    </row>
    <row r="36" spans="1:7" ht="14.25">
      <c r="A36" s="513" t="s">
        <v>682</v>
      </c>
      <c r="B36" s="691">
        <v>0</v>
      </c>
      <c r="C36" s="691">
        <v>0</v>
      </c>
      <c r="D36" s="691">
        <v>0</v>
      </c>
      <c r="E36" s="691">
        <v>0</v>
      </c>
      <c r="F36" s="1044">
        <v>0</v>
      </c>
    </row>
    <row r="37" spans="1:7" ht="14.25">
      <c r="A37" s="484" t="s">
        <v>683</v>
      </c>
      <c r="B37" s="691">
        <v>0</v>
      </c>
      <c r="C37" s="691">
        <v>0</v>
      </c>
      <c r="D37" s="691">
        <v>0</v>
      </c>
      <c r="E37" s="691">
        <v>0</v>
      </c>
      <c r="F37" s="1044">
        <v>0</v>
      </c>
    </row>
    <row r="38" spans="1:7" ht="14.25">
      <c r="A38" s="1047" t="s">
        <v>541</v>
      </c>
      <c r="B38" s="691">
        <v>0</v>
      </c>
      <c r="C38" s="691">
        <v>0</v>
      </c>
      <c r="D38" s="691">
        <v>0</v>
      </c>
      <c r="E38" s="691">
        <v>0</v>
      </c>
      <c r="F38" s="1044">
        <v>0</v>
      </c>
    </row>
    <row r="39" spans="1:7" ht="14.25">
      <c r="A39" s="1047" t="s">
        <v>544</v>
      </c>
      <c r="B39" s="691">
        <v>0</v>
      </c>
      <c r="C39" s="691">
        <v>0</v>
      </c>
      <c r="D39" s="691">
        <v>0</v>
      </c>
      <c r="E39" s="691">
        <v>0</v>
      </c>
      <c r="F39" s="1044">
        <v>0</v>
      </c>
    </row>
    <row r="40" spans="1:7" thickBot="1">
      <c r="A40" s="1052" t="s">
        <v>547</v>
      </c>
      <c r="B40" s="1053">
        <v>0</v>
      </c>
      <c r="C40" s="1053">
        <v>0</v>
      </c>
      <c r="D40" s="1053">
        <v>0</v>
      </c>
      <c r="E40" s="1053">
        <v>0</v>
      </c>
      <c r="F40" s="1054">
        <v>0</v>
      </c>
    </row>
    <row r="41" spans="1:7" thickBot="1">
      <c r="A41" s="1048" t="s">
        <v>48</v>
      </c>
      <c r="B41" s="1049">
        <f>SUM(B6:B40)</f>
        <v>28</v>
      </c>
      <c r="C41" s="1050">
        <f>SUM(C6:C40)</f>
        <v>11</v>
      </c>
      <c r="D41" s="1050">
        <f>SUM(D6:D40)</f>
        <v>0</v>
      </c>
      <c r="E41" s="1050">
        <f>SUM(E6:E40)</f>
        <v>1</v>
      </c>
      <c r="F41" s="1051">
        <f>SUM(F6:F40)</f>
        <v>16</v>
      </c>
      <c r="G41" s="70"/>
    </row>
    <row r="43" spans="1:7" s="237" customFormat="1" ht="14.25">
      <c r="A43" s="288" t="s">
        <v>342</v>
      </c>
      <c r="B43" s="288"/>
      <c r="C43" s="288"/>
      <c r="D43" s="288"/>
      <c r="E43" s="288"/>
      <c r="F43" s="288"/>
    </row>
    <row r="44" spans="1:7" ht="14.25" customHeight="1">
      <c r="A44" s="1550" t="s">
        <v>360</v>
      </c>
      <c r="B44" s="1551"/>
      <c r="C44" s="1551"/>
      <c r="D44" s="1551"/>
      <c r="E44" s="1551"/>
      <c r="F44" s="1551"/>
    </row>
  </sheetData>
  <mergeCells count="5">
    <mergeCell ref="A2:F2"/>
    <mergeCell ref="A4:F4"/>
    <mergeCell ref="A1:F1"/>
    <mergeCell ref="A44:F44"/>
    <mergeCell ref="A3:F3"/>
  </mergeCells>
  <printOptions horizontalCentered="1" verticalCentered="1" headings="1"/>
  <pageMargins left="0.25" right="0.25" top="0.5" bottom="0.5" header="0.5" footer="0.5"/>
  <pageSetup firstPageNumber="87" fitToHeight="0" orientation="portrait" useFirstPageNumber="1" r:id="rId1"/>
  <headerFooter scaleWithDoc="0"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34"/>
  <sheetViews>
    <sheetView topLeftCell="A10" zoomScaleNormal="100" workbookViewId="0">
      <selection activeCell="G26" sqref="G26"/>
    </sheetView>
  </sheetViews>
  <sheetFormatPr defaultColWidth="9.140625" defaultRowHeight="15"/>
  <cols>
    <col min="1" max="1" width="15.5703125" style="6" customWidth="1"/>
    <col min="2" max="3" width="15.5703125" style="70" customWidth="1"/>
    <col min="4" max="6" width="15.5703125" style="1" customWidth="1"/>
    <col min="7" max="7" width="15.5703125" style="70" customWidth="1"/>
    <col min="8" max="16384" width="9.140625" style="1"/>
  </cols>
  <sheetData>
    <row r="1" spans="1:8" ht="18.75" customHeight="1">
      <c r="A1" s="1475" t="s">
        <v>466</v>
      </c>
      <c r="B1" s="1475"/>
      <c r="C1" s="1475"/>
      <c r="D1" s="1475"/>
      <c r="E1" s="1475"/>
      <c r="F1" s="1475"/>
      <c r="G1" s="1390"/>
      <c r="H1" s="5"/>
    </row>
    <row r="2" spans="1:8" s="6" customFormat="1" ht="18" customHeight="1">
      <c r="A2" s="1477" t="s">
        <v>300</v>
      </c>
      <c r="B2" s="1477"/>
      <c r="C2" s="1477"/>
      <c r="D2" s="1477"/>
      <c r="E2" s="1477"/>
      <c r="F2" s="1477"/>
      <c r="G2" s="1400"/>
      <c r="H2" s="27"/>
    </row>
    <row r="3" spans="1:8" s="6" customFormat="1" ht="27" customHeight="1">
      <c r="A3" s="1481" t="s">
        <v>299</v>
      </c>
      <c r="B3" s="1482"/>
      <c r="C3" s="1482"/>
      <c r="D3" s="1482"/>
      <c r="E3" s="1482"/>
      <c r="F3" s="1482"/>
      <c r="G3" s="1482"/>
      <c r="H3" s="27"/>
    </row>
    <row r="4" spans="1:8" s="331" customFormat="1">
      <c r="A4" s="1400" t="s">
        <v>506</v>
      </c>
      <c r="B4" s="1401"/>
      <c r="C4" s="1401"/>
      <c r="D4" s="1401"/>
      <c r="E4" s="1401"/>
      <c r="F4" s="1401"/>
      <c r="G4" s="1401"/>
      <c r="H4" s="1055"/>
    </row>
    <row r="5" spans="1:8" ht="15.75" thickBot="1">
      <c r="A5" s="1476" t="s">
        <v>177</v>
      </c>
      <c r="B5" s="1476"/>
      <c r="C5" s="1476"/>
      <c r="D5" s="1476"/>
      <c r="E5" s="1552"/>
      <c r="F5" s="1552"/>
      <c r="G5" s="1553"/>
      <c r="H5" s="5"/>
    </row>
    <row r="6" spans="1:8">
      <c r="A6" s="1557">
        <v>2017</v>
      </c>
      <c r="B6" s="1555" t="s">
        <v>112</v>
      </c>
      <c r="C6" s="1555"/>
      <c r="D6" s="1555"/>
      <c r="E6" s="1555" t="s">
        <v>4</v>
      </c>
      <c r="F6" s="1555"/>
      <c r="G6" s="1556"/>
    </row>
    <row r="7" spans="1:8" ht="39" thickBot="1">
      <c r="A7" s="1558"/>
      <c r="B7" s="1037" t="s">
        <v>175</v>
      </c>
      <c r="C7" s="1037" t="s">
        <v>174</v>
      </c>
      <c r="D7" s="1037" t="s">
        <v>176</v>
      </c>
      <c r="E7" s="1037" t="s">
        <v>175</v>
      </c>
      <c r="F7" s="1037" t="s">
        <v>174</v>
      </c>
      <c r="G7" s="1060" t="s">
        <v>173</v>
      </c>
    </row>
    <row r="8" spans="1:8" ht="14.25">
      <c r="A8" s="1061" t="s">
        <v>127</v>
      </c>
      <c r="B8" s="1056">
        <v>6</v>
      </c>
      <c r="C8" s="1056">
        <v>1099</v>
      </c>
      <c r="D8" s="1057">
        <f t="shared" ref="D8:D19" si="0">SUM(B8:C8)</f>
        <v>1105</v>
      </c>
      <c r="E8" s="1058" t="s">
        <v>322</v>
      </c>
      <c r="F8" s="1059" t="s">
        <v>322</v>
      </c>
      <c r="G8" s="1062" t="s">
        <v>322</v>
      </c>
    </row>
    <row r="9" spans="1:8" ht="14.25">
      <c r="A9" s="1063" t="s">
        <v>126</v>
      </c>
      <c r="B9" s="665">
        <v>6</v>
      </c>
      <c r="C9" s="665">
        <v>1081</v>
      </c>
      <c r="D9" s="563">
        <f t="shared" si="0"/>
        <v>1087</v>
      </c>
      <c r="E9" s="689" t="s">
        <v>322</v>
      </c>
      <c r="F9" s="689" t="s">
        <v>322</v>
      </c>
      <c r="G9" s="1064" t="s">
        <v>322</v>
      </c>
    </row>
    <row r="10" spans="1:8" ht="14.25">
      <c r="A10" s="1063" t="s">
        <v>125</v>
      </c>
      <c r="B10" s="665">
        <v>6</v>
      </c>
      <c r="C10" s="665">
        <v>1036</v>
      </c>
      <c r="D10" s="563">
        <f t="shared" si="0"/>
        <v>1042</v>
      </c>
      <c r="E10" s="689" t="s">
        <v>322</v>
      </c>
      <c r="F10" s="689" t="s">
        <v>322</v>
      </c>
      <c r="G10" s="1064" t="s">
        <v>322</v>
      </c>
    </row>
    <row r="11" spans="1:8" ht="14.25">
      <c r="A11" s="1063" t="s">
        <v>124</v>
      </c>
      <c r="B11" s="665">
        <v>6</v>
      </c>
      <c r="C11" s="665">
        <v>1047</v>
      </c>
      <c r="D11" s="563">
        <f t="shared" si="0"/>
        <v>1053</v>
      </c>
      <c r="E11" s="689" t="s">
        <v>322</v>
      </c>
      <c r="F11" s="689" t="s">
        <v>322</v>
      </c>
      <c r="G11" s="1064" t="s">
        <v>322</v>
      </c>
    </row>
    <row r="12" spans="1:8" ht="14.25">
      <c r="A12" s="1063" t="s">
        <v>123</v>
      </c>
      <c r="B12" s="665">
        <v>6</v>
      </c>
      <c r="C12" s="665">
        <v>1052</v>
      </c>
      <c r="D12" s="563">
        <f t="shared" si="0"/>
        <v>1058</v>
      </c>
      <c r="E12" s="689" t="s">
        <v>322</v>
      </c>
      <c r="F12" s="689" t="s">
        <v>322</v>
      </c>
      <c r="G12" s="1064" t="s">
        <v>322</v>
      </c>
    </row>
    <row r="13" spans="1:8" ht="14.25">
      <c r="A13" s="1063" t="s">
        <v>122</v>
      </c>
      <c r="B13" s="665">
        <v>6</v>
      </c>
      <c r="C13" s="665">
        <v>1076</v>
      </c>
      <c r="D13" s="563">
        <f t="shared" si="0"/>
        <v>1082</v>
      </c>
      <c r="E13" s="689" t="s">
        <v>322</v>
      </c>
      <c r="F13" s="689" t="s">
        <v>322</v>
      </c>
      <c r="G13" s="1064" t="s">
        <v>322</v>
      </c>
    </row>
    <row r="14" spans="1:8" ht="14.25">
      <c r="A14" s="1063" t="s">
        <v>121</v>
      </c>
      <c r="B14" s="665">
        <v>6</v>
      </c>
      <c r="C14" s="665">
        <v>1076</v>
      </c>
      <c r="D14" s="563">
        <f t="shared" si="0"/>
        <v>1082</v>
      </c>
      <c r="E14" s="689" t="s">
        <v>322</v>
      </c>
      <c r="F14" s="689" t="s">
        <v>322</v>
      </c>
      <c r="G14" s="1064" t="s">
        <v>322</v>
      </c>
    </row>
    <row r="15" spans="1:8" ht="14.25">
      <c r="A15" s="1063" t="s">
        <v>120</v>
      </c>
      <c r="B15" s="665">
        <v>6</v>
      </c>
      <c r="C15" s="665">
        <v>1082</v>
      </c>
      <c r="D15" s="563">
        <f t="shared" si="0"/>
        <v>1088</v>
      </c>
      <c r="E15" s="689" t="s">
        <v>322</v>
      </c>
      <c r="F15" s="689" t="s">
        <v>322</v>
      </c>
      <c r="G15" s="1064" t="s">
        <v>322</v>
      </c>
    </row>
    <row r="16" spans="1:8" ht="14.25">
      <c r="A16" s="1063" t="s">
        <v>119</v>
      </c>
      <c r="B16" s="665">
        <v>6</v>
      </c>
      <c r="C16" s="665">
        <v>1092</v>
      </c>
      <c r="D16" s="563">
        <f t="shared" si="0"/>
        <v>1098</v>
      </c>
      <c r="E16" s="689" t="s">
        <v>322</v>
      </c>
      <c r="F16" s="689" t="s">
        <v>322</v>
      </c>
      <c r="G16" s="1064" t="s">
        <v>322</v>
      </c>
    </row>
    <row r="17" spans="1:7" ht="14.25">
      <c r="A17" s="1063" t="s">
        <v>118</v>
      </c>
      <c r="B17" s="665">
        <v>6</v>
      </c>
      <c r="C17" s="665">
        <v>1092</v>
      </c>
      <c r="D17" s="563">
        <f t="shared" si="0"/>
        <v>1098</v>
      </c>
      <c r="E17" s="689" t="s">
        <v>322</v>
      </c>
      <c r="F17" s="689" t="s">
        <v>322</v>
      </c>
      <c r="G17" s="1064" t="s">
        <v>322</v>
      </c>
    </row>
    <row r="18" spans="1:7" ht="14.25">
      <c r="A18" s="1063" t="s">
        <v>117</v>
      </c>
      <c r="B18" s="665">
        <v>6</v>
      </c>
      <c r="C18" s="665">
        <v>1093</v>
      </c>
      <c r="D18" s="563">
        <f t="shared" si="0"/>
        <v>1099</v>
      </c>
      <c r="E18" s="689" t="s">
        <v>322</v>
      </c>
      <c r="F18" s="689" t="s">
        <v>322</v>
      </c>
      <c r="G18" s="1064" t="s">
        <v>322</v>
      </c>
    </row>
    <row r="19" spans="1:7" thickBot="1">
      <c r="A19" s="1065" t="s">
        <v>116</v>
      </c>
      <c r="B19" s="1066">
        <v>6</v>
      </c>
      <c r="C19" s="1066">
        <v>1123</v>
      </c>
      <c r="D19" s="1067">
        <f t="shared" si="0"/>
        <v>1129</v>
      </c>
      <c r="E19" s="1068" t="s">
        <v>322</v>
      </c>
      <c r="F19" s="1068" t="s">
        <v>322</v>
      </c>
      <c r="G19" s="1069" t="s">
        <v>322</v>
      </c>
    </row>
    <row r="22" spans="1:7" ht="15.75" thickBot="1">
      <c r="A22" s="1394" t="s">
        <v>301</v>
      </c>
      <c r="B22" s="1394"/>
      <c r="C22" s="1394"/>
    </row>
    <row r="23" spans="1:7" ht="14.25">
      <c r="A23" s="1425" t="s">
        <v>64</v>
      </c>
      <c r="B23" s="990" t="s">
        <v>112</v>
      </c>
      <c r="C23" s="1081" t="s">
        <v>4</v>
      </c>
    </row>
    <row r="24" spans="1:7" thickBot="1">
      <c r="A24" s="1426"/>
      <c r="B24" s="971" t="s">
        <v>172</v>
      </c>
      <c r="C24" s="1070" t="s">
        <v>171</v>
      </c>
    </row>
    <row r="25" spans="1:7" ht="25.5">
      <c r="A25" s="1071" t="s">
        <v>170</v>
      </c>
      <c r="B25" s="1182">
        <v>26.23</v>
      </c>
      <c r="C25" s="1183" t="s">
        <v>322</v>
      </c>
    </row>
    <row r="26" spans="1:7" ht="26.25" thickBot="1">
      <c r="A26" s="1072" t="s">
        <v>169</v>
      </c>
      <c r="B26" s="1184">
        <v>185.81</v>
      </c>
      <c r="C26" s="1185" t="s">
        <v>322</v>
      </c>
    </row>
    <row r="27" spans="1:7" ht="14.25">
      <c r="A27" s="66"/>
      <c r="B27" s="66"/>
      <c r="C27" s="66"/>
    </row>
    <row r="29" spans="1:7" ht="15.75" thickBot="1">
      <c r="A29" s="1554" t="s">
        <v>168</v>
      </c>
      <c r="B29" s="1394"/>
      <c r="C29" s="1394"/>
      <c r="D29" s="1394"/>
      <c r="E29" s="1394"/>
      <c r="F29" s="1394"/>
    </row>
    <row r="30" spans="1:7" ht="26.25" thickBot="1">
      <c r="A30" s="1078"/>
      <c r="B30" s="1079" t="s">
        <v>135</v>
      </c>
      <c r="C30" s="1079" t="s">
        <v>134</v>
      </c>
      <c r="D30" s="1079" t="s">
        <v>133</v>
      </c>
      <c r="E30" s="1079" t="s">
        <v>167</v>
      </c>
      <c r="F30" s="1080" t="s">
        <v>131</v>
      </c>
    </row>
    <row r="31" spans="1:7" ht="14.25">
      <c r="A31" s="1074" t="s">
        <v>48</v>
      </c>
      <c r="B31" s="1056">
        <v>1294</v>
      </c>
      <c r="C31" s="1056">
        <v>1064</v>
      </c>
      <c r="D31" s="1073">
        <v>8</v>
      </c>
      <c r="E31" s="1073">
        <v>36</v>
      </c>
      <c r="F31" s="1075">
        <v>0</v>
      </c>
    </row>
    <row r="32" spans="1:7" thickBot="1">
      <c r="A32" s="1076" t="s">
        <v>166</v>
      </c>
      <c r="B32" s="1077"/>
      <c r="C32" s="1027">
        <f>C31/B31</f>
        <v>0.8222565687789799</v>
      </c>
      <c r="D32" s="1027">
        <f>D31/B31</f>
        <v>6.1823802163833074E-3</v>
      </c>
      <c r="E32" s="1027">
        <f>E31/B31</f>
        <v>2.7820710973724884E-2</v>
      </c>
      <c r="F32" s="1029">
        <f>F31/B31</f>
        <v>0</v>
      </c>
    </row>
    <row r="34" spans="1:7" s="237" customFormat="1" ht="14.25">
      <c r="A34" s="237" t="s">
        <v>343</v>
      </c>
      <c r="B34" s="282"/>
      <c r="C34" s="282"/>
      <c r="G34" s="282"/>
    </row>
  </sheetData>
  <mergeCells count="11">
    <mergeCell ref="A29:F29"/>
    <mergeCell ref="B6:D6"/>
    <mergeCell ref="E6:G6"/>
    <mergeCell ref="A6:A7"/>
    <mergeCell ref="A22:C22"/>
    <mergeCell ref="A2:G2"/>
    <mergeCell ref="A3:G3"/>
    <mergeCell ref="A1:G1"/>
    <mergeCell ref="A5:G5"/>
    <mergeCell ref="A23:A24"/>
    <mergeCell ref="A4:G4"/>
  </mergeCells>
  <printOptions horizontalCentered="1" verticalCentered="1" headings="1"/>
  <pageMargins left="0.25" right="0.25" top="0.5" bottom="0.5" header="0.5" footer="0.5"/>
  <pageSetup scale="94" firstPageNumber="112" orientation="landscape" useFirstPageNumber="1" r:id="rId1"/>
  <headerFooter scaleWithDoc="0"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3"/>
  <sheetViews>
    <sheetView zoomScaleNormal="100" workbookViewId="0">
      <selection activeCell="H16" sqref="H16"/>
    </sheetView>
  </sheetViews>
  <sheetFormatPr defaultRowHeight="12.75"/>
  <cols>
    <col min="1" max="10" width="12.7109375" customWidth="1"/>
  </cols>
  <sheetData>
    <row r="1" spans="1:11" ht="20.25" customHeight="1">
      <c r="A1" s="1559" t="s">
        <v>494</v>
      </c>
      <c r="B1" s="1560"/>
      <c r="C1" s="1560"/>
      <c r="D1" s="1560"/>
      <c r="E1" s="1560"/>
      <c r="F1" s="1560"/>
      <c r="G1" s="1560"/>
      <c r="H1" s="1560"/>
      <c r="I1" s="1560"/>
      <c r="J1" s="1561"/>
      <c r="K1" s="68"/>
    </row>
    <row r="2" spans="1:11" s="152" customFormat="1" ht="21" customHeight="1">
      <c r="A2" s="1562" t="s">
        <v>302</v>
      </c>
      <c r="B2" s="1563"/>
      <c r="C2" s="1563"/>
      <c r="D2" s="1563"/>
      <c r="E2" s="1563"/>
      <c r="F2" s="1563"/>
      <c r="G2" s="1563"/>
      <c r="H2" s="1563"/>
      <c r="I2" s="1563"/>
      <c r="J2" s="1563"/>
      <c r="K2" s="68"/>
    </row>
    <row r="3" spans="1:11" s="152" customFormat="1" ht="24" customHeight="1">
      <c r="A3" s="1562" t="s">
        <v>974</v>
      </c>
      <c r="B3" s="1563"/>
      <c r="C3" s="1563"/>
      <c r="D3" s="1563"/>
      <c r="E3" s="1563"/>
      <c r="F3" s="1563"/>
      <c r="G3" s="1563"/>
      <c r="H3" s="1563"/>
      <c r="I3" s="1563"/>
      <c r="J3" s="1563"/>
      <c r="K3" s="68"/>
    </row>
    <row r="4" spans="1:11" ht="21.75" customHeight="1" thickBot="1">
      <c r="A4" s="1562" t="s">
        <v>506</v>
      </c>
      <c r="B4" s="1563"/>
      <c r="C4" s="1563"/>
      <c r="D4" s="1563"/>
      <c r="E4" s="1563"/>
      <c r="F4" s="1563"/>
      <c r="G4" s="1563"/>
      <c r="H4" s="1563"/>
      <c r="I4" s="1563"/>
      <c r="J4" s="1563"/>
      <c r="K4" s="68"/>
    </row>
    <row r="5" spans="1:11">
      <c r="A5" s="1564" t="s">
        <v>192</v>
      </c>
      <c r="B5" s="1565"/>
      <c r="C5" s="1565"/>
      <c r="D5" s="1566"/>
      <c r="E5" s="1564" t="s">
        <v>193</v>
      </c>
      <c r="F5" s="1565"/>
      <c r="G5" s="1566"/>
      <c r="H5" s="1564" t="s">
        <v>194</v>
      </c>
      <c r="I5" s="1565"/>
      <c r="J5" s="1566"/>
    </row>
    <row r="6" spans="1:11" ht="54" customHeight="1" thickBot="1">
      <c r="A6" s="1083" t="s">
        <v>195</v>
      </c>
      <c r="B6" s="1082" t="s">
        <v>1049</v>
      </c>
      <c r="C6" s="1082" t="s">
        <v>1050</v>
      </c>
      <c r="D6" s="1084" t="s">
        <v>361</v>
      </c>
      <c r="E6" s="1083" t="s">
        <v>1051</v>
      </c>
      <c r="F6" s="1082" t="s">
        <v>1052</v>
      </c>
      <c r="G6" s="1084" t="s">
        <v>196</v>
      </c>
      <c r="H6" s="1083" t="s">
        <v>1053</v>
      </c>
      <c r="I6" s="1082" t="s">
        <v>1054</v>
      </c>
      <c r="J6" s="1084" t="s">
        <v>1055</v>
      </c>
    </row>
    <row r="7" spans="1:11" ht="13.5" thickBot="1">
      <c r="A7" s="1085" t="s">
        <v>322</v>
      </c>
      <c r="B7" s="1086" t="s">
        <v>322</v>
      </c>
      <c r="C7" s="1086" t="s">
        <v>322</v>
      </c>
      <c r="D7" s="1087" t="s">
        <v>322</v>
      </c>
      <c r="E7" s="1085" t="s">
        <v>322</v>
      </c>
      <c r="F7" s="1086" t="s">
        <v>322</v>
      </c>
      <c r="G7" s="1087" t="s">
        <v>322</v>
      </c>
      <c r="H7" s="1085" t="s">
        <v>322</v>
      </c>
      <c r="I7" s="1086" t="s">
        <v>322</v>
      </c>
      <c r="J7" s="1087" t="s">
        <v>322</v>
      </c>
    </row>
    <row r="8" spans="1:11" ht="14.25" customHeight="1">
      <c r="A8" s="79"/>
      <c r="B8" s="79"/>
      <c r="C8" s="79"/>
      <c r="D8" s="79"/>
      <c r="E8" s="79"/>
      <c r="F8" s="79"/>
      <c r="G8" s="79"/>
      <c r="H8" s="79"/>
      <c r="I8" s="79"/>
      <c r="J8" s="79"/>
    </row>
    <row r="9" spans="1:11" ht="14.25" customHeight="1">
      <c r="A9" s="1484" t="s">
        <v>358</v>
      </c>
      <c r="B9" s="1484"/>
      <c r="C9" s="1484"/>
      <c r="D9" s="1484"/>
      <c r="E9" s="1484"/>
      <c r="F9" s="1484"/>
      <c r="G9" s="1484"/>
      <c r="H9" s="1484"/>
      <c r="I9" s="1484"/>
      <c r="J9" s="1484"/>
    </row>
    <row r="10" spans="1:11" ht="27.75" customHeight="1">
      <c r="A10" s="1210" t="s">
        <v>362</v>
      </c>
      <c r="B10" s="1210"/>
      <c r="C10" s="1210"/>
      <c r="D10" s="1210"/>
      <c r="E10" s="1210"/>
      <c r="F10" s="1210"/>
      <c r="G10" s="1210"/>
      <c r="H10" s="1210"/>
      <c r="I10" s="1210"/>
      <c r="J10" s="1210"/>
    </row>
    <row r="11" spans="1:11" ht="28.5" customHeight="1">
      <c r="A11" s="1210" t="s">
        <v>357</v>
      </c>
      <c r="B11" s="1210"/>
      <c r="C11" s="1210"/>
      <c r="D11" s="1210"/>
      <c r="E11" s="1210"/>
      <c r="F11" s="1210"/>
      <c r="G11" s="1210"/>
      <c r="H11" s="1210"/>
      <c r="I11" s="1210"/>
      <c r="J11" s="1210"/>
    </row>
    <row r="12" spans="1:11" ht="14.25" customHeight="1">
      <c r="A12" s="1485" t="s">
        <v>197</v>
      </c>
      <c r="B12" s="1485"/>
      <c r="C12" s="1485"/>
      <c r="D12" s="1485"/>
      <c r="E12" s="1485"/>
      <c r="F12" s="1485"/>
      <c r="G12" s="1485"/>
      <c r="H12" s="1485"/>
      <c r="I12" s="1485"/>
      <c r="J12" s="1485"/>
    </row>
    <row r="13" spans="1:11" ht="14.25" customHeight="1">
      <c r="A13" s="1484" t="s">
        <v>975</v>
      </c>
      <c r="B13" s="1484"/>
      <c r="C13" s="1484"/>
      <c r="D13" s="1484"/>
      <c r="E13" s="1484"/>
      <c r="F13" s="1484"/>
      <c r="G13" s="1484"/>
      <c r="H13" s="1484"/>
      <c r="I13" s="1484"/>
      <c r="J13" s="1484"/>
    </row>
  </sheetData>
  <mergeCells count="12">
    <mergeCell ref="A9:J9"/>
    <mergeCell ref="A10:J10"/>
    <mergeCell ref="A11:J11"/>
    <mergeCell ref="A12:J12"/>
    <mergeCell ref="A13:J13"/>
    <mergeCell ref="A1:J1"/>
    <mergeCell ref="A4:J4"/>
    <mergeCell ref="A5:D5"/>
    <mergeCell ref="E5:G5"/>
    <mergeCell ref="H5:J5"/>
    <mergeCell ref="A2:J2"/>
    <mergeCell ref="A3:J3"/>
  </mergeCells>
  <printOptions horizontalCentered="1" verticalCentered="1" headings="1"/>
  <pageMargins left="0.25" right="0.25" top="0.5" bottom="0.5" header="0.5" footer="0.5"/>
  <pageSetup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10"/>
  <sheetViews>
    <sheetView zoomScaleNormal="100" workbookViewId="0">
      <selection sqref="A1:I1"/>
    </sheetView>
  </sheetViews>
  <sheetFormatPr defaultColWidth="9.140625" defaultRowHeight="12.75"/>
  <cols>
    <col min="1" max="4" width="22.7109375" style="313" customWidth="1"/>
    <col min="5" max="8" width="16.7109375" style="313" customWidth="1"/>
    <col min="9" max="9" width="22.7109375" style="313" customWidth="1"/>
    <col min="10" max="16384" width="9.140625" style="313"/>
  </cols>
  <sheetData>
    <row r="1" spans="1:9" ht="23.25" customHeight="1">
      <c r="A1" s="1475" t="s">
        <v>466</v>
      </c>
      <c r="B1" s="1475"/>
      <c r="C1" s="1475"/>
      <c r="D1" s="1475"/>
      <c r="E1" s="1475"/>
      <c r="F1" s="1475"/>
      <c r="G1" s="1475"/>
      <c r="H1" s="1475"/>
      <c r="I1" s="1475"/>
    </row>
    <row r="2" spans="1:9" ht="20.25" customHeight="1">
      <c r="A2" s="1477" t="s">
        <v>617</v>
      </c>
      <c r="B2" s="1477"/>
      <c r="C2" s="1477"/>
      <c r="D2" s="1477"/>
      <c r="E2" s="1477"/>
      <c r="F2" s="1477"/>
      <c r="G2" s="1477"/>
      <c r="H2" s="1477"/>
      <c r="I2" s="1477"/>
    </row>
    <row r="3" spans="1:9" ht="23.25" customHeight="1">
      <c r="A3" s="1477" t="s">
        <v>618</v>
      </c>
      <c r="B3" s="1477"/>
      <c r="C3" s="1477"/>
      <c r="D3" s="1477"/>
      <c r="E3" s="1477"/>
      <c r="F3" s="1477"/>
      <c r="G3" s="1477"/>
      <c r="H3" s="1477"/>
      <c r="I3" s="1477"/>
    </row>
    <row r="4" spans="1:9" ht="13.5" thickBot="1">
      <c r="A4" s="491"/>
      <c r="B4" s="492"/>
      <c r="C4" s="492"/>
      <c r="D4" s="492"/>
      <c r="E4" s="492"/>
      <c r="F4" s="492"/>
      <c r="G4" s="492"/>
      <c r="H4" s="492"/>
      <c r="I4" s="688"/>
    </row>
    <row r="5" spans="1:9" ht="31.5" customHeight="1" thickBot="1">
      <c r="A5" s="1570" t="s">
        <v>976</v>
      </c>
      <c r="B5" s="1570" t="s">
        <v>977</v>
      </c>
      <c r="C5" s="1570" t="s">
        <v>620</v>
      </c>
      <c r="D5" s="1570" t="s">
        <v>621</v>
      </c>
      <c r="E5" s="1567" t="s">
        <v>619</v>
      </c>
      <c r="F5" s="1568"/>
      <c r="G5" s="1568"/>
      <c r="H5" s="1569"/>
      <c r="I5" s="1570" t="s">
        <v>626</v>
      </c>
    </row>
    <row r="6" spans="1:9" ht="71.25" customHeight="1" thickBot="1">
      <c r="A6" s="1571"/>
      <c r="B6" s="1571"/>
      <c r="C6" s="1571"/>
      <c r="D6" s="1571"/>
      <c r="E6" s="1186" t="s">
        <v>622</v>
      </c>
      <c r="F6" s="1186" t="s">
        <v>623</v>
      </c>
      <c r="G6" s="1186" t="s">
        <v>624</v>
      </c>
      <c r="H6" s="1186" t="s">
        <v>625</v>
      </c>
      <c r="I6" s="1571"/>
    </row>
    <row r="7" spans="1:9" ht="13.5" thickBot="1">
      <c r="A7" s="661" t="s">
        <v>322</v>
      </c>
      <c r="B7" s="661" t="s">
        <v>322</v>
      </c>
      <c r="C7" s="661" t="s">
        <v>322</v>
      </c>
      <c r="D7" s="661" t="s">
        <v>322</v>
      </c>
      <c r="E7" s="661" t="s">
        <v>322</v>
      </c>
      <c r="F7" s="661" t="s">
        <v>322</v>
      </c>
      <c r="G7" s="661" t="s">
        <v>322</v>
      </c>
      <c r="H7" s="661" t="s">
        <v>322</v>
      </c>
      <c r="I7" s="661" t="s">
        <v>322</v>
      </c>
    </row>
    <row r="9" spans="1:9" ht="14.25">
      <c r="A9" s="1236" t="s">
        <v>850</v>
      </c>
      <c r="B9" s="1236"/>
      <c r="C9" s="1236"/>
      <c r="D9" s="1236"/>
      <c r="E9" s="1236"/>
      <c r="F9" s="1236"/>
      <c r="G9" s="1236"/>
      <c r="H9" s="1236"/>
      <c r="I9" s="1236"/>
    </row>
    <row r="10" spans="1:9" ht="14.25">
      <c r="A10" s="1236" t="s">
        <v>851</v>
      </c>
      <c r="B10" s="1236"/>
      <c r="C10" s="1236"/>
      <c r="D10" s="1236"/>
      <c r="E10" s="1236"/>
      <c r="F10" s="1236"/>
      <c r="G10" s="1236"/>
      <c r="H10" s="1236"/>
      <c r="I10" s="1236"/>
    </row>
  </sheetData>
  <mergeCells count="11">
    <mergeCell ref="A9:I9"/>
    <mergeCell ref="A10:I10"/>
    <mergeCell ref="A1:I1"/>
    <mergeCell ref="A2:I2"/>
    <mergeCell ref="A3:I3"/>
    <mergeCell ref="E5:H5"/>
    <mergeCell ref="A5:A6"/>
    <mergeCell ref="B5:B6"/>
    <mergeCell ref="C5:C6"/>
    <mergeCell ref="D5:D6"/>
    <mergeCell ref="I5:I6"/>
  </mergeCells>
  <printOptions horizontalCentered="1" verticalCentered="1"/>
  <pageMargins left="0.25" right="0.25" top="0.5" bottom="0.5" header="0.5" footer="0.5"/>
  <pageSetup scale="74"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9"/>
  <sheetViews>
    <sheetView zoomScaleNormal="100" workbookViewId="0">
      <selection activeCell="E9" sqref="E9"/>
    </sheetView>
  </sheetViews>
  <sheetFormatPr defaultColWidth="39" defaultRowHeight="14.25"/>
  <cols>
    <col min="1" max="1" width="58.5703125" style="1" customWidth="1"/>
    <col min="2" max="2" width="30.7109375" style="1" customWidth="1"/>
    <col min="3" max="3" width="11.140625" style="1" customWidth="1"/>
    <col min="4" max="16" width="11.7109375" style="1" customWidth="1"/>
    <col min="17" max="16384" width="39" style="1"/>
  </cols>
  <sheetData>
    <row r="1" spans="1:3" s="6" customFormat="1" ht="18.75">
      <c r="A1" s="1390" t="s">
        <v>466</v>
      </c>
      <c r="B1" s="1540"/>
      <c r="C1" s="1089"/>
    </row>
    <row r="2" spans="1:3" s="6" customFormat="1" ht="21.75" customHeight="1">
      <c r="A2" s="564" t="s">
        <v>307</v>
      </c>
      <c r="B2" s="1088"/>
      <c r="C2" s="27"/>
    </row>
    <row r="3" spans="1:3" s="6" customFormat="1" ht="21.75" customHeight="1">
      <c r="A3" s="1481" t="s">
        <v>98</v>
      </c>
      <c r="B3" s="1482"/>
      <c r="C3" s="27"/>
    </row>
    <row r="4" spans="1:3" s="6" customFormat="1" ht="25.5" customHeight="1" thickBot="1">
      <c r="A4" s="564" t="s">
        <v>506</v>
      </c>
      <c r="B4" s="1088"/>
      <c r="C4" s="27"/>
    </row>
    <row r="5" spans="1:3" ht="32.25" customHeight="1" thickBot="1">
      <c r="A5" s="1090" t="s">
        <v>77</v>
      </c>
      <c r="B5" s="1187" t="s">
        <v>1056</v>
      </c>
    </row>
    <row r="6" spans="1:3">
      <c r="A6" s="1091" t="s">
        <v>317</v>
      </c>
      <c r="B6" s="1092">
        <v>225</v>
      </c>
    </row>
    <row r="7" spans="1:3">
      <c r="A7" s="150" t="s">
        <v>319</v>
      </c>
      <c r="B7" s="1093">
        <v>46395</v>
      </c>
    </row>
    <row r="8" spans="1:3">
      <c r="A8" s="150" t="s">
        <v>331</v>
      </c>
      <c r="B8" s="1093">
        <v>12804</v>
      </c>
    </row>
    <row r="9" spans="1:3">
      <c r="A9" s="150" t="s">
        <v>318</v>
      </c>
      <c r="B9" s="1093">
        <v>951</v>
      </c>
    </row>
    <row r="10" spans="1:3">
      <c r="A10" s="150" t="s">
        <v>310</v>
      </c>
      <c r="B10" s="1093">
        <v>19032</v>
      </c>
    </row>
    <row r="11" spans="1:3">
      <c r="A11" s="150" t="s">
        <v>316</v>
      </c>
      <c r="B11" s="1093">
        <v>8749</v>
      </c>
    </row>
    <row r="12" spans="1:3">
      <c r="A12" s="150" t="s">
        <v>309</v>
      </c>
      <c r="B12" s="1093">
        <v>100574</v>
      </c>
    </row>
    <row r="13" spans="1:3">
      <c r="A13" s="150" t="s">
        <v>315</v>
      </c>
      <c r="B13" s="1093">
        <v>31259</v>
      </c>
    </row>
    <row r="14" spans="1:3">
      <c r="A14" s="150" t="s">
        <v>312</v>
      </c>
      <c r="B14" s="1093">
        <v>14831</v>
      </c>
    </row>
    <row r="15" spans="1:3">
      <c r="A15" s="150" t="s">
        <v>332</v>
      </c>
      <c r="B15" s="1094" t="s">
        <v>322</v>
      </c>
    </row>
    <row r="16" spans="1:3" ht="15" thickBot="1">
      <c r="A16" s="1095" t="s">
        <v>311</v>
      </c>
      <c r="B16" s="1096">
        <v>31234</v>
      </c>
    </row>
    <row r="17" spans="1:2">
      <c r="B17" s="55"/>
    </row>
    <row r="18" spans="1:2" s="237" customFormat="1" ht="28.5" customHeight="1">
      <c r="A18" s="1209" t="s">
        <v>344</v>
      </c>
      <c r="B18" s="1209"/>
    </row>
    <row r="19" spans="1:2" s="237" customFormat="1" ht="30" customHeight="1">
      <c r="A19" s="1209" t="s">
        <v>978</v>
      </c>
      <c r="B19" s="1209"/>
    </row>
  </sheetData>
  <sortState ref="A8:B17">
    <sortCondition ref="A8"/>
  </sortState>
  <mergeCells count="4">
    <mergeCell ref="A19:B19"/>
    <mergeCell ref="A18:B18"/>
    <mergeCell ref="A3:B3"/>
    <mergeCell ref="A1:B1"/>
  </mergeCells>
  <printOptions horizontalCentered="1" verticalCentered="1" headings="1"/>
  <pageMargins left="0.25" right="0.25" top="0.5" bottom="0.5" header="0.5" footer="0.5"/>
  <pageSetup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74BBE07A5F42CB4D869EF36AB04D54C2" ma:contentTypeVersion="0" ma:contentTypeDescription="Create a new document." ma:contentTypeScope="" ma:versionID="19d250c6c7923efb21e242cc66d9032f">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E690712-F3EF-41EE-AA5C-CD7C4BD9B0BE}">
  <ds:schemaRefs>
    <ds:schemaRef ds:uri="http://schemas.microsoft.com/sharepoint/v3/contenttype/forms"/>
  </ds:schemaRefs>
</ds:datastoreItem>
</file>

<file path=customXml/itemProps2.xml><?xml version="1.0" encoding="utf-8"?>
<ds:datastoreItem xmlns:ds="http://schemas.openxmlformats.org/officeDocument/2006/customXml" ds:itemID="{2489B244-8B8D-4874-8487-7C297B540192}">
  <ds:schemaRefs>
    <ds:schemaRef ds:uri="http://schemas.microsoft.com/office/infopath/2007/PartnerControls"/>
    <ds:schemaRef ds:uri="http://schemas.microsoft.com/office/2006/documentManagement/types"/>
    <ds:schemaRef ds:uri="http://purl.org/dc/terms/"/>
    <ds:schemaRef ds:uri="http://purl.org/dc/dcmitype/"/>
    <ds:schemaRef ds:uri="http://schemas.openxmlformats.org/package/2006/metadata/core-properties"/>
    <ds:schemaRef ds:uri="http://purl.org/dc/elements/1.1/"/>
    <ds:schemaRef ds:uri="http://www.w3.org/XML/1998/namespace"/>
    <ds:schemaRef ds:uri="http://schemas.microsoft.com/office/2006/metadata/properties"/>
  </ds:schemaRefs>
</ds:datastoreItem>
</file>

<file path=customXml/itemProps3.xml><?xml version="1.0" encoding="utf-8"?>
<ds:datastoreItem xmlns:ds="http://schemas.openxmlformats.org/officeDocument/2006/customXml" ds:itemID="{ACEB958A-08C8-43B8-A381-7408C8FD29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38</vt:i4>
      </vt:variant>
    </vt:vector>
  </HeadingPairs>
  <TitlesOfParts>
    <vt:vector size="75" baseType="lpstr">
      <vt:lpstr>SUMMARY -TABLE</vt:lpstr>
      <vt:lpstr>ESA-Table 1</vt:lpstr>
      <vt:lpstr>ESA-Table 1A</vt:lpstr>
      <vt:lpstr>ESA-Table 2</vt:lpstr>
      <vt:lpstr>ESA-Table 2A</vt:lpstr>
      <vt:lpstr>ESA-Table 2B</vt:lpstr>
      <vt:lpstr>ESA-Table 3</vt:lpstr>
      <vt:lpstr>ESA Table 4 </vt:lpstr>
      <vt:lpstr>ESA-Table 5</vt:lpstr>
      <vt:lpstr>ESA-Table 6</vt:lpstr>
      <vt:lpstr>ESA-Table 7</vt:lpstr>
      <vt:lpstr>ESA Table -8</vt:lpstr>
      <vt:lpstr>ESA-Table 9</vt:lpstr>
      <vt:lpstr>ESA-Table 10</vt:lpstr>
      <vt:lpstr>ESA-Table 11</vt:lpstr>
      <vt:lpstr>ESA Table 12 </vt:lpstr>
      <vt:lpstr>ESA-Table 13</vt:lpstr>
      <vt:lpstr>ESA -Table 14 </vt:lpstr>
      <vt:lpstr>ESA-Table 15-Lighting</vt:lpstr>
      <vt:lpstr>ESA-Table 16</vt:lpstr>
      <vt:lpstr>ESA-Table 17</vt:lpstr>
      <vt:lpstr>ESA-Table 18</vt:lpstr>
      <vt:lpstr>CARE- Table 1</vt:lpstr>
      <vt:lpstr>CARE-Table 2 </vt:lpstr>
      <vt:lpstr>CARE -Table 3 </vt:lpstr>
      <vt:lpstr>CARE-Table 4</vt:lpstr>
      <vt:lpstr>CARE-Table 5</vt:lpstr>
      <vt:lpstr>CARE-Table 6</vt:lpstr>
      <vt:lpstr>CARE-Table 7</vt:lpstr>
      <vt:lpstr>CARE-Table 8</vt:lpstr>
      <vt:lpstr>CARE-Table 9</vt:lpstr>
      <vt:lpstr>CARE-Table 10</vt:lpstr>
      <vt:lpstr>CARE-Table 11</vt:lpstr>
      <vt:lpstr>CARE-Table 12 </vt:lpstr>
      <vt:lpstr>CARE-Table 13</vt:lpstr>
      <vt:lpstr>CARE -Table 13A</vt:lpstr>
      <vt:lpstr>CARE-Table 14</vt:lpstr>
      <vt:lpstr>'CARE- Table 1'!Print_Area</vt:lpstr>
      <vt:lpstr>'CARE -Table 13A'!Print_Area</vt:lpstr>
      <vt:lpstr>'CARE -Table 3 '!Print_Area</vt:lpstr>
      <vt:lpstr>'CARE-Table 10'!Print_Area</vt:lpstr>
      <vt:lpstr>'CARE-Table 11'!Print_Area</vt:lpstr>
      <vt:lpstr>'CARE-Table 12 '!Print_Area</vt:lpstr>
      <vt:lpstr>'CARE-Table 13'!Print_Area</vt:lpstr>
      <vt:lpstr>'CARE-Table 14'!Print_Area</vt:lpstr>
      <vt:lpstr>'CARE-Table 2 '!Print_Area</vt:lpstr>
      <vt:lpstr>'CARE-Table 4'!Print_Area</vt:lpstr>
      <vt:lpstr>'CARE-Table 5'!Print_Area</vt:lpstr>
      <vt:lpstr>'CARE-Table 6'!Print_Area</vt:lpstr>
      <vt:lpstr>'CARE-Table 7'!Print_Area</vt:lpstr>
      <vt:lpstr>'CARE-Table 8'!Print_Area</vt:lpstr>
      <vt:lpstr>'CARE-Table 9'!Print_Area</vt:lpstr>
      <vt:lpstr>'ESA Table 12 '!Print_Area</vt:lpstr>
      <vt:lpstr>'ESA -Table 14 '!Print_Area</vt:lpstr>
      <vt:lpstr>'ESA Table 4 '!Print_Area</vt:lpstr>
      <vt:lpstr>'ESA Table -8'!Print_Area</vt:lpstr>
      <vt:lpstr>'ESA-Table 1'!Print_Area</vt:lpstr>
      <vt:lpstr>'ESA-Table 10'!Print_Area</vt:lpstr>
      <vt:lpstr>'ESA-Table 11'!Print_Area</vt:lpstr>
      <vt:lpstr>'ESA-Table 13'!Print_Area</vt:lpstr>
      <vt:lpstr>'ESA-Table 15-Lighting'!Print_Area</vt:lpstr>
      <vt:lpstr>'ESA-Table 16'!Print_Area</vt:lpstr>
      <vt:lpstr>'ESA-Table 17'!Print_Area</vt:lpstr>
      <vt:lpstr>'ESA-Table 18'!Print_Area</vt:lpstr>
      <vt:lpstr>'ESA-Table 1A'!Print_Area</vt:lpstr>
      <vt:lpstr>'ESA-Table 2'!Print_Area</vt:lpstr>
      <vt:lpstr>'ESA-Table 2A'!Print_Area</vt:lpstr>
      <vt:lpstr>'ESA-Table 2B'!Print_Area</vt:lpstr>
      <vt:lpstr>'ESA-Table 3'!Print_Area</vt:lpstr>
      <vt:lpstr>'ESA-Table 5'!Print_Area</vt:lpstr>
      <vt:lpstr>'ESA-Table 6'!Print_Area</vt:lpstr>
      <vt:lpstr>'ESA-Table 7'!Print_Area</vt:lpstr>
      <vt:lpstr>'ESA-Table 9'!Print_Area</vt:lpstr>
      <vt:lpstr>'SUMMARY -TABLE'!Print_Area</vt:lpstr>
      <vt:lpstr>'ESA-Table 16'!Print_Titles</vt:lpstr>
    </vt:vector>
  </TitlesOfParts>
  <Company>Sempra Energy Utilities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Wickware, Kathy Dee</dc:creator>
  <cp:lastModifiedBy>Amaya,  Zaida C.</cp:lastModifiedBy>
  <cp:lastPrinted>2018-05-01T01:34:52Z</cp:lastPrinted>
  <dcterms:created xsi:type="dcterms:W3CDTF">2006-06-19T18:23:44Z</dcterms:created>
  <dcterms:modified xsi:type="dcterms:W3CDTF">2018-05-02T16:21:01Z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y fmtid="{D5CDD505-2E9C-101B-9397-08002B2CF9AE}" pid="3" name="ContentType">
    <vt:lpwstr>Document</vt:lpwstr>
  </property>
  <property fmtid="{D5CDD505-2E9C-101B-9397-08002B2CF9AE}" pid="4" name="ContentTypeId">
    <vt:lpwstr>0x01010074BBE07A5F42CB4D869EF36AB04D54C2</vt:lpwstr>
  </property>
  <property fmtid="{D5CDD505-2E9C-101B-9397-08002B2CF9AE}" pid="5" name="BExAnalyzer_OldName">
    <vt:lpwstr>Updated LI Annual Reporting Templates FIRST DRAFT.xlsx</vt:lpwstr>
  </property>
</Properties>
</file>